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222B8B15-FDA5-4A4B-ABBA-C435A056A5B4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השקעה'!$B$12:$K$558</definedName>
    <definedName name="_xlnm._FilterDatabase" localSheetId="1" hidden="1">מזומנים!$B$7:$L$190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88" l="1"/>
  <c r="P33" i="78" l="1"/>
  <c r="P12" i="78"/>
  <c r="J111" i="73"/>
  <c r="M13" i="69" l="1"/>
  <c r="O13" i="69" s="1"/>
  <c r="M17" i="69"/>
  <c r="O17" i="69" s="1"/>
  <c r="M12" i="69" l="1"/>
  <c r="L211" i="62"/>
  <c r="L184" i="62"/>
  <c r="L183" i="62" s="1"/>
  <c r="L111" i="62" l="1"/>
  <c r="L12" i="62" s="1"/>
  <c r="L11" i="62" s="1"/>
  <c r="C16" i="88" s="1"/>
  <c r="I11" i="81" l="1"/>
  <c r="I10" i="81"/>
  <c r="J12" i="81" s="1"/>
  <c r="C37" i="88" l="1"/>
  <c r="J10" i="81"/>
  <c r="J13" i="81"/>
  <c r="J11" i="81"/>
  <c r="R13" i="61" l="1"/>
  <c r="R12" i="61" s="1"/>
  <c r="R11" i="61" s="1"/>
  <c r="C15" i="88" s="1"/>
  <c r="J52" i="58" l="1"/>
  <c r="J51" i="58" l="1"/>
  <c r="J20" i="58"/>
  <c r="J12" i="58"/>
  <c r="C38" i="88"/>
  <c r="C23" i="88"/>
  <c r="C12" i="88"/>
  <c r="H23" i="80"/>
  <c r="H22" i="80"/>
  <c r="H21" i="80"/>
  <c r="H20" i="80"/>
  <c r="H19" i="80"/>
  <c r="H18" i="80"/>
  <c r="H16" i="80"/>
  <c r="H15" i="80"/>
  <c r="H14" i="80"/>
  <c r="H13" i="80"/>
  <c r="H12" i="80"/>
  <c r="H11" i="80"/>
  <c r="H10" i="80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85" i="76"/>
  <c r="J384" i="76"/>
  <c r="J383" i="76"/>
  <c r="J381" i="76"/>
  <c r="J380" i="76"/>
  <c r="J379" i="76"/>
  <c r="J378" i="76"/>
  <c r="J377" i="76"/>
  <c r="J376" i="76"/>
  <c r="J375" i="76"/>
  <c r="J374" i="76"/>
  <c r="J373" i="76"/>
  <c r="J372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7" i="74"/>
  <c r="K16" i="74"/>
  <c r="K15" i="74"/>
  <c r="K14" i="74"/>
  <c r="K13" i="74"/>
  <c r="K12" i="74"/>
  <c r="K11" i="74"/>
  <c r="J191" i="73"/>
  <c r="J190" i="73"/>
  <c r="J189" i="73"/>
  <c r="J188" i="73"/>
  <c r="J187" i="73"/>
  <c r="J186" i="73"/>
  <c r="J185" i="73"/>
  <c r="J184" i="73"/>
  <c r="J183" i="73"/>
  <c r="J182" i="73"/>
  <c r="J181" i="73"/>
  <c r="J180" i="73"/>
  <c r="J179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5" i="73"/>
  <c r="J64" i="73"/>
  <c r="J63" i="73"/>
  <c r="J62" i="73"/>
  <c r="J60" i="73"/>
  <c r="J59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7" i="73"/>
  <c r="J26" i="73"/>
  <c r="J24" i="73"/>
  <c r="J23" i="73"/>
  <c r="J22" i="73"/>
  <c r="J20" i="73"/>
  <c r="J19" i="73"/>
  <c r="J18" i="73"/>
  <c r="J17" i="73"/>
  <c r="J16" i="73"/>
  <c r="J15" i="73"/>
  <c r="J14" i="73"/>
  <c r="J13" i="73"/>
  <c r="J12" i="73"/>
  <c r="J11" i="73"/>
  <c r="L59" i="72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2" i="69"/>
  <c r="O11" i="69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3" i="63"/>
  <c r="M82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88" i="61"/>
  <c r="T387" i="61"/>
  <c r="T386" i="61"/>
  <c r="T385" i="61"/>
  <c r="T384" i="61"/>
  <c r="T383" i="61"/>
  <c r="T382" i="61"/>
  <c r="T381" i="61"/>
  <c r="T380" i="61"/>
  <c r="T379" i="61"/>
  <c r="T378" i="61"/>
  <c r="T377" i="61"/>
  <c r="T376" i="61"/>
  <c r="T375" i="61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48" i="59"/>
  <c r="Q47" i="59"/>
  <c r="Q46" i="59"/>
  <c r="Q44" i="59"/>
  <c r="Q43" i="59"/>
  <c r="Q42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6" i="59"/>
  <c r="Q25" i="59"/>
  <c r="Q24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1" i="58" l="1"/>
  <c r="J10" i="58" l="1"/>
  <c r="K52" i="58" l="1"/>
  <c r="K47" i="58"/>
  <c r="K41" i="58"/>
  <c r="K35" i="58"/>
  <c r="K29" i="58"/>
  <c r="K23" i="58"/>
  <c r="K15" i="58"/>
  <c r="K46" i="58"/>
  <c r="K34" i="58"/>
  <c r="K28" i="58"/>
  <c r="K22" i="58"/>
  <c r="K14" i="58"/>
  <c r="K45" i="58"/>
  <c r="K39" i="58"/>
  <c r="K33" i="58"/>
  <c r="K27" i="58"/>
  <c r="K21" i="58"/>
  <c r="K44" i="58"/>
  <c r="K38" i="58"/>
  <c r="K32" i="58"/>
  <c r="K18" i="58"/>
  <c r="K12" i="58"/>
  <c r="K31" i="58"/>
  <c r="K17" i="58"/>
  <c r="K36" i="58"/>
  <c r="K40" i="58"/>
  <c r="K43" i="58"/>
  <c r="K24" i="58"/>
  <c r="K51" i="58"/>
  <c r="K54" i="58"/>
  <c r="K13" i="58"/>
  <c r="K49" i="58"/>
  <c r="K10" i="58"/>
  <c r="K53" i="58"/>
  <c r="K26" i="58"/>
  <c r="K37" i="58"/>
  <c r="K25" i="58"/>
  <c r="K42" i="58"/>
  <c r="K30" i="58"/>
  <c r="C11" i="88"/>
  <c r="K48" i="58"/>
  <c r="K16" i="58"/>
  <c r="K20" i="58"/>
  <c r="K11" i="58"/>
  <c r="C10" i="88" l="1"/>
  <c r="C42" i="88" l="1"/>
  <c r="D10" i="88"/>
  <c r="K13" i="81" l="1"/>
  <c r="D26" i="88"/>
  <c r="I11" i="80"/>
  <c r="R327" i="78"/>
  <c r="R309" i="78"/>
  <c r="R291" i="78"/>
  <c r="R273" i="78"/>
  <c r="R253" i="78"/>
  <c r="R235" i="78"/>
  <c r="R217" i="78"/>
  <c r="R199" i="78"/>
  <c r="R181" i="78"/>
  <c r="R163" i="78"/>
  <c r="R145" i="78"/>
  <c r="D39" i="88"/>
  <c r="I12" i="80"/>
  <c r="R292" i="78"/>
  <c r="R239" i="78"/>
  <c r="R185" i="78"/>
  <c r="D25" i="88"/>
  <c r="R320" i="78"/>
  <c r="R266" i="78"/>
  <c r="R213" i="78"/>
  <c r="R159" i="78"/>
  <c r="R129" i="78"/>
  <c r="R111" i="78"/>
  <c r="R93" i="78"/>
  <c r="R75" i="78"/>
  <c r="R57" i="78"/>
  <c r="R39" i="78"/>
  <c r="R20" i="78"/>
  <c r="K377" i="76"/>
  <c r="K358" i="76"/>
  <c r="R334" i="78"/>
  <c r="R245" i="78"/>
  <c r="R162" i="78"/>
  <c r="R98" i="78"/>
  <c r="R44" i="78"/>
  <c r="K363" i="76"/>
  <c r="K337" i="76"/>
  <c r="K319" i="76"/>
  <c r="K301" i="76"/>
  <c r="K283" i="76"/>
  <c r="K264" i="76"/>
  <c r="K246" i="76"/>
  <c r="K228" i="76"/>
  <c r="K210" i="76"/>
  <c r="K192" i="76"/>
  <c r="K174" i="76"/>
  <c r="K156" i="76"/>
  <c r="K138" i="76"/>
  <c r="K120" i="76"/>
  <c r="K102" i="76"/>
  <c r="K84" i="76"/>
  <c r="K66" i="76"/>
  <c r="K48" i="76"/>
  <c r="K30" i="76"/>
  <c r="K11" i="76"/>
  <c r="K181" i="73"/>
  <c r="K162" i="73"/>
  <c r="K144" i="73"/>
  <c r="R329" i="78"/>
  <c r="R240" i="78"/>
  <c r="R165" i="78"/>
  <c r="R101" i="78"/>
  <c r="R47" i="78"/>
  <c r="K366" i="76"/>
  <c r="R283" i="78"/>
  <c r="R144" i="78"/>
  <c r="R82" i="78"/>
  <c r="K368" i="76"/>
  <c r="K308" i="76"/>
  <c r="K253" i="76"/>
  <c r="K199" i="76"/>
  <c r="K145" i="76"/>
  <c r="K91" i="76"/>
  <c r="K37" i="76"/>
  <c r="K10" i="81"/>
  <c r="D32" i="88"/>
  <c r="R342" i="78"/>
  <c r="R324" i="78"/>
  <c r="R306" i="78"/>
  <c r="R288" i="78"/>
  <c r="R270" i="78"/>
  <c r="R250" i="78"/>
  <c r="R232" i="78"/>
  <c r="R214" i="78"/>
  <c r="R196" i="78"/>
  <c r="R178" i="78"/>
  <c r="R160" i="78"/>
  <c r="R142" i="78"/>
  <c r="D16" i="88"/>
  <c r="R335" i="78"/>
  <c r="R281" i="78"/>
  <c r="R228" i="78"/>
  <c r="R174" i="78"/>
  <c r="D35" i="88"/>
  <c r="R313" i="78"/>
  <c r="R259" i="78"/>
  <c r="R206" i="78"/>
  <c r="R152" i="78"/>
  <c r="R126" i="78"/>
  <c r="R108" i="78"/>
  <c r="R90" i="78"/>
  <c r="R72" i="78"/>
  <c r="R54" i="78"/>
  <c r="R36" i="78"/>
  <c r="R17" i="78"/>
  <c r="K374" i="76"/>
  <c r="K355" i="76"/>
  <c r="R322" i="78"/>
  <c r="R233" i="78"/>
  <c r="R158" i="78"/>
  <c r="R91" i="78"/>
  <c r="R37" i="78"/>
  <c r="K356" i="76"/>
  <c r="K334" i="76"/>
  <c r="K316" i="76"/>
  <c r="K298" i="76"/>
  <c r="K280" i="76"/>
  <c r="K261" i="76"/>
  <c r="K243" i="76"/>
  <c r="K225" i="76"/>
  <c r="K207" i="76"/>
  <c r="K189" i="76"/>
  <c r="K171" i="76"/>
  <c r="K153" i="76"/>
  <c r="K135" i="76"/>
  <c r="K117" i="76"/>
  <c r="K99" i="76"/>
  <c r="K81" i="76"/>
  <c r="K63" i="76"/>
  <c r="K45" i="76"/>
  <c r="K27" i="76"/>
  <c r="L15" i="74"/>
  <c r="K177" i="73"/>
  <c r="K159" i="73"/>
  <c r="K141" i="73"/>
  <c r="R325" i="78"/>
  <c r="R236" i="78"/>
  <c r="R153" i="78"/>
  <c r="R94" i="78"/>
  <c r="R40" i="78"/>
  <c r="K359" i="76"/>
  <c r="R278" i="78"/>
  <c r="R140" i="78"/>
  <c r="R61" i="78"/>
  <c r="K351" i="76"/>
  <c r="K297" i="76"/>
  <c r="K242" i="76"/>
  <c r="K188" i="76"/>
  <c r="K134" i="76"/>
  <c r="K80" i="76"/>
  <c r="K26" i="76"/>
  <c r="K158" i="73"/>
  <c r="K111" i="73"/>
  <c r="L51" i="58"/>
  <c r="D38" i="88"/>
  <c r="R339" i="78"/>
  <c r="R321" i="78"/>
  <c r="R303" i="78"/>
  <c r="R285" i="78"/>
  <c r="R267" i="78"/>
  <c r="R247" i="78"/>
  <c r="R229" i="78"/>
  <c r="R211" i="78"/>
  <c r="R193" i="78"/>
  <c r="R175" i="78"/>
  <c r="R157" i="78"/>
  <c r="D15" i="88"/>
  <c r="D24" i="88"/>
  <c r="R328" i="78"/>
  <c r="R274" i="78"/>
  <c r="R221" i="78"/>
  <c r="R167" i="78"/>
  <c r="I23" i="80"/>
  <c r="R302" i="78"/>
  <c r="R249" i="78"/>
  <c r="R195" i="78"/>
  <c r="R141" i="78"/>
  <c r="R123" i="78"/>
  <c r="R105" i="78"/>
  <c r="R87" i="78"/>
  <c r="R69" i="78"/>
  <c r="R51" i="78"/>
  <c r="R33" i="78"/>
  <c r="R14" i="78"/>
  <c r="K370" i="76"/>
  <c r="K352" i="76"/>
  <c r="R305" i="78"/>
  <c r="R216" i="78"/>
  <c r="R134" i="78"/>
  <c r="R80" i="78"/>
  <c r="R25" i="78"/>
  <c r="K349" i="76"/>
  <c r="K331" i="76"/>
  <c r="K313" i="76"/>
  <c r="K295" i="76"/>
  <c r="K276" i="76"/>
  <c r="K258" i="76"/>
  <c r="K240" i="76"/>
  <c r="K222" i="76"/>
  <c r="K204" i="76"/>
  <c r="K186" i="76"/>
  <c r="K168" i="76"/>
  <c r="K150" i="76"/>
  <c r="K132" i="76"/>
  <c r="K114" i="76"/>
  <c r="K96" i="76"/>
  <c r="K78" i="76"/>
  <c r="K60" i="76"/>
  <c r="K42" i="76"/>
  <c r="K24" i="76"/>
  <c r="L12" i="74"/>
  <c r="K174" i="73"/>
  <c r="K156" i="73"/>
  <c r="K138" i="73"/>
  <c r="R308" i="78"/>
  <c r="R219" i="78"/>
  <c r="R137" i="78"/>
  <c r="R83" i="78"/>
  <c r="R28" i="78"/>
  <c r="D22" i="88"/>
  <c r="R251" i="78"/>
  <c r="R136" i="78"/>
  <c r="R49" i="78"/>
  <c r="K344" i="76"/>
  <c r="K290" i="76"/>
  <c r="K235" i="76"/>
  <c r="K181" i="76"/>
  <c r="K127" i="76"/>
  <c r="K73" i="76"/>
  <c r="K18" i="76"/>
  <c r="K151" i="73"/>
  <c r="M27" i="72"/>
  <c r="P158" i="69"/>
  <c r="P122" i="69"/>
  <c r="P89" i="69"/>
  <c r="P53" i="69"/>
  <c r="P23" i="69"/>
  <c r="P13" i="69"/>
  <c r="L52" i="58"/>
  <c r="I21" i="80"/>
  <c r="R336" i="78"/>
  <c r="R318" i="78"/>
  <c r="R300" i="78"/>
  <c r="R282" i="78"/>
  <c r="R264" i="78"/>
  <c r="R244" i="78"/>
  <c r="R226" i="78"/>
  <c r="R208" i="78"/>
  <c r="R190" i="78"/>
  <c r="R172" i="78"/>
  <c r="R154" i="78"/>
  <c r="D21" i="88"/>
  <c r="D34" i="88"/>
  <c r="R317" i="78"/>
  <c r="R263" i="78"/>
  <c r="R210" i="78"/>
  <c r="R156" i="78"/>
  <c r="I15" i="80"/>
  <c r="R295" i="78"/>
  <c r="R242" i="78"/>
  <c r="R188" i="78"/>
  <c r="R138" i="78"/>
  <c r="R120" i="78"/>
  <c r="R102" i="78"/>
  <c r="R84" i="78"/>
  <c r="R66" i="78"/>
  <c r="R48" i="78"/>
  <c r="R29" i="78"/>
  <c r="R11" i="78"/>
  <c r="K367" i="76"/>
  <c r="D18" i="88"/>
  <c r="R301" i="78"/>
  <c r="R212" i="78"/>
  <c r="R127" i="78"/>
  <c r="R73" i="78"/>
  <c r="R18" i="78"/>
  <c r="K346" i="76"/>
  <c r="K328" i="76"/>
  <c r="K310" i="76"/>
  <c r="K292" i="76"/>
  <c r="K273" i="76"/>
  <c r="K255" i="76"/>
  <c r="K237" i="76"/>
  <c r="K219" i="76"/>
  <c r="K201" i="76"/>
  <c r="K183" i="76"/>
  <c r="K165" i="76"/>
  <c r="K147" i="76"/>
  <c r="K129" i="76"/>
  <c r="K111" i="76"/>
  <c r="K93" i="76"/>
  <c r="K75" i="76"/>
  <c r="K57" i="76"/>
  <c r="K39" i="76"/>
  <c r="K20" i="76"/>
  <c r="K190" i="73"/>
  <c r="K171" i="73"/>
  <c r="K153" i="73"/>
  <c r="D19" i="88"/>
  <c r="R296" i="78"/>
  <c r="R207" i="78"/>
  <c r="R130" i="78"/>
  <c r="R76" i="78"/>
  <c r="R21" i="78"/>
  <c r="D40" i="88"/>
  <c r="R227" i="78"/>
  <c r="R115" i="78"/>
  <c r="R31" i="78"/>
  <c r="K333" i="76"/>
  <c r="K279" i="76"/>
  <c r="K224" i="76"/>
  <c r="K170" i="76"/>
  <c r="K116" i="76"/>
  <c r="K62" i="76"/>
  <c r="L14" i="74"/>
  <c r="K140" i="73"/>
  <c r="M21" i="72"/>
  <c r="P152" i="69"/>
  <c r="P116" i="69"/>
  <c r="P83" i="69"/>
  <c r="P50" i="69"/>
  <c r="P15" i="69"/>
  <c r="K11" i="81"/>
  <c r="D14" i="88"/>
  <c r="I18" i="80"/>
  <c r="R333" i="78"/>
  <c r="R315" i="78"/>
  <c r="R297" i="78"/>
  <c r="R279" i="78"/>
  <c r="R261" i="78"/>
  <c r="R241" i="78"/>
  <c r="R223" i="78"/>
  <c r="R205" i="78"/>
  <c r="R187" i="78"/>
  <c r="R169" i="78"/>
  <c r="R151" i="78"/>
  <c r="D27" i="88"/>
  <c r="D42" i="88"/>
  <c r="R310" i="78"/>
  <c r="R255" i="78"/>
  <c r="R203" i="78"/>
  <c r="R149" i="78"/>
  <c r="R338" i="78"/>
  <c r="R284" i="78"/>
  <c r="R231" i="78"/>
  <c r="R177" i="78"/>
  <c r="R135" i="78"/>
  <c r="R117" i="78"/>
  <c r="R99" i="78"/>
  <c r="R81" i="78"/>
  <c r="R63" i="78"/>
  <c r="R45" i="78"/>
  <c r="R26" i="78"/>
  <c r="K384" i="76"/>
  <c r="K364" i="76"/>
  <c r="D30" i="88"/>
  <c r="R280" i="78"/>
  <c r="R191" i="78"/>
  <c r="R116" i="78"/>
  <c r="R62" i="78"/>
  <c r="K383" i="76"/>
  <c r="K343" i="76"/>
  <c r="K325" i="76"/>
  <c r="K307" i="76"/>
  <c r="K289" i="76"/>
  <c r="K270" i="76"/>
  <c r="K252" i="76"/>
  <c r="K234" i="76"/>
  <c r="K216" i="76"/>
  <c r="K198" i="76"/>
  <c r="K180" i="76"/>
  <c r="K162" i="76"/>
  <c r="K144" i="76"/>
  <c r="K126" i="76"/>
  <c r="K108" i="76"/>
  <c r="K90" i="76"/>
  <c r="K72" i="76"/>
  <c r="K54" i="76"/>
  <c r="K36" i="76"/>
  <c r="K17" i="76"/>
  <c r="K187" i="73"/>
  <c r="K168" i="73"/>
  <c r="K150" i="73"/>
  <c r="D31" i="88"/>
  <c r="R275" i="78"/>
  <c r="R186" i="78"/>
  <c r="R119" i="78"/>
  <c r="R65" i="78"/>
  <c r="R10" i="78"/>
  <c r="R319" i="78"/>
  <c r="R218" i="78"/>
  <c r="R103" i="78"/>
  <c r="R27" i="78"/>
  <c r="K326" i="76"/>
  <c r="K271" i="76"/>
  <c r="K217" i="76"/>
  <c r="K163" i="76"/>
  <c r="K109" i="76"/>
  <c r="K55" i="76"/>
  <c r="K188" i="73"/>
  <c r="K51" i="73"/>
  <c r="M15" i="72"/>
  <c r="P146" i="69"/>
  <c r="P113" i="69"/>
  <c r="P77" i="69"/>
  <c r="P44" i="69"/>
  <c r="K16" i="67"/>
  <c r="R294" i="78"/>
  <c r="R184" i="78"/>
  <c r="R246" i="78"/>
  <c r="R170" i="78"/>
  <c r="R42" i="78"/>
  <c r="R179" i="78"/>
  <c r="K304" i="76"/>
  <c r="K195" i="76"/>
  <c r="K87" i="76"/>
  <c r="K165" i="73"/>
  <c r="R58" i="78"/>
  <c r="K315" i="76"/>
  <c r="K176" i="73"/>
  <c r="S23" i="71"/>
  <c r="P101" i="69"/>
  <c r="P35" i="69"/>
  <c r="O19" i="64"/>
  <c r="N58" i="63"/>
  <c r="N23" i="63"/>
  <c r="O220" i="62"/>
  <c r="D23" i="88"/>
  <c r="R254" i="78"/>
  <c r="R110" i="78"/>
  <c r="R35" i="78"/>
  <c r="K336" i="76"/>
  <c r="K282" i="76"/>
  <c r="K227" i="76"/>
  <c r="K173" i="76"/>
  <c r="K119" i="76"/>
  <c r="K65" i="76"/>
  <c r="L17" i="74"/>
  <c r="K143" i="73"/>
  <c r="K121" i="73"/>
  <c r="K102" i="73"/>
  <c r="K84" i="73"/>
  <c r="K65" i="73"/>
  <c r="K42" i="73"/>
  <c r="K22" i="73"/>
  <c r="M49" i="72"/>
  <c r="M18" i="72"/>
  <c r="P149" i="69"/>
  <c r="P110" i="69"/>
  <c r="P74" i="69"/>
  <c r="P32" i="69"/>
  <c r="L17" i="66"/>
  <c r="N73" i="63"/>
  <c r="N40" i="63"/>
  <c r="O231" i="62"/>
  <c r="R340" i="78"/>
  <c r="R173" i="78"/>
  <c r="R46" i="78"/>
  <c r="K321" i="76"/>
  <c r="K241" i="76"/>
  <c r="K158" i="76"/>
  <c r="K79" i="76"/>
  <c r="K183" i="73"/>
  <c r="K110" i="73"/>
  <c r="K53" i="73"/>
  <c r="M45" i="72"/>
  <c r="S12" i="71"/>
  <c r="P106" i="69"/>
  <c r="P52" i="69"/>
  <c r="L16" i="66"/>
  <c r="N57" i="63"/>
  <c r="O237" i="62"/>
  <c r="O178" i="62"/>
  <c r="O146" i="62"/>
  <c r="O113" i="62"/>
  <c r="O82" i="62"/>
  <c r="O45" i="62"/>
  <c r="O12" i="62"/>
  <c r="U357" i="61"/>
  <c r="U324" i="61"/>
  <c r="U290" i="61"/>
  <c r="U246" i="61"/>
  <c r="U210" i="61"/>
  <c r="U176" i="61"/>
  <c r="U144" i="61"/>
  <c r="U108" i="61"/>
  <c r="U69" i="61"/>
  <c r="U36" i="61"/>
  <c r="R40" i="59"/>
  <c r="L44" i="58"/>
  <c r="L10" i="58"/>
  <c r="R30" i="78"/>
  <c r="K12" i="81"/>
  <c r="R276" i="78"/>
  <c r="R166" i="78"/>
  <c r="R192" i="78"/>
  <c r="R132" i="78"/>
  <c r="R23" i="78"/>
  <c r="R109" i="78"/>
  <c r="K286" i="76"/>
  <c r="K177" i="76"/>
  <c r="K69" i="76"/>
  <c r="K147" i="73"/>
  <c r="K378" i="76"/>
  <c r="K260" i="76"/>
  <c r="K169" i="73"/>
  <c r="S16" i="71"/>
  <c r="P95" i="69"/>
  <c r="P29" i="69"/>
  <c r="O13" i="64"/>
  <c r="N52" i="63"/>
  <c r="N17" i="63"/>
  <c r="O214" i="62"/>
  <c r="D41" i="88"/>
  <c r="R222" i="78"/>
  <c r="R106" i="78"/>
  <c r="R22" i="78"/>
  <c r="K329" i="76"/>
  <c r="K274" i="76"/>
  <c r="K220" i="76"/>
  <c r="K166" i="76"/>
  <c r="K112" i="76"/>
  <c r="K58" i="76"/>
  <c r="K191" i="73"/>
  <c r="K136" i="73"/>
  <c r="K118" i="73"/>
  <c r="K99" i="73"/>
  <c r="K81" i="73"/>
  <c r="K62" i="73"/>
  <c r="K38" i="73"/>
  <c r="K18" i="73"/>
  <c r="M46" i="72"/>
  <c r="S30" i="71"/>
  <c r="P143" i="69"/>
  <c r="P104" i="69"/>
  <c r="P68" i="69"/>
  <c r="P26" i="69"/>
  <c r="L11" i="66"/>
  <c r="N67" i="63"/>
  <c r="N30" i="63"/>
  <c r="O223" i="62"/>
  <c r="R252" i="78"/>
  <c r="R168" i="78"/>
  <c r="R13" i="78"/>
  <c r="K317" i="76"/>
  <c r="K229" i="76"/>
  <c r="K154" i="76"/>
  <c r="K67" i="76"/>
  <c r="K179" i="73"/>
  <c r="K103" i="73"/>
  <c r="K46" i="73"/>
  <c r="D20" i="88"/>
  <c r="R257" i="78"/>
  <c r="R148" i="78"/>
  <c r="D17" i="88"/>
  <c r="R114" i="78"/>
  <c r="K380" i="76"/>
  <c r="R55" i="78"/>
  <c r="K267" i="76"/>
  <c r="K159" i="76"/>
  <c r="K51" i="76"/>
  <c r="I16" i="80"/>
  <c r="R287" i="78"/>
  <c r="K206" i="76"/>
  <c r="M52" i="72"/>
  <c r="P140" i="69"/>
  <c r="P71" i="69"/>
  <c r="L21" i="66"/>
  <c r="N83" i="63"/>
  <c r="N43" i="63"/>
  <c r="N11" i="63"/>
  <c r="O211" i="62"/>
  <c r="R323" i="78"/>
  <c r="R180" i="78"/>
  <c r="R89" i="78"/>
  <c r="K376" i="76"/>
  <c r="K318" i="76"/>
  <c r="K263" i="76"/>
  <c r="K209" i="76"/>
  <c r="K155" i="76"/>
  <c r="K101" i="76"/>
  <c r="K47" i="76"/>
  <c r="K180" i="73"/>
  <c r="K133" i="73"/>
  <c r="K115" i="73"/>
  <c r="K96" i="73"/>
  <c r="K78" i="73"/>
  <c r="K57" i="73"/>
  <c r="K35" i="73"/>
  <c r="K15" i="73"/>
  <c r="M43" i="72"/>
  <c r="S26" i="71"/>
  <c r="P137" i="69"/>
  <c r="P98" i="69"/>
  <c r="P62" i="69"/>
  <c r="P20" i="69"/>
  <c r="L15" i="65"/>
  <c r="N61" i="63"/>
  <c r="N20" i="63"/>
  <c r="O217" i="62"/>
  <c r="R237" i="78"/>
  <c r="R139" i="78"/>
  <c r="K385" i="76"/>
  <c r="K296" i="76"/>
  <c r="I14" i="80"/>
  <c r="R238" i="78"/>
  <c r="D33" i="88"/>
  <c r="R331" i="78"/>
  <c r="R96" i="78"/>
  <c r="K361" i="76"/>
  <c r="K375" i="76"/>
  <c r="K249" i="76"/>
  <c r="K141" i="76"/>
  <c r="K33" i="76"/>
  <c r="R271" i="78"/>
  <c r="R176" i="78"/>
  <c r="K152" i="76"/>
  <c r="M40" i="72"/>
  <c r="P134" i="69"/>
  <c r="P65" i="69"/>
  <c r="L14" i="66"/>
  <c r="N76" i="63"/>
  <c r="N37" i="63"/>
  <c r="O242" i="62"/>
  <c r="O204" i="62"/>
  <c r="R330" i="78"/>
  <c r="R220" i="78"/>
  <c r="I20" i="80"/>
  <c r="R277" i="78"/>
  <c r="R78" i="78"/>
  <c r="I22" i="80"/>
  <c r="K340" i="76"/>
  <c r="K231" i="76"/>
  <c r="K123" i="76"/>
  <c r="K14" i="76"/>
  <c r="R182" i="78"/>
  <c r="R86" i="78"/>
  <c r="K98" i="76"/>
  <c r="M33" i="72"/>
  <c r="P128" i="69"/>
  <c r="P59" i="69"/>
  <c r="L19" i="65"/>
  <c r="N70" i="63"/>
  <c r="N33" i="63"/>
  <c r="O238" i="62"/>
  <c r="O232" i="62"/>
  <c r="R290" i="78"/>
  <c r="R147" i="78"/>
  <c r="R56" i="78"/>
  <c r="K354" i="76"/>
  <c r="K300" i="76"/>
  <c r="K245" i="76"/>
  <c r="K191" i="76"/>
  <c r="K137" i="76"/>
  <c r="K83" i="76"/>
  <c r="K29" i="76"/>
  <c r="K161" i="73"/>
  <c r="K127" i="73"/>
  <c r="K108" i="73"/>
  <c r="K90" i="73"/>
  <c r="K72" i="73"/>
  <c r="K48" i="73"/>
  <c r="K29" i="73"/>
  <c r="M58" i="72"/>
  <c r="M30" i="72"/>
  <c r="S13" i="71"/>
  <c r="P125" i="69"/>
  <c r="P86" i="69"/>
  <c r="P47" i="69"/>
  <c r="K13" i="67"/>
  <c r="O16" i="64"/>
  <c r="N49" i="63"/>
  <c r="O245" i="62"/>
  <c r="O239" i="62"/>
  <c r="R194" i="78"/>
  <c r="R97" i="78"/>
  <c r="K350" i="76"/>
  <c r="K266" i="76"/>
  <c r="K187" i="76"/>
  <c r="K104" i="76"/>
  <c r="K25" i="76"/>
  <c r="K129" i="73"/>
  <c r="K74" i="73"/>
  <c r="K14" i="73"/>
  <c r="S33" i="71"/>
  <c r="P124" i="69"/>
  <c r="P70" i="69"/>
  <c r="P14" i="69"/>
  <c r="N75" i="63"/>
  <c r="N19" i="63"/>
  <c r="O199" i="62"/>
  <c r="O157" i="62"/>
  <c r="O125" i="62"/>
  <c r="O94" i="62"/>
  <c r="O61" i="62"/>
  <c r="O24" i="62"/>
  <c r="U366" i="61"/>
  <c r="R268" i="78"/>
  <c r="K381" i="76"/>
  <c r="N64" i="63"/>
  <c r="R171" i="78"/>
  <c r="K311" i="76"/>
  <c r="K148" i="76"/>
  <c r="K172" i="73"/>
  <c r="K93" i="73"/>
  <c r="K32" i="73"/>
  <c r="S19" i="71"/>
  <c r="P56" i="69"/>
  <c r="N55" i="63"/>
  <c r="R198" i="78"/>
  <c r="K284" i="76"/>
  <c r="K121" i="76"/>
  <c r="K145" i="73"/>
  <c r="K27" i="73"/>
  <c r="P153" i="69"/>
  <c r="P81" i="69"/>
  <c r="L20" i="65"/>
  <c r="N31" i="63"/>
  <c r="O172" i="62"/>
  <c r="O131" i="62"/>
  <c r="O76" i="62"/>
  <c r="O30" i="62"/>
  <c r="U351" i="61"/>
  <c r="U312" i="61"/>
  <c r="U267" i="61"/>
  <c r="U222" i="61"/>
  <c r="U183" i="61"/>
  <c r="U138" i="61"/>
  <c r="U99" i="61"/>
  <c r="U48" i="61"/>
  <c r="U12" i="61"/>
  <c r="L53" i="58"/>
  <c r="D36" i="88"/>
  <c r="K332" i="76"/>
  <c r="K157" i="76"/>
  <c r="L13" i="74"/>
  <c r="K52" i="73"/>
  <c r="S11" i="71"/>
  <c r="P40" i="69"/>
  <c r="N38" i="63"/>
  <c r="R230" i="78"/>
  <c r="R24" i="78"/>
  <c r="K239" i="76"/>
  <c r="K56" i="76"/>
  <c r="K83" i="73"/>
  <c r="M28" i="72"/>
  <c r="P90" i="69"/>
  <c r="O24" i="64"/>
  <c r="O226" i="62"/>
  <c r="O168" i="62"/>
  <c r="O133" i="62"/>
  <c r="O93" i="62"/>
  <c r="O63" i="62"/>
  <c r="I13" i="80"/>
  <c r="R143" i="78"/>
  <c r="R41" i="78"/>
  <c r="K312" i="76"/>
  <c r="K232" i="76"/>
  <c r="K149" i="76"/>
  <c r="K70" i="76"/>
  <c r="K173" i="73"/>
  <c r="K106" i="73"/>
  <c r="K49" i="73"/>
  <c r="M41" i="72"/>
  <c r="P156" i="69"/>
  <c r="P102" i="69"/>
  <c r="P48" i="69"/>
  <c r="L12" i="66"/>
  <c r="N53" i="63"/>
  <c r="O233" i="62"/>
  <c r="O188" i="62"/>
  <c r="O152" i="62"/>
  <c r="O106" i="62"/>
  <c r="O64" i="62"/>
  <c r="O27" i="62"/>
  <c r="U369" i="61"/>
  <c r="U327" i="61"/>
  <c r="U287" i="61"/>
  <c r="U255" i="61"/>
  <c r="U219" i="61"/>
  <c r="U179" i="61"/>
  <c r="U141" i="61"/>
  <c r="U102" i="61"/>
  <c r="U72" i="61"/>
  <c r="U33" i="61"/>
  <c r="R31" i="59"/>
  <c r="L32" i="58"/>
  <c r="R100" i="78"/>
  <c r="K299" i="76"/>
  <c r="K140" i="76"/>
  <c r="K164" i="73"/>
  <c r="K60" i="73"/>
  <c r="S18" i="71"/>
  <c r="P69" i="69"/>
  <c r="N74" i="63"/>
  <c r="O203" i="62"/>
  <c r="R200" i="78"/>
  <c r="K327" i="76"/>
  <c r="K160" i="76"/>
  <c r="K35" i="76"/>
  <c r="K76" i="73"/>
  <c r="S35" i="71"/>
  <c r="P61" i="69"/>
  <c r="N59" i="63"/>
  <c r="O225" i="62"/>
  <c r="O154" i="62"/>
  <c r="O121" i="62"/>
  <c r="O84" i="62"/>
  <c r="O44" i="62"/>
  <c r="K85" i="76"/>
  <c r="K59" i="73"/>
  <c r="P111" i="69"/>
  <c r="N62" i="63"/>
  <c r="O20" i="62"/>
  <c r="U344" i="61"/>
  <c r="U289" i="61"/>
  <c r="U233" i="61"/>
  <c r="U178" i="61"/>
  <c r="U118" i="61"/>
  <c r="U64" i="61"/>
  <c r="R48" i="59"/>
  <c r="L27" i="58"/>
  <c r="K19" i="73"/>
  <c r="N24" i="63"/>
  <c r="U332" i="61"/>
  <c r="U221" i="61"/>
  <c r="U124" i="61"/>
  <c r="U16" i="61"/>
  <c r="R43" i="78"/>
  <c r="K107" i="73"/>
  <c r="L13" i="66"/>
  <c r="O114" i="62"/>
  <c r="U371" i="61"/>
  <c r="U272" i="61"/>
  <c r="U163" i="61"/>
  <c r="U62" i="61"/>
  <c r="D13" i="88"/>
  <c r="K275" i="76"/>
  <c r="P132" i="69"/>
  <c r="O197" i="62"/>
  <c r="U302" i="61"/>
  <c r="U191" i="61"/>
  <c r="U94" i="61"/>
  <c r="R11" i="59"/>
  <c r="K369" i="76"/>
  <c r="K126" i="73"/>
  <c r="P67" i="69"/>
  <c r="O161" i="62"/>
  <c r="O62" i="62"/>
  <c r="U334" i="61"/>
  <c r="U230" i="61"/>
  <c r="U122" i="61"/>
  <c r="U25" i="61"/>
  <c r="L24" i="58"/>
  <c r="R164" i="78"/>
  <c r="K151" i="76"/>
  <c r="K149" i="73"/>
  <c r="M23" i="72"/>
  <c r="P31" i="69"/>
  <c r="O213" i="62"/>
  <c r="O147" i="62"/>
  <c r="O92" i="62"/>
  <c r="O34" i="62"/>
  <c r="U358" i="61"/>
  <c r="U304" i="61"/>
  <c r="U247" i="61"/>
  <c r="R60" i="78"/>
  <c r="R112" i="78"/>
  <c r="L12" i="65"/>
  <c r="R272" i="78"/>
  <c r="K347" i="76"/>
  <c r="K184" i="76"/>
  <c r="K21" i="76"/>
  <c r="K105" i="73"/>
  <c r="K45" i="73"/>
  <c r="M24" i="72"/>
  <c r="P80" i="69"/>
  <c r="N79" i="63"/>
  <c r="D28" i="88"/>
  <c r="K338" i="76"/>
  <c r="K133" i="76"/>
  <c r="K157" i="73"/>
  <c r="K34" i="73"/>
  <c r="S24" i="71"/>
  <c r="P88" i="69"/>
  <c r="K14" i="67"/>
  <c r="N39" i="63"/>
  <c r="O228" i="62"/>
  <c r="O137" i="62"/>
  <c r="O88" i="62"/>
  <c r="O33" i="62"/>
  <c r="U360" i="61"/>
  <c r="U318" i="61"/>
  <c r="U274" i="61"/>
  <c r="U228" i="61"/>
  <c r="U189" i="61"/>
  <c r="U147" i="61"/>
  <c r="U105" i="61"/>
  <c r="U54" i="61"/>
  <c r="U18" i="61"/>
  <c r="R15" i="59"/>
  <c r="L16" i="58"/>
  <c r="K362" i="76"/>
  <c r="K194" i="76"/>
  <c r="K32" i="76"/>
  <c r="K91" i="73"/>
  <c r="S32" i="71"/>
  <c r="P58" i="69"/>
  <c r="N63" i="63"/>
  <c r="D37" i="88"/>
  <c r="R53" i="78"/>
  <c r="K272" i="76"/>
  <c r="K110" i="76"/>
  <c r="K101" i="73"/>
  <c r="M54" i="72"/>
  <c r="P108" i="69"/>
  <c r="L19" i="66"/>
  <c r="O247" i="62"/>
  <c r="O174" i="62"/>
  <c r="O139" i="62"/>
  <c r="O102" i="62"/>
  <c r="O69" i="62"/>
  <c r="I19" i="80"/>
  <c r="R183" i="78"/>
  <c r="R50" i="78"/>
  <c r="K324" i="76"/>
  <c r="K236" i="76"/>
  <c r="K161" i="76"/>
  <c r="K74" i="76"/>
  <c r="K186" i="73"/>
  <c r="K114" i="73"/>
  <c r="K56" i="73"/>
  <c r="M48" i="72"/>
  <c r="S15" i="71"/>
  <c r="P109" i="69"/>
  <c r="P55" i="69"/>
  <c r="L20" i="66"/>
  <c r="N60" i="63"/>
  <c r="O241" i="62"/>
  <c r="O190" i="62"/>
  <c r="O160" i="62"/>
  <c r="O116" i="62"/>
  <c r="O70" i="62"/>
  <c r="O36" i="62"/>
  <c r="U375" i="61"/>
  <c r="U333" i="61"/>
  <c r="U297" i="61"/>
  <c r="U261" i="61"/>
  <c r="U225" i="61"/>
  <c r="U186" i="61"/>
  <c r="U150" i="61"/>
  <c r="K213" i="76"/>
  <c r="P38" i="69"/>
  <c r="R77" i="78"/>
  <c r="K202" i="76"/>
  <c r="K130" i="73"/>
  <c r="K54" i="73"/>
  <c r="P131" i="69"/>
  <c r="O23" i="64"/>
  <c r="R121" i="78"/>
  <c r="K175" i="76"/>
  <c r="K92" i="73"/>
  <c r="M19" i="72"/>
  <c r="P45" i="69"/>
  <c r="N50" i="63"/>
  <c r="O163" i="62"/>
  <c r="O97" i="62"/>
  <c r="U387" i="61"/>
  <c r="U330" i="61"/>
  <c r="U252" i="61"/>
  <c r="U195" i="61"/>
  <c r="U123" i="61"/>
  <c r="U63" i="61"/>
  <c r="R34" i="59"/>
  <c r="L23" i="58"/>
  <c r="K277" i="76"/>
  <c r="K61" i="76"/>
  <c r="K13" i="73"/>
  <c r="P76" i="69"/>
  <c r="O236" i="62"/>
  <c r="R104" i="78"/>
  <c r="K197" i="76"/>
  <c r="K120" i="73"/>
  <c r="P151" i="69"/>
  <c r="P18" i="69"/>
  <c r="O192" i="62"/>
  <c r="O145" i="62"/>
  <c r="O81" i="62"/>
  <c r="D29" i="88"/>
  <c r="R128" i="78"/>
  <c r="K341" i="76"/>
  <c r="K203" i="76"/>
  <c r="K95" i="76"/>
  <c r="K148" i="73"/>
  <c r="K70" i="73"/>
  <c r="M22" i="72"/>
  <c r="P120" i="69"/>
  <c r="P30" i="69"/>
  <c r="N71" i="63"/>
  <c r="O212" i="62"/>
  <c r="O169" i="62"/>
  <c r="O91" i="62"/>
  <c r="O42" i="62"/>
  <c r="U354" i="61"/>
  <c r="U303" i="61"/>
  <c r="U243" i="61"/>
  <c r="U192" i="61"/>
  <c r="U129" i="61"/>
  <c r="U87" i="61"/>
  <c r="U51" i="61"/>
  <c r="R37" i="59"/>
  <c r="L26" i="58"/>
  <c r="R59" i="78"/>
  <c r="K211" i="76"/>
  <c r="K28" i="76"/>
  <c r="K73" i="73"/>
  <c r="P141" i="69"/>
  <c r="P33" i="69"/>
  <c r="N25" i="63"/>
  <c r="R256" i="78"/>
  <c r="K357" i="76"/>
  <c r="K143" i="76"/>
  <c r="K167" i="73"/>
  <c r="M47" i="72"/>
  <c r="P97" i="69"/>
  <c r="O12" i="64"/>
  <c r="O184" i="62"/>
  <c r="O142" i="62"/>
  <c r="O99" i="62"/>
  <c r="O57" i="62"/>
  <c r="K142" i="76"/>
  <c r="K43" i="73"/>
  <c r="P57" i="69"/>
  <c r="O224" i="62"/>
  <c r="U362" i="61"/>
  <c r="U301" i="61"/>
  <c r="U226" i="61"/>
  <c r="U154" i="61"/>
  <c r="U89" i="61"/>
  <c r="U28" i="61"/>
  <c r="L34" i="58"/>
  <c r="S20" i="71"/>
  <c r="U386" i="61"/>
  <c r="U268" i="61"/>
  <c r="U149" i="61"/>
  <c r="U41" i="61"/>
  <c r="K339" i="76"/>
  <c r="M57" i="72"/>
  <c r="O186" i="62"/>
  <c r="O29" i="62"/>
  <c r="U291" i="61"/>
  <c r="U152" i="61"/>
  <c r="U26" i="61"/>
  <c r="R85" i="78"/>
  <c r="K39" i="73"/>
  <c r="O221" i="62"/>
  <c r="U283" i="61"/>
  <c r="U155" i="61"/>
  <c r="U29" i="61"/>
  <c r="R122" i="78"/>
  <c r="K16" i="76"/>
  <c r="P11" i="69"/>
  <c r="O135" i="62"/>
  <c r="U388" i="61"/>
  <c r="U266" i="61"/>
  <c r="U133" i="61"/>
  <c r="R46" i="59"/>
  <c r="R337" i="78"/>
  <c r="K309" i="76"/>
  <c r="K175" i="73"/>
  <c r="M39" i="72"/>
  <c r="L21" i="65"/>
  <c r="O183" i="62"/>
  <c r="O120" i="62"/>
  <c r="O56" i="62"/>
  <c r="U365" i="61"/>
  <c r="U293" i="61"/>
  <c r="U229" i="61"/>
  <c r="U174" i="61"/>
  <c r="U121" i="61"/>
  <c r="U67" i="61"/>
  <c r="U13" i="61"/>
  <c r="L37" i="58"/>
  <c r="R265" i="78"/>
  <c r="K330" i="76"/>
  <c r="L16" i="74"/>
  <c r="P75" i="69"/>
  <c r="O19" i="62"/>
  <c r="U276" i="61"/>
  <c r="U160" i="61"/>
  <c r="U34" i="61"/>
  <c r="L14" i="58"/>
  <c r="K92" i="76"/>
  <c r="P103" i="69"/>
  <c r="O176" i="62"/>
  <c r="O86" i="62"/>
  <c r="U364" i="61"/>
  <c r="U242" i="61"/>
  <c r="U127" i="61"/>
  <c r="U19" i="61"/>
  <c r="R243" i="78"/>
  <c r="K139" i="76"/>
  <c r="K23" i="73"/>
  <c r="N44" i="63"/>
  <c r="U338" i="61"/>
  <c r="U245" i="61"/>
  <c r="U130" i="61"/>
  <c r="U22" i="61"/>
  <c r="R107" i="78"/>
  <c r="K146" i="73"/>
  <c r="O15" i="64"/>
  <c r="O117" i="62"/>
  <c r="U377" i="61"/>
  <c r="U259" i="61"/>
  <c r="U151" i="61"/>
  <c r="U43" i="61"/>
  <c r="U120" i="61"/>
  <c r="U45" i="61"/>
  <c r="R28" i="59"/>
  <c r="R293" i="78"/>
  <c r="K244" i="76"/>
  <c r="R312" i="78"/>
  <c r="K105" i="76"/>
  <c r="N27" i="63"/>
  <c r="R52" i="78"/>
  <c r="K130" i="76"/>
  <c r="K124" i="73"/>
  <c r="K26" i="73"/>
  <c r="P119" i="69"/>
  <c r="N46" i="63"/>
  <c r="R88" i="78"/>
  <c r="K100" i="76"/>
  <c r="K85" i="73"/>
  <c r="P142" i="69"/>
  <c r="P34" i="69"/>
  <c r="N12" i="63"/>
  <c r="O149" i="62"/>
  <c r="O73" i="62"/>
  <c r="U378" i="61"/>
  <c r="U306" i="61"/>
  <c r="U240" i="61"/>
  <c r="U171" i="61"/>
  <c r="K322" i="76"/>
  <c r="P107" i="69"/>
  <c r="R131" i="78"/>
  <c r="K238" i="76"/>
  <c r="K154" i="73"/>
  <c r="K69" i="73"/>
  <c r="P155" i="69"/>
  <c r="L24" i="66"/>
  <c r="R189" i="78"/>
  <c r="K208" i="76"/>
  <c r="K122" i="73"/>
  <c r="M26" i="72"/>
  <c r="P63" i="69"/>
  <c r="N68" i="63"/>
  <c r="O166" i="62"/>
  <c r="O103" i="62"/>
  <c r="S34" i="71"/>
  <c r="K256" i="76"/>
  <c r="K75" i="73"/>
  <c r="P12" i="69"/>
  <c r="K212" i="76"/>
  <c r="M38" i="72"/>
  <c r="O14" i="64"/>
  <c r="O109" i="62"/>
  <c r="U345" i="61"/>
  <c r="U258" i="61"/>
  <c r="U159" i="61"/>
  <c r="U75" i="61"/>
  <c r="L41" i="58"/>
  <c r="K303" i="76"/>
  <c r="K139" i="73"/>
  <c r="P148" i="69"/>
  <c r="N82" i="63"/>
  <c r="R146" i="78"/>
  <c r="K164" i="76"/>
  <c r="K44" i="73"/>
  <c r="P72" i="69"/>
  <c r="N29" i="63"/>
  <c r="O151" i="62"/>
  <c r="O78" i="62"/>
  <c r="R304" i="78"/>
  <c r="R16" i="78"/>
  <c r="K257" i="76"/>
  <c r="K107" i="76"/>
  <c r="K132" i="73"/>
  <c r="K30" i="73"/>
  <c r="P145" i="69"/>
  <c r="P66" i="69"/>
  <c r="N78" i="63"/>
  <c r="O201" i="62"/>
  <c r="O134" i="62"/>
  <c r="O58" i="62"/>
  <c r="U381" i="61"/>
  <c r="U309" i="61"/>
  <c r="U237" i="61"/>
  <c r="U168" i="61"/>
  <c r="U111" i="61"/>
  <c r="U60" i="61"/>
  <c r="R44" i="59"/>
  <c r="L20" i="58"/>
  <c r="K353" i="76"/>
  <c r="K103" i="76"/>
  <c r="K98" i="73"/>
  <c r="M13" i="72"/>
  <c r="P17" i="69"/>
  <c r="O222" i="62"/>
  <c r="R95" i="78"/>
  <c r="K214" i="76"/>
  <c r="K185" i="73"/>
  <c r="M36" i="72"/>
  <c r="P43" i="69"/>
  <c r="O240" i="62"/>
  <c r="O159" i="62"/>
  <c r="O108" i="62"/>
  <c r="O51" i="62"/>
  <c r="K59" i="76"/>
  <c r="S17" i="71"/>
  <c r="N47" i="63"/>
  <c r="U373" i="61"/>
  <c r="U282" i="61"/>
  <c r="U208" i="61"/>
  <c r="U125" i="61"/>
  <c r="U46" i="61"/>
  <c r="L45" i="58"/>
  <c r="P114" i="69"/>
  <c r="U361" i="61"/>
  <c r="U214" i="61"/>
  <c r="U70" i="61"/>
  <c r="D12" i="88"/>
  <c r="S25" i="71"/>
  <c r="O132" i="62"/>
  <c r="U335" i="61"/>
  <c r="U199" i="61"/>
  <c r="U44" i="61"/>
  <c r="K360" i="76"/>
  <c r="P78" i="69"/>
  <c r="U367" i="61"/>
  <c r="U209" i="61"/>
  <c r="U47" i="61"/>
  <c r="R79" i="78"/>
  <c r="K28" i="73"/>
  <c r="O209" i="62"/>
  <c r="O43" i="62"/>
  <c r="U286" i="61"/>
  <c r="U104" i="61"/>
  <c r="R14" i="59"/>
  <c r="R311" i="78"/>
  <c r="K125" i="76"/>
  <c r="K31" i="73"/>
  <c r="O18" i="64"/>
  <c r="O164" i="62"/>
  <c r="O83" i="62"/>
  <c r="U383" i="61"/>
  <c r="U311" i="61"/>
  <c r="U218" i="61"/>
  <c r="U157" i="61"/>
  <c r="U92" i="61"/>
  <c r="U31" i="61"/>
  <c r="L48" i="58"/>
  <c r="R260" i="78"/>
  <c r="K193" i="76"/>
  <c r="M53" i="72"/>
  <c r="O202" i="62"/>
  <c r="U296" i="61"/>
  <c r="R202" i="78"/>
  <c r="O227" i="62"/>
  <c r="K94" i="76"/>
  <c r="K12" i="73"/>
  <c r="N14" i="63"/>
  <c r="K50" i="76"/>
  <c r="P135" i="69"/>
  <c r="O229" i="62"/>
  <c r="O67" i="62"/>
  <c r="U342" i="61"/>
  <c r="U234" i="61"/>
  <c r="U153" i="61"/>
  <c r="U39" i="61"/>
  <c r="L35" i="58"/>
  <c r="K223" i="76"/>
  <c r="K128" i="73"/>
  <c r="P130" i="69"/>
  <c r="N18" i="63"/>
  <c r="R15" i="78"/>
  <c r="K131" i="76"/>
  <c r="K36" i="73"/>
  <c r="P54" i="69"/>
  <c r="O206" i="62"/>
  <c r="O124" i="62"/>
  <c r="O72" i="62"/>
  <c r="R289" i="78"/>
  <c r="K373" i="76"/>
  <c r="K215" i="76"/>
  <c r="K53" i="76"/>
  <c r="K125" i="73"/>
  <c r="K17" i="73"/>
  <c r="P138" i="69"/>
  <c r="P37" i="69"/>
  <c r="N42" i="63"/>
  <c r="O193" i="62"/>
  <c r="O128" i="62"/>
  <c r="O52" i="62"/>
  <c r="U363" i="61"/>
  <c r="U284" i="61"/>
  <c r="U231" i="61"/>
  <c r="U162" i="61"/>
  <c r="U96" i="61"/>
  <c r="U57" i="61"/>
  <c r="R21" i="59"/>
  <c r="L13" i="58"/>
  <c r="K320" i="76"/>
  <c r="K82" i="76"/>
  <c r="K80" i="73"/>
  <c r="P123" i="69"/>
  <c r="L15" i="66"/>
  <c r="O196" i="62"/>
  <c r="R71" i="78"/>
  <c r="K185" i="76"/>
  <c r="K131" i="73"/>
  <c r="M17" i="72"/>
  <c r="P25" i="69"/>
  <c r="O218" i="62"/>
  <c r="O148" i="62"/>
  <c r="O96" i="62"/>
  <c r="K305" i="76"/>
  <c r="K166" i="73"/>
  <c r="P150" i="69"/>
  <c r="O243" i="62"/>
  <c r="U355" i="61"/>
  <c r="U270" i="61"/>
  <c r="U197" i="61"/>
  <c r="U107" i="61"/>
  <c r="U35" i="61"/>
  <c r="L15" i="58"/>
  <c r="P60" i="69"/>
  <c r="U343" i="61"/>
  <c r="U196" i="61"/>
  <c r="R299" i="78"/>
  <c r="O195" i="62"/>
  <c r="K76" i="76"/>
  <c r="M55" i="72"/>
  <c r="O235" i="62"/>
  <c r="K46" i="76"/>
  <c r="P117" i="69"/>
  <c r="O216" i="62"/>
  <c r="O55" i="62"/>
  <c r="U336" i="61"/>
  <c r="U216" i="61"/>
  <c r="U132" i="61"/>
  <c r="U30" i="61"/>
  <c r="L29" i="58"/>
  <c r="K136" i="76"/>
  <c r="K109" i="73"/>
  <c r="P105" i="69"/>
  <c r="O215" i="62"/>
  <c r="K348" i="76"/>
  <c r="K23" i="76"/>
  <c r="K16" i="73"/>
  <c r="P36" i="69"/>
  <c r="O187" i="62"/>
  <c r="O118" i="62"/>
  <c r="O54" i="62"/>
  <c r="R201" i="78"/>
  <c r="K345" i="76"/>
  <c r="K182" i="76"/>
  <c r="K41" i="76"/>
  <c r="K95" i="73"/>
  <c r="M59" i="72"/>
  <c r="P127" i="69"/>
  <c r="P19" i="69"/>
  <c r="N34" i="63"/>
  <c r="O185" i="62"/>
  <c r="O119" i="62"/>
  <c r="O49" i="62"/>
  <c r="U348" i="61"/>
  <c r="U277" i="61"/>
  <c r="U213" i="61"/>
  <c r="U156" i="61"/>
  <c r="U90" i="61"/>
  <c r="U42" i="61"/>
  <c r="R18" i="59"/>
  <c r="R298" i="78"/>
  <c r="K265" i="76"/>
  <c r="K49" i="76"/>
  <c r="K41" i="73"/>
  <c r="P112" i="69"/>
  <c r="O20" i="64"/>
  <c r="R19" i="78"/>
  <c r="K106" i="76"/>
  <c r="K113" i="73"/>
  <c r="S14" i="71"/>
  <c r="K12" i="67"/>
  <c r="O200" i="62"/>
  <c r="O136" i="62"/>
  <c r="O90" i="62"/>
  <c r="K247" i="76"/>
  <c r="K116" i="73"/>
  <c r="P96" i="69"/>
  <c r="O38" i="62"/>
  <c r="U337" i="61"/>
  <c r="U262" i="61"/>
  <c r="R224" i="78"/>
  <c r="R314" i="78"/>
  <c r="K40" i="76"/>
  <c r="M37" i="72"/>
  <c r="O207" i="62"/>
  <c r="K12" i="76"/>
  <c r="P99" i="69"/>
  <c r="O208" i="62"/>
  <c r="O39" i="62"/>
  <c r="U300" i="61"/>
  <c r="U207" i="61"/>
  <c r="U114" i="61"/>
  <c r="U24" i="61"/>
  <c r="R215" i="78"/>
  <c r="K115" i="76"/>
  <c r="K33" i="73"/>
  <c r="P22" i="69"/>
  <c r="O198" i="62"/>
  <c r="K323" i="76"/>
  <c r="K189" i="73"/>
  <c r="S22" i="71"/>
  <c r="N77" i="63"/>
  <c r="O180" i="62"/>
  <c r="O112" i="62"/>
  <c r="O48" i="62"/>
  <c r="R133" i="78"/>
  <c r="K291" i="76"/>
  <c r="K178" i="76"/>
  <c r="K19" i="76"/>
  <c r="K88" i="73"/>
  <c r="M29" i="72"/>
  <c r="P91" i="69"/>
  <c r="K17" i="67"/>
  <c r="N22" i="63"/>
  <c r="O181" i="62"/>
  <c r="O100" i="62"/>
  <c r="O21" i="62"/>
  <c r="U339" i="61"/>
  <c r="U271" i="61"/>
  <c r="U204" i="61"/>
  <c r="U135" i="61"/>
  <c r="U81" i="61"/>
  <c r="U27" i="61"/>
  <c r="R12" i="59"/>
  <c r="R262" i="78"/>
  <c r="K248" i="76"/>
  <c r="K182" i="73"/>
  <c r="K20" i="73"/>
  <c r="P94" i="69"/>
  <c r="N56" i="63"/>
  <c r="R307" i="78"/>
  <c r="K294" i="76"/>
  <c r="K89" i="76"/>
  <c r="K94" i="73"/>
  <c r="P133" i="69"/>
  <c r="L18" i="65"/>
  <c r="O177" i="62"/>
  <c r="O130" i="62"/>
  <c r="O75" i="62"/>
  <c r="K226" i="76"/>
  <c r="K100" i="73"/>
  <c r="P42" i="69"/>
  <c r="O31" i="62"/>
  <c r="U326" i="61"/>
  <c r="U251" i="61"/>
  <c r="U161" i="61"/>
  <c r="U82" i="61"/>
  <c r="R36" i="59"/>
  <c r="L11" i="74"/>
  <c r="N80" i="63"/>
  <c r="U288" i="61"/>
  <c r="U142" i="61"/>
  <c r="R24" i="59"/>
  <c r="K97" i="76"/>
  <c r="N69" i="63"/>
  <c r="O50" i="62"/>
  <c r="U253" i="61"/>
  <c r="U116" i="61"/>
  <c r="L25" i="58"/>
  <c r="K142" i="73"/>
  <c r="N28" i="63"/>
  <c r="U263" i="61"/>
  <c r="U119" i="61"/>
  <c r="L39" i="58"/>
  <c r="K122" i="76"/>
  <c r="P136" i="69"/>
  <c r="O107" i="62"/>
  <c r="U352" i="61"/>
  <c r="U187" i="61"/>
  <c r="U50" i="61"/>
  <c r="K184" i="73"/>
  <c r="K372" i="76"/>
  <c r="K112" i="73"/>
  <c r="P92" i="69"/>
  <c r="K379" i="76"/>
  <c r="K67" i="73"/>
  <c r="P27" i="69"/>
  <c r="O140" i="62"/>
  <c r="O18" i="62"/>
  <c r="U294" i="61"/>
  <c r="U198" i="61"/>
  <c r="U93" i="61"/>
  <c r="R47" i="59"/>
  <c r="R197" i="78"/>
  <c r="K86" i="76"/>
  <c r="M51" i="72"/>
  <c r="L23" i="66"/>
  <c r="R209" i="78"/>
  <c r="K306" i="76"/>
  <c r="K155" i="73"/>
  <c r="P144" i="69"/>
  <c r="N66" i="63"/>
  <c r="O165" i="62"/>
  <c r="O105" i="62"/>
  <c r="O41" i="62"/>
  <c r="R124" i="78"/>
  <c r="K287" i="76"/>
  <c r="K128" i="76"/>
  <c r="K15" i="76"/>
  <c r="K77" i="73"/>
  <c r="M11" i="72"/>
  <c r="P84" i="69"/>
  <c r="L11" i="65"/>
  <c r="N15" i="63"/>
  <c r="O175" i="62"/>
  <c r="O85" i="62"/>
  <c r="O15" i="62"/>
  <c r="U321" i="61"/>
  <c r="U264" i="61"/>
  <c r="U201" i="61"/>
  <c r="U126" i="61"/>
  <c r="U78" i="61"/>
  <c r="U21" i="61"/>
  <c r="L47" i="58"/>
  <c r="R64" i="78"/>
  <c r="K190" i="76"/>
  <c r="K135" i="73"/>
  <c r="M44" i="72"/>
  <c r="P87" i="69"/>
  <c r="N45" i="63"/>
  <c r="R225" i="78"/>
  <c r="K268" i="76"/>
  <c r="K77" i="76"/>
  <c r="K55" i="73"/>
  <c r="P115" i="69"/>
  <c r="N41" i="63"/>
  <c r="O171" i="62"/>
  <c r="O127" i="62"/>
  <c r="O66" i="62"/>
  <c r="K221" i="76"/>
  <c r="M50" i="72"/>
  <c r="L22" i="66"/>
  <c r="O13" i="62"/>
  <c r="U319" i="61"/>
  <c r="U244" i="61"/>
  <c r="U143" i="61"/>
  <c r="U71" i="61"/>
  <c r="R29" i="59"/>
  <c r="K134" i="73"/>
  <c r="O37" i="62"/>
  <c r="U257" i="61"/>
  <c r="U113" i="61"/>
  <c r="L40" i="58"/>
  <c r="K71" i="76"/>
  <c r="N13" i="63"/>
  <c r="O11" i="62"/>
  <c r="U235" i="61"/>
  <c r="U98" i="61"/>
  <c r="R248" i="78"/>
  <c r="K82" i="73"/>
  <c r="O25" i="62"/>
  <c r="U238" i="61"/>
  <c r="U101" i="61"/>
  <c r="L21" i="58"/>
  <c r="K43" i="76"/>
  <c r="K44" i="76"/>
  <c r="K293" i="76"/>
  <c r="K87" i="73"/>
  <c r="P41" i="69"/>
  <c r="K262" i="76"/>
  <c r="M56" i="72"/>
  <c r="O22" i="64"/>
  <c r="O122" i="62"/>
  <c r="U372" i="61"/>
  <c r="U281" i="61"/>
  <c r="U165" i="61"/>
  <c r="U84" i="61"/>
  <c r="R25" i="59"/>
  <c r="R68" i="78"/>
  <c r="K160" i="73"/>
  <c r="M25" i="72"/>
  <c r="L14" i="65"/>
  <c r="R204" i="78"/>
  <c r="K218" i="76"/>
  <c r="K64" i="73"/>
  <c r="P126" i="69"/>
  <c r="N48" i="63"/>
  <c r="O156" i="62"/>
  <c r="O87" i="62"/>
  <c r="R343" i="78"/>
  <c r="R92" i="78"/>
  <c r="K269" i="76"/>
  <c r="K124" i="76"/>
  <c r="K152" i="73"/>
  <c r="K37" i="73"/>
  <c r="S27" i="71"/>
  <c r="P73" i="69"/>
  <c r="O17" i="64"/>
  <c r="O219" i="62"/>
  <c r="O143" i="62"/>
  <c r="O79" i="62"/>
  <c r="U384" i="61"/>
  <c r="U315" i="61"/>
  <c r="U249" i="61"/>
  <c r="U173" i="61"/>
  <c r="U117" i="61"/>
  <c r="U66" i="61"/>
  <c r="U15" i="61"/>
  <c r="L38" i="58"/>
  <c r="R12" i="78"/>
  <c r="K169" i="76"/>
  <c r="K117" i="73"/>
  <c r="M32" i="72"/>
  <c r="P51" i="69"/>
  <c r="O244" i="62"/>
  <c r="R161" i="78"/>
  <c r="K251" i="76"/>
  <c r="K52" i="76"/>
  <c r="K24" i="73"/>
  <c r="P79" i="69"/>
  <c r="N21" i="63"/>
  <c r="O162" i="62"/>
  <c r="O115" i="62"/>
  <c r="O60" i="62"/>
  <c r="K64" i="76"/>
  <c r="M34" i="72"/>
  <c r="L16" i="65"/>
  <c r="U380" i="61"/>
  <c r="U308" i="61"/>
  <c r="U215" i="61"/>
  <c r="U136" i="61"/>
  <c r="U53" i="61"/>
  <c r="R17" i="59"/>
  <c r="K63" i="73"/>
  <c r="U379" i="61"/>
  <c r="U239" i="61"/>
  <c r="U88" i="61"/>
  <c r="L22" i="58"/>
  <c r="K68" i="73"/>
  <c r="O150" i="62"/>
  <c r="U353" i="61"/>
  <c r="U217" i="61"/>
  <c r="U91" i="61"/>
  <c r="R118" i="78"/>
  <c r="M31" i="72"/>
  <c r="U385" i="61"/>
  <c r="U220" i="61"/>
  <c r="U65" i="61"/>
  <c r="R155" i="78"/>
  <c r="K71" i="73"/>
  <c r="N32" i="63"/>
  <c r="O80" i="62"/>
  <c r="U305" i="61"/>
  <c r="U158" i="61"/>
  <c r="R26" i="59"/>
  <c r="R316" i="78"/>
  <c r="U307" i="61"/>
  <c r="P118" i="69"/>
  <c r="U181" i="61"/>
  <c r="P39" i="69"/>
  <c r="U11" i="61"/>
  <c r="N72" i="63"/>
  <c r="U323" i="61"/>
  <c r="U32" i="61"/>
  <c r="K314" i="76"/>
  <c r="K104" i="73"/>
  <c r="P85" i="69"/>
  <c r="O173" i="62"/>
  <c r="O74" i="62"/>
  <c r="U347" i="61"/>
  <c r="U265" i="61"/>
  <c r="U182" i="61"/>
  <c r="U103" i="61"/>
  <c r="U20" i="61"/>
  <c r="L18" i="58"/>
  <c r="R34" i="78"/>
  <c r="K119" i="73"/>
  <c r="O246" i="62"/>
  <c r="U250" i="61"/>
  <c r="U106" i="61"/>
  <c r="R16" i="59"/>
  <c r="K259" i="76"/>
  <c r="P157" i="69"/>
  <c r="O167" i="62"/>
  <c r="O59" i="62"/>
  <c r="U299" i="61"/>
  <c r="U170" i="61"/>
  <c r="U37" i="61"/>
  <c r="R113" i="78"/>
  <c r="K34" i="76"/>
  <c r="P93" i="69"/>
  <c r="U374" i="61"/>
  <c r="U256" i="61"/>
  <c r="U112" i="61"/>
  <c r="R22" i="59"/>
  <c r="K200" i="76"/>
  <c r="P82" i="69"/>
  <c r="O126" i="62"/>
  <c r="U359" i="61"/>
  <c r="U223" i="61"/>
  <c r="U86" i="61"/>
  <c r="K233" i="76"/>
  <c r="O158" i="62"/>
  <c r="O40" i="62"/>
  <c r="U145" i="61"/>
  <c r="R38" i="59"/>
  <c r="R70" i="78"/>
  <c r="P24" i="69"/>
  <c r="U356" i="61"/>
  <c r="U227" i="61"/>
  <c r="L46" i="58"/>
  <c r="K179" i="76"/>
  <c r="O89" i="62"/>
  <c r="U205" i="61"/>
  <c r="U14" i="61"/>
  <c r="U317" i="61"/>
  <c r="U97" i="61"/>
  <c r="O230" i="62"/>
  <c r="U49" i="61"/>
  <c r="K11" i="67"/>
  <c r="O104" i="62"/>
  <c r="U73" i="61"/>
  <c r="U295" i="61"/>
  <c r="K11" i="73"/>
  <c r="U278" i="61"/>
  <c r="U190" i="61"/>
  <c r="U167" i="61"/>
  <c r="P64" i="69"/>
  <c r="U134" i="61"/>
  <c r="L13" i="65"/>
  <c r="R30" i="59"/>
  <c r="O179" i="62"/>
  <c r="U248" i="61"/>
  <c r="L49" i="58"/>
  <c r="K288" i="76"/>
  <c r="K89" i="73"/>
  <c r="P46" i="69"/>
  <c r="O155" i="62"/>
  <c r="O65" i="62"/>
  <c r="U340" i="61"/>
  <c r="U254" i="61"/>
  <c r="U164" i="61"/>
  <c r="U85" i="61"/>
  <c r="R39" i="59"/>
  <c r="L11" i="58"/>
  <c r="K335" i="76"/>
  <c r="K79" i="73"/>
  <c r="O26" i="62"/>
  <c r="U232" i="61"/>
  <c r="U95" i="61"/>
  <c r="L54" i="58"/>
  <c r="P49" i="69"/>
  <c r="U280" i="61"/>
  <c r="K163" i="73"/>
  <c r="U83" i="61"/>
  <c r="U341" i="61"/>
  <c r="U172" i="61"/>
  <c r="U128" i="61"/>
  <c r="R269" i="78"/>
  <c r="O32" i="62"/>
  <c r="O35" i="62"/>
  <c r="U100" i="61"/>
  <c r="U59" i="61"/>
  <c r="O95" i="62"/>
  <c r="R27" i="59"/>
  <c r="U349" i="61"/>
  <c r="K285" i="76"/>
  <c r="O153" i="62"/>
  <c r="U212" i="61"/>
  <c r="L31" i="58"/>
  <c r="K230" i="76"/>
  <c r="K47" i="73"/>
  <c r="N51" i="63"/>
  <c r="O138" i="62"/>
  <c r="O46" i="62"/>
  <c r="U329" i="61"/>
  <c r="U236" i="61"/>
  <c r="U146" i="61"/>
  <c r="U74" i="61"/>
  <c r="R32" i="59"/>
  <c r="R341" i="78"/>
  <c r="K250" i="76"/>
  <c r="M12" i="72"/>
  <c r="U368" i="61"/>
  <c r="U203" i="61"/>
  <c r="U77" i="61"/>
  <c r="L33" i="58"/>
  <c r="K13" i="76"/>
  <c r="K15" i="67"/>
  <c r="O141" i="62"/>
  <c r="O22" i="62"/>
  <c r="U260" i="61"/>
  <c r="U109" i="61"/>
  <c r="R19" i="59"/>
  <c r="K365" i="76"/>
  <c r="K137" i="73"/>
  <c r="O11" i="64"/>
  <c r="U331" i="61"/>
  <c r="U202" i="61"/>
  <c r="U76" i="61"/>
  <c r="L28" i="58"/>
  <c r="K38" i="76"/>
  <c r="N16" i="63"/>
  <c r="O71" i="62"/>
  <c r="U316" i="61"/>
  <c r="U194" i="61"/>
  <c r="U61" i="61"/>
  <c r="K254" i="76"/>
  <c r="O28" i="62"/>
  <c r="P139" i="69"/>
  <c r="U200" i="61"/>
  <c r="K88" i="76"/>
  <c r="U23" i="61"/>
  <c r="U346" i="61"/>
  <c r="M16" i="72"/>
  <c r="U40" i="61"/>
  <c r="O170" i="62"/>
  <c r="U140" i="61"/>
  <c r="U17" i="61"/>
  <c r="R35" i="59"/>
  <c r="O77" i="62"/>
  <c r="L43" i="58"/>
  <c r="U313" i="61"/>
  <c r="K205" i="76"/>
  <c r="O98" i="62"/>
  <c r="U169" i="61"/>
  <c r="L12" i="58"/>
  <c r="K146" i="76"/>
  <c r="P154" i="69"/>
  <c r="N36" i="63"/>
  <c r="O129" i="62"/>
  <c r="O23" i="62"/>
  <c r="U322" i="61"/>
  <c r="U211" i="61"/>
  <c r="U139" i="61"/>
  <c r="U56" i="61"/>
  <c r="R20" i="59"/>
  <c r="R326" i="78"/>
  <c r="K172" i="76"/>
  <c r="P129" i="69"/>
  <c r="U350" i="61"/>
  <c r="U185" i="61"/>
  <c r="U52" i="61"/>
  <c r="R286" i="78"/>
  <c r="K123" i="73"/>
  <c r="N54" i="63"/>
  <c r="O123" i="62"/>
  <c r="U382" i="61"/>
  <c r="U224" i="61"/>
  <c r="U80" i="61"/>
  <c r="L36" i="58"/>
  <c r="K281" i="76"/>
  <c r="K97" i="73"/>
  <c r="O205" i="62"/>
  <c r="U320" i="61"/>
  <c r="U184" i="61"/>
  <c r="U58" i="61"/>
  <c r="R150" i="78"/>
  <c r="K86" i="73"/>
  <c r="O189" i="62"/>
  <c r="O53" i="62"/>
  <c r="U298" i="61"/>
  <c r="U175" i="61"/>
  <c r="K302" i="76"/>
  <c r="K68" i="76"/>
  <c r="O16" i="62"/>
  <c r="R13" i="59"/>
  <c r="U325" i="61"/>
  <c r="K50" i="73"/>
  <c r="U206" i="61"/>
  <c r="L17" i="58"/>
  <c r="U166" i="61"/>
  <c r="P21" i="69"/>
  <c r="K176" i="76"/>
  <c r="U310" i="61"/>
  <c r="K118" i="76"/>
  <c r="U137" i="61"/>
  <c r="S29" i="71"/>
  <c r="U370" i="61"/>
  <c r="U68" i="61"/>
  <c r="R125" i="78"/>
  <c r="K170" i="73"/>
  <c r="P100" i="69"/>
  <c r="O191" i="62"/>
  <c r="O101" i="62"/>
  <c r="U376" i="61"/>
  <c r="U273" i="61"/>
  <c r="U193" i="61"/>
  <c r="U110" i="61"/>
  <c r="U38" i="61"/>
  <c r="L30" i="58"/>
  <c r="R67" i="78"/>
  <c r="K31" i="76"/>
  <c r="N65" i="63"/>
  <c r="U314" i="61"/>
  <c r="U131" i="61"/>
  <c r="R43" i="59"/>
  <c r="R38" i="78"/>
  <c r="M42" i="72"/>
  <c r="O194" i="62"/>
  <c r="O68" i="62"/>
  <c r="U328" i="61"/>
  <c r="U188" i="61"/>
  <c r="U55" i="61"/>
  <c r="I10" i="80"/>
  <c r="K113" i="76"/>
  <c r="P147" i="69"/>
  <c r="O14" i="62"/>
  <c r="U275" i="61"/>
  <c r="U148" i="61"/>
  <c r="R42" i="59"/>
  <c r="K342" i="76"/>
  <c r="P121" i="69"/>
  <c r="O144" i="62"/>
  <c r="O17" i="62"/>
  <c r="U241" i="61"/>
  <c r="U115" i="61"/>
  <c r="L42" i="58"/>
  <c r="P28" i="69"/>
  <c r="U79" i="61"/>
  <c r="K167" i="76"/>
  <c r="M20" i="72"/>
  <c r="R332" i="78"/>
  <c r="O111" i="62"/>
  <c r="U285" i="61"/>
  <c r="R234" i="78"/>
  <c r="U177" i="61"/>
  <c r="O234" i="62"/>
  <c r="K196" i="76"/>
  <c r="R74" i="78"/>
  <c r="R33" i="59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4">
    <s v="Migdal Hashkaot Neches Boded"/>
    <s v="{[Time].[Hie Time].[Yom].&amp;[20230331]}"/>
    <s v="{[Medida].[Medida].&amp;[2]}"/>
    <s v="{[Keren].[Keren].[All]}"/>
    <s v="{[Cheshbon KM].[Hie Peilut].[Chevra].&amp;[369]&amp;[Kod_Peilut_L7_1040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3" si="24">
        <n x="1" s="1"/>
        <n x="22"/>
        <n x="23"/>
      </t>
    </mdx>
    <mdx n="0" f="v">
      <t c="3" si="24">
        <n x="1" s="1"/>
        <n x="25"/>
        <n x="23"/>
      </t>
    </mdx>
    <mdx n="0" f="v">
      <t c="3" si="24">
        <n x="1" s="1"/>
        <n x="26"/>
        <n x="23"/>
      </t>
    </mdx>
    <mdx n="0" f="v">
      <t c="3" si="24">
        <n x="1" s="1"/>
        <n x="27"/>
        <n x="23"/>
      </t>
    </mdx>
    <mdx n="0" f="v">
      <t c="3" si="24">
        <n x="1" s="1"/>
        <n x="28"/>
        <n x="23"/>
      </t>
    </mdx>
    <mdx n="0" f="v">
      <t c="3" si="24">
        <n x="1" s="1"/>
        <n x="29"/>
        <n x="23"/>
      </t>
    </mdx>
    <mdx n="0" f="v">
      <t c="3" si="24">
        <n x="1" s="1"/>
        <n x="30"/>
        <n x="23"/>
      </t>
    </mdx>
    <mdx n="0" f="v">
      <t c="3" si="24">
        <n x="1" s="1"/>
        <n x="31"/>
        <n x="23"/>
      </t>
    </mdx>
    <mdx n="0" f="v">
      <t c="3" si="24">
        <n x="1" s="1"/>
        <n x="32"/>
        <n x="23"/>
      </t>
    </mdx>
    <mdx n="0" f="v">
      <t c="3" si="24">
        <n x="1" s="1"/>
        <n x="33"/>
        <n x="23"/>
      </t>
    </mdx>
  </mdxMetadata>
  <valueMetadata count="2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</valueMetadata>
</metadata>
</file>

<file path=xl/sharedStrings.xml><?xml version="1.0" encoding="utf-8"?>
<sst xmlns="http://schemas.openxmlformats.org/spreadsheetml/2006/main" count="11681" uniqueCount="3378">
  <si>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</si>
  <si>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</si>
  <si>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</si>
  <si>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</si>
  <si>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</si>
  <si>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</si>
  <si>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</si>
  <si>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</si>
  <si>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</si>
  <si>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</si>
  <si>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</si>
  <si>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</si>
  <si>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</si>
  <si>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</si>
  <si>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</si>
  <si>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</si>
  <si>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</si>
  <si>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</si>
  <si>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</si>
  <si>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</si>
  <si>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</si>
  <si>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</si>
  <si>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</si>
  <si>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</si>
  <si>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</si>
  <si>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</si>
  <si>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</si>
  <si>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</si>
  <si>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</si>
  <si>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</si>
  <si>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</si>
  <si>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</si>
  <si>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</si>
  <si>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</si>
  <si>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</si>
  <si>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</si>
  <si>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</si>
  <si>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</si>
  <si>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</si>
  <si>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</si>
  <si>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</si>
  <si>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</si>
  <si>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</si>
  <si>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</si>
  <si>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</si>
  <si>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</si>
  <si>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</si>
  <si>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</si>
  <si>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</si>
  <si>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</si>
  <si>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</si>
  <si>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</si>
  <si>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</si>
  <si>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</si>
  <si>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</si>
  <si>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</si>
  <si>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</si>
  <si>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</si>
  <si>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</si>
  <si>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</si>
  <si>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</si>
  <si>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</si>
  <si>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</si>
  <si>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</si>
  <si>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</si>
  <si>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</si>
  <si>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</si>
  <si>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</si>
  <si>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</si>
  <si>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</si>
  <si>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</si>
  <si>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</si>
  <si>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</si>
  <si>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</si>
  <si>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</si>
  <si>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</si>
  <si>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</si>
  <si>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</si>
  <si>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</si>
  <si>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</si>
  <si>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</si>
  <si>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</si>
  <si>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</si>
  <si>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</si>
  <si>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</si>
  <si>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</si>
  <si>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</si>
  <si>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</si>
  <si>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</si>
  <si>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</si>
  <si>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</si>
  <si>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</si>
  <si>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</si>
  <si>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</si>
  <si>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</si>
  <si>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</si>
  <si>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</si>
  <si>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</si>
  <si>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</si>
  <si>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</si>
  <si>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</si>
  <si>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</si>
  <si>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</si>
  <si>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</si>
  <si>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</si>
  <si>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</si>
  <si>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</si>
  <si>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</si>
  <si>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</si>
  <si>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</si>
  <si>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</si>
  <si>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</si>
  <si>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</si>
  <si>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</si>
  <si>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</si>
  <si>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</si>
  <si>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</si>
  <si>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</si>
  <si>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</si>
  <si>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</si>
  <si>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</si>
  <si>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</si>
  <si>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</si>
  <si>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</si>
  <si>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</si>
  <si>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</si>
  <si>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</si>
  <si>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</si>
  <si>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</si>
  <si>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</si>
  <si>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</si>
  <si>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</si>
  <si>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</si>
  <si>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</si>
  <si>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</si>
  <si>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</si>
  <si>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</si>
  <si>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</si>
  <si>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</si>
  <si>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</si>
  <si>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</si>
  <si>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</si>
  <si>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</si>
  <si>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</si>
  <si>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</si>
  <si>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</si>
  <si>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</si>
  <si>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</si>
  <si>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</si>
  <si>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</si>
  <si>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</si>
  <si>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</si>
  <si>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</si>
  <si>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</si>
  <si>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</si>
  <si>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</si>
  <si>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</si>
  <si>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</si>
  <si>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</si>
  <si>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</si>
  <si>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</si>
  <si>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</si>
  <si>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</si>
  <si>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</si>
  <si>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</si>
  <si>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</si>
  <si>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</si>
  <si>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</si>
  <si>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</si>
  <si>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</si>
  <si>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</si>
  <si>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</si>
  <si>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</si>
  <si>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</si>
  <si>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</si>
  <si>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</si>
  <si>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</si>
  <si>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</si>
  <si>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</si>
  <si>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</si>
  <si>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</si>
  <si>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</si>
  <si>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</si>
  <si>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</si>
  <si>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</si>
  <si>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</si>
  <si>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</si>
  <si>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</si>
  <si>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</si>
  <si>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</si>
  <si>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</si>
  <si>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</si>
  <si>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</si>
  <si>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</si>
  <si>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</si>
  <si>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</si>
  <si>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</si>
  <si>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</si>
  <si>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</si>
  <si>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</si>
  <si>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</si>
  <si>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</si>
  <si>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</si>
  <si>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</si>
  <si>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</si>
  <si>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</si>
  <si>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</si>
  <si>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</si>
  <si>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</si>
  <si>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</si>
  <si>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</si>
  <si>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</si>
  <si>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</si>
  <si>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</si>
  <si>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</si>
  <si>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</si>
  <si>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</si>
  <si>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</si>
  <si>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</si>
  <si>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</si>
  <si>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</si>
  <si>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</si>
  <si>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</si>
  <si>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</si>
  <si>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</si>
  <si>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</si>
  <si>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</si>
  <si>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</si>
  <si>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</si>
  <si>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</si>
  <si>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</si>
  <si>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כללי למקבלי קצבה</t>
  </si>
  <si>
    <t>מ.ק.מ 1123</t>
  </si>
  <si>
    <t>8231128</t>
  </si>
  <si>
    <t>RF</t>
  </si>
  <si>
    <t>מ.ק.מ 813</t>
  </si>
  <si>
    <t>8230815</t>
  </si>
  <si>
    <t>מ.ק.מ. 1023</t>
  </si>
  <si>
    <t>8231029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</si>
  <si>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</si>
  <si>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</si>
  <si>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</si>
  <si>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</si>
  <si>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</si>
  <si>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</si>
  <si>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</si>
  <si>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</si>
  <si>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</si>
  <si>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</si>
  <si>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</si>
  <si>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</si>
  <si>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</si>
  <si>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</si>
  <si>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</si>
  <si>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</si>
  <si>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</si>
  <si>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</si>
  <si>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</si>
  <si>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</si>
  <si>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</si>
  <si>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</si>
  <si>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</si>
  <si>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</si>
  <si>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</si>
  <si>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</si>
  <si>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</si>
  <si>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</si>
  <si>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</si>
  <si>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</si>
  <si>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</si>
  <si>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</si>
  <si>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</si>
  <si>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</si>
  <si>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</si>
  <si>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</si>
  <si>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</si>
  <si>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</si>
  <si>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</si>
  <si>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</si>
  <si>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</si>
  <si>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</si>
  <si>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</si>
  <si>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</si>
  <si>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</si>
  <si>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</si>
  <si>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</si>
  <si>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</si>
  <si>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</si>
  <si>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</si>
  <si>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</si>
  <si>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</si>
  <si>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</si>
  <si>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</si>
  <si>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</si>
  <si>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</si>
  <si>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</si>
  <si>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</si>
  <si>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</si>
  <si>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</si>
  <si>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</si>
  <si>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</si>
  <si>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</si>
  <si>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</si>
  <si>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</si>
  <si>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</si>
  <si>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</si>
  <si>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</si>
  <si>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</si>
  <si>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</si>
  <si>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</si>
  <si>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</si>
  <si>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</si>
  <si>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</si>
  <si>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</si>
  <si>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</si>
  <si>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</si>
  <si>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</si>
  <si>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</si>
  <si>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</si>
  <si>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</si>
  <si>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</si>
  <si>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</si>
  <si>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</si>
  <si>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</si>
  <si>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</si>
  <si>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</si>
  <si>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</si>
  <si>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</si>
  <si>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</si>
  <si>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</si>
  <si>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</si>
  <si>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</si>
  <si>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</si>
  <si>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</si>
  <si>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</si>
  <si>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</si>
  <si>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</si>
  <si>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</si>
  <si>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</si>
  <si>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</si>
  <si>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</si>
  <si>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</si>
  <si>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</si>
  <si>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</si>
  <si>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</si>
  <si>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</si>
  <si>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</si>
  <si>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</si>
  <si>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</si>
  <si>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</si>
  <si>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</si>
  <si>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</si>
  <si>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</si>
  <si>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</si>
  <si>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</si>
  <si>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</si>
  <si>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</si>
  <si>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</si>
  <si>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</si>
  <si>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</si>
  <si>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</si>
  <si>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</si>
  <si>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</si>
  <si>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</si>
  <si>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</si>
  <si>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</si>
  <si>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</si>
  <si>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</si>
  <si>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</si>
  <si>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</si>
  <si>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</si>
  <si>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</si>
  <si>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</si>
  <si>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</si>
  <si>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</si>
  <si>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</si>
  <si>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</si>
  <si>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</si>
  <si>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</si>
  <si>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</si>
  <si>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</si>
  <si>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</si>
  <si>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</si>
  <si>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</si>
  <si>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</si>
  <si>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</si>
  <si>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</si>
  <si>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</si>
  <si>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</si>
  <si>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</si>
  <si>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</si>
  <si>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</si>
  <si>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</si>
  <si>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</si>
  <si>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</si>
  <si>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</si>
  <si>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</si>
  <si>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</si>
  <si>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</si>
  <si>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</si>
  <si>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</si>
  <si>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</si>
  <si>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</si>
  <si>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</si>
  <si>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</si>
  <si>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</si>
  <si>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</si>
  <si>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</si>
  <si>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</si>
  <si>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</si>
  <si>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</si>
  <si>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</si>
  <si>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</si>
  <si>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</si>
  <si>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</si>
  <si>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</si>
  <si>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</si>
  <si>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</si>
  <si>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</si>
  <si>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</si>
  <si>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</si>
  <si>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</si>
  <si>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</si>
  <si>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</si>
  <si>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</si>
  <si>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</si>
  <si>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</si>
  <si>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</si>
  <si>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</si>
  <si>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</si>
  <si>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</si>
  <si>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</si>
  <si>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</si>
  <si>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</si>
  <si>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</si>
  <si>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</si>
  <si>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</si>
  <si>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</si>
  <si>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</si>
  <si>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</si>
  <si>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</si>
  <si>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</si>
  <si>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</si>
  <si>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</si>
  <si>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</si>
  <si>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</si>
  <si>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</si>
  <si>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</si>
  <si>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</si>
  <si>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</si>
  <si>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</si>
  <si>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</si>
  <si>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</si>
  <si>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</si>
  <si>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</si>
  <si>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</si>
  <si>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</si>
  <si>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</si>
  <si>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</si>
  <si>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</si>
  <si>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</si>
  <si>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</si>
  <si>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</si>
  <si>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</si>
  <si>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</si>
  <si>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</si>
  <si>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</si>
  <si>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</si>
  <si>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</si>
  <si>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</si>
  <si>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</si>
  <si>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</si>
  <si>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</si>
  <si>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</si>
  <si>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</si>
  <si>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</si>
  <si>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</si>
  <si>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</si>
  <si>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</si>
  <si>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</si>
  <si>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</si>
  <si>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</si>
  <si>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</si>
  <si>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</si>
  <si>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</si>
  <si>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</si>
  <si>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</si>
  <si>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</si>
  <si>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</si>
  <si>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</si>
  <si>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</si>
  <si>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</si>
  <si>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</si>
  <si>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</si>
  <si>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</si>
  <si>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</si>
  <si>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</si>
  <si>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</si>
  <si>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</si>
  <si>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</si>
  <si>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</si>
  <si>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</si>
  <si>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</si>
  <si>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</si>
  <si>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</si>
  <si>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</si>
  <si>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</si>
  <si>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</si>
  <si>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</si>
  <si>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</si>
  <si>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</si>
  <si>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</si>
  <si>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</si>
  <si>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</si>
  <si>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</si>
  <si>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</si>
  <si>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</si>
  <si>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</si>
  <si>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</si>
  <si>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</si>
  <si>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</si>
  <si>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</si>
  <si>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</si>
  <si>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</si>
  <si>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</si>
  <si>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</si>
  <si>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</si>
  <si>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</si>
  <si>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</si>
  <si>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</si>
  <si>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</si>
  <si>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</si>
  <si>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</si>
  <si>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</si>
  <si>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</si>
  <si>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</si>
  <si>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</si>
  <si>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</si>
  <si>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</si>
  <si>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</si>
  <si>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</si>
  <si>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</si>
  <si>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</si>
  <si>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</si>
  <si>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</si>
  <si>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</si>
  <si>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</si>
  <si>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</si>
  <si>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</si>
  <si>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</si>
  <si>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</si>
  <si>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</si>
  <si>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</si>
  <si>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</si>
  <si>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</si>
  <si>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</si>
  <si>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</si>
  <si>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</si>
  <si>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</si>
  <si>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</si>
  <si>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</si>
  <si>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</si>
  <si>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</si>
  <si>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</si>
  <si>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</si>
  <si>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</si>
  <si>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</si>
  <si>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</si>
  <si>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</si>
  <si>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</si>
  <si>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</si>
  <si>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</si>
  <si>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</si>
  <si>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</si>
  <si>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</si>
  <si>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</si>
  <si>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</si>
  <si>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</si>
  <si>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</si>
  <si>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</si>
  <si>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</si>
  <si>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</si>
  <si>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</si>
  <si>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</si>
  <si>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</si>
  <si>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</si>
  <si>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</si>
  <si>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</si>
  <si>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</si>
  <si>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</si>
  <si>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</si>
  <si>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</si>
  <si>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</si>
  <si>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</si>
  <si>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</si>
  <si>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</si>
  <si>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</si>
  <si>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</si>
  <si>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</si>
  <si>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</si>
  <si>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</si>
  <si>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</si>
  <si>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</si>
  <si>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</si>
  <si>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</si>
  <si>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</si>
  <si>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</si>
  <si>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</si>
  <si>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</si>
  <si>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</si>
  <si>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</si>
  <si>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</si>
  <si>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</si>
  <si>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</si>
  <si>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</si>
  <si>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</si>
  <si>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</si>
  <si>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</si>
  <si>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</si>
  <si>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</si>
  <si>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</si>
  <si>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</si>
  <si>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</si>
  <si>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</si>
  <si>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</si>
  <si>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</si>
  <si>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</si>
  <si>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</si>
  <si>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</si>
  <si>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</si>
  <si>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</si>
  <si>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</si>
  <si>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</si>
  <si>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</si>
  <si>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</si>
  <si>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</si>
  <si>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</si>
  <si>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</si>
  <si>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</si>
  <si>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</si>
  <si>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</si>
  <si>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</si>
  <si>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</si>
  <si>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</si>
  <si>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</si>
  <si>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</si>
  <si>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</si>
  <si>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</si>
  <si>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</si>
  <si>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</si>
  <si>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</si>
  <si>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</si>
  <si>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</si>
  <si>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</si>
  <si>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</si>
  <si>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</si>
  <si>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</si>
  <si>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</si>
  <si>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</si>
  <si>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</si>
  <si>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</si>
  <si>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</si>
  <si>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</si>
  <si>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</si>
  <si>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</si>
  <si>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</si>
  <si>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</si>
  <si>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</si>
  <si>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</si>
  <si>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</si>
  <si>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</si>
  <si>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</si>
  <si>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</si>
  <si>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</si>
  <si>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</si>
  <si>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</si>
  <si>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</si>
  <si>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</si>
  <si>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</si>
  <si>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</si>
  <si>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</si>
  <si>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</si>
  <si>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</si>
  <si>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</si>
  <si>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</si>
  <si>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</si>
  <si>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</si>
  <si>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</si>
  <si>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</si>
  <si>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</si>
  <si>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</si>
  <si>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</si>
  <si>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</si>
  <si>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</si>
  <si>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</si>
  <si>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</si>
  <si>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</si>
  <si>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</si>
  <si>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</si>
  <si>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</si>
  <si>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</si>
  <si>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</si>
  <si>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</si>
  <si>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</si>
  <si>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</si>
  <si>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</si>
  <si>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</si>
  <si>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</si>
  <si>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</si>
  <si>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</si>
  <si>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</si>
  <si>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</si>
  <si>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</si>
  <si>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</si>
  <si>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</si>
  <si>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</si>
  <si>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</si>
  <si>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</si>
  <si>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</si>
  <si>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</si>
  <si>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</si>
  <si>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</si>
  <si>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</si>
  <si>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</si>
  <si>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</si>
  <si>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</si>
  <si>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</si>
  <si>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</si>
  <si>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</si>
  <si>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</si>
  <si>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</si>
  <si>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</si>
  <si>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</si>
  <si>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</si>
  <si>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</si>
  <si>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</si>
  <si>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</si>
  <si>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</si>
  <si>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</si>
  <si>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</si>
  <si>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</si>
  <si>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</si>
  <si>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</si>
  <si>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</si>
  <si>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</si>
  <si>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</si>
  <si>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</si>
  <si>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</si>
  <si>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</si>
  <si>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</si>
  <si>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</si>
  <si>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</si>
  <si>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</si>
  <si>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</si>
  <si>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</si>
  <si>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</si>
  <si>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</si>
  <si>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</si>
  <si>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</si>
  <si>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</si>
  <si>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</si>
  <si>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</si>
  <si>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</si>
  <si>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</si>
  <si>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</si>
  <si>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</si>
  <si>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</si>
  <si>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</si>
  <si>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</si>
  <si>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</si>
  <si>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</si>
  <si>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</si>
  <si>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</si>
  <si>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</si>
  <si>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</si>
  <si>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</si>
  <si>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</si>
  <si>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</si>
  <si>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</si>
  <si>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</si>
  <si>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</si>
  <si>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</si>
  <si>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</si>
  <si>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</si>
  <si>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</si>
  <si>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</si>
  <si>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</si>
  <si>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</si>
  <si>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</si>
  <si>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</si>
  <si>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</si>
  <si>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</si>
  <si>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</si>
  <si>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</si>
  <si>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</si>
  <si>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</si>
  <si>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</si>
  <si>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</si>
  <si>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</si>
  <si>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</si>
  <si>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</si>
  <si>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</si>
  <si>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</si>
  <si>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</si>
  <si>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</si>
  <si>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</si>
  <si>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</si>
  <si>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</si>
  <si>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</si>
  <si>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</si>
  <si>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</si>
  <si>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</si>
  <si>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</si>
  <si>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</si>
  <si>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</si>
  <si>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</si>
  <si>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</si>
  <si>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</si>
  <si>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</si>
  <si>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</si>
  <si>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</si>
  <si>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</si>
  <si>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</si>
  <si>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</si>
  <si>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</si>
  <si>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</si>
  <si>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</si>
  <si>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</si>
  <si>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</si>
  <si>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</si>
  <si>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</si>
  <si>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</si>
  <si>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</si>
  <si>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</si>
  <si>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</si>
  <si>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</si>
  <si>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</si>
  <si>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</si>
  <si>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</si>
  <si>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</si>
  <si>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</si>
  <si>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</si>
  <si>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</si>
  <si>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</si>
  <si>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</si>
  <si>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</si>
  <si>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</si>
  <si>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</si>
  <si>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</si>
  <si>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</si>
  <si>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</si>
  <si>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</si>
  <si>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</si>
  <si>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</si>
  <si>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</si>
  <si>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</si>
  <si>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</si>
  <si>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</si>
  <si>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</si>
  <si>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</si>
  <si>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</si>
  <si>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</si>
  <si>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</si>
  <si>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</si>
  <si>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</si>
  <si>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</si>
  <si>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</si>
  <si>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</si>
  <si>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</si>
  <si>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</si>
  <si>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</si>
  <si>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</si>
  <si>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</si>
  <si>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</si>
  <si>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</si>
  <si>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</si>
  <si>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</si>
  <si>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</si>
  <si>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</si>
  <si>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</si>
  <si>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</si>
  <si>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</si>
  <si>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</si>
  <si>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</si>
  <si>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</si>
  <si>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</si>
  <si>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</si>
  <si>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</si>
  <si>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</si>
  <si>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</si>
  <si>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</si>
  <si>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</si>
  <si>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</si>
  <si>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</si>
  <si>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</si>
  <si>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</si>
  <si>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</si>
  <si>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</si>
  <si>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</si>
  <si>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</si>
  <si>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</si>
  <si>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</si>
  <si>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</si>
  <si>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</si>
  <si>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</si>
  <si>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</si>
  <si>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</si>
  <si>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</si>
  <si>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</si>
  <si>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</si>
  <si>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</si>
  <si>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</si>
  <si>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</si>
  <si>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</si>
  <si>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</si>
  <si>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</si>
  <si>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</si>
  <si>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</si>
  <si>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</si>
  <si>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</si>
  <si>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</si>
  <si>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</si>
  <si>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</si>
  <si>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</si>
  <si>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</si>
  <si>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</si>
  <si>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</si>
  <si>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</si>
  <si>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</si>
  <si>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</si>
  <si>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</si>
  <si>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</si>
  <si>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</si>
  <si>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</si>
  <si>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</si>
  <si>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</si>
  <si>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</si>
  <si>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</si>
  <si>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</si>
  <si>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</si>
  <si>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</si>
  <si>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</si>
  <si>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</si>
  <si>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</si>
  <si>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</si>
  <si>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</si>
  <si>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</si>
  <si>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</si>
  <si>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</si>
  <si>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</si>
  <si>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</si>
  <si>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</si>
  <si>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</si>
  <si>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</si>
  <si>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</si>
  <si>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</si>
  <si>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</si>
  <si>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</si>
  <si>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</si>
  <si>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</si>
  <si>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</si>
  <si>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</si>
  <si>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</si>
  <si>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</si>
  <si>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</si>
  <si>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</si>
  <si>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</si>
  <si>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</si>
  <si>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</si>
  <si>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</si>
  <si>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</si>
  <si>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</si>
  <si>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</si>
  <si>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</si>
  <si>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</si>
  <si>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</si>
  <si>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</si>
  <si>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</si>
  <si>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</si>
  <si>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</si>
  <si>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</si>
  <si>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</si>
  <si>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</si>
  <si>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</si>
  <si>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</si>
  <si>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</si>
  <si>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</si>
  <si>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</si>
  <si>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</si>
  <si>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</si>
  <si>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</si>
  <si>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</si>
  <si>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</si>
  <si>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</si>
  <si>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</si>
  <si>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</si>
  <si>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</si>
  <si>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</si>
  <si>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</si>
  <si>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</si>
  <si>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</si>
  <si>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</si>
  <si>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</si>
  <si>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</si>
  <si>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</si>
  <si>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</si>
  <si>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</si>
  <si>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</si>
  <si>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</si>
  <si>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</si>
  <si>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</si>
  <si>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</si>
  <si>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</si>
  <si>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</si>
  <si>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</si>
  <si>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</si>
  <si>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</si>
  <si>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</si>
  <si>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</si>
  <si>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</si>
  <si>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</si>
  <si>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</si>
  <si>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</si>
  <si>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</si>
  <si>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</si>
  <si>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</si>
  <si>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</si>
  <si>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</si>
  <si>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</si>
  <si>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</si>
  <si>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</si>
  <si>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</si>
  <si>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</si>
  <si>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</si>
  <si>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</si>
  <si>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</si>
  <si>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</si>
  <si>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</si>
  <si>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</si>
  <si>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</si>
  <si>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</si>
  <si>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</si>
  <si>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</si>
  <si>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</si>
  <si>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</si>
  <si>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</si>
  <si>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</si>
  <si>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</si>
  <si>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</si>
  <si>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</si>
  <si>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</si>
  <si>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</si>
  <si>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</si>
  <si>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</si>
  <si>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</si>
  <si>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</si>
  <si>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</si>
  <si>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</si>
  <si>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</si>
  <si>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</si>
  <si>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</si>
  <si>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</si>
  <si>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</si>
  <si>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</si>
  <si>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</si>
  <si>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</si>
  <si>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</si>
  <si>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</si>
  <si>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</si>
  <si>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</si>
  <si>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</si>
  <si>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</si>
  <si>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</si>
  <si>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</si>
  <si>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</si>
  <si>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</si>
  <si>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</si>
  <si>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</si>
  <si>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</si>
  <si>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</si>
  <si>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</si>
  <si>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</si>
  <si>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</si>
  <si>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</si>
  <si>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</si>
  <si>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</si>
  <si>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</si>
  <si>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</si>
  <si>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</si>
  <si>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</si>
  <si>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</si>
  <si>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</si>
  <si>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</si>
  <si>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</si>
  <si>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</si>
  <si>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</si>
  <si>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</si>
  <si>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</si>
  <si>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</si>
  <si>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</si>
  <si>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</si>
  <si>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</si>
  <si>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</si>
  <si>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</si>
  <si>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</si>
  <si>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</si>
  <si>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</si>
  <si>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</si>
  <si>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</si>
  <si>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</si>
  <si>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</si>
  <si>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</si>
  <si>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</si>
  <si>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</si>
  <si>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</si>
  <si>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</si>
  <si>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</si>
  <si>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</si>
  <si>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</si>
  <si>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</si>
  <si>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</si>
  <si>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</si>
  <si>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</si>
  <si>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</si>
  <si>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</si>
  <si>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</si>
  <si>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</si>
  <si>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</si>
  <si>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</si>
  <si>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</si>
  <si>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</si>
  <si>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</si>
  <si>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</si>
  <si>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</si>
  <si>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</si>
  <si>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</si>
  <si>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</si>
  <si>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</si>
  <si>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</si>
  <si>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</si>
  <si>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</si>
  <si>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</si>
  <si>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</si>
  <si>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</si>
  <si>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</si>
  <si>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</si>
  <si>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</si>
  <si>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</si>
  <si>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</si>
  <si>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</si>
  <si>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</si>
  <si>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</si>
  <si>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</si>
  <si>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</si>
  <si>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</si>
  <si>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</si>
  <si>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</si>
  <si>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</si>
  <si>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</si>
  <si>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</si>
  <si>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</si>
  <si>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</si>
  <si>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</si>
  <si>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</si>
  <si>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</si>
  <si>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</si>
  <si>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</si>
  <si>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</si>
  <si>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</si>
  <si>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</si>
  <si>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</si>
  <si>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</si>
  <si>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</si>
  <si>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</si>
  <si>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</si>
  <si>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</si>
  <si>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</si>
  <si>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</si>
  <si>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</si>
  <si>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</si>
  <si>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</si>
  <si>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</si>
  <si>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</si>
  <si>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</si>
  <si>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</si>
  <si>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</si>
  <si>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</si>
  <si>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</si>
  <si>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</si>
  <si>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</si>
  <si>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</si>
  <si>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</si>
  <si>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</si>
  <si>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</si>
  <si>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</si>
  <si>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</si>
  <si>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</si>
  <si>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</si>
  <si>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</si>
  <si>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</si>
  <si>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</si>
  <si>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</si>
  <si>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</si>
  <si>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</si>
  <si>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</si>
  <si>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</si>
  <si>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</si>
  <si>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</si>
  <si>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</si>
  <si>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</si>
  <si>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</si>
  <si>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</si>
  <si>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</si>
  <si>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</si>
  <si>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</si>
  <si>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</si>
  <si>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</si>
  <si>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</si>
  <si>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</si>
  <si>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</si>
  <si>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</si>
  <si>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</si>
  <si>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</si>
  <si>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</si>
  <si>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</si>
  <si>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</si>
  <si>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</si>
  <si>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</si>
  <si>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</si>
  <si>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</si>
  <si>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</si>
  <si>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</si>
  <si>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</si>
  <si>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</si>
  <si>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</si>
  <si>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</si>
  <si>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</si>
  <si>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</si>
  <si>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</si>
  <si>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</si>
  <si>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</si>
  <si>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</si>
  <si>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</si>
  <si>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</si>
  <si>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</si>
  <si>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</si>
  <si>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</si>
  <si>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</si>
  <si>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</si>
  <si>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</si>
  <si>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</si>
  <si>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</si>
  <si>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</si>
  <si>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</si>
  <si>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</si>
  <si>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</si>
  <si>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</si>
  <si>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</si>
  <si>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</si>
  <si>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</si>
  <si>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</si>
  <si>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</si>
  <si>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</si>
  <si>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</si>
  <si>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</si>
  <si>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</si>
  <si>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</si>
  <si>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</si>
  <si>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</si>
  <si>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</si>
  <si>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</si>
  <si>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</si>
  <si>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</si>
  <si>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</si>
  <si>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</si>
  <si>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</si>
  <si>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</si>
  <si>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</si>
  <si>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</si>
  <si>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</si>
  <si>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</si>
  <si>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</si>
  <si>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</si>
  <si>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</si>
  <si>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</si>
  <si>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</si>
  <si>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</si>
  <si>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</si>
  <si>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</si>
  <si>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</si>
  <si>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</si>
  <si>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</si>
  <si>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</si>
  <si>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</si>
  <si>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</si>
  <si>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</si>
  <si>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</si>
  <si>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</si>
  <si>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</si>
  <si>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</si>
  <si>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</si>
  <si>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</si>
  <si>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</si>
  <si>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</si>
  <si>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</si>
  <si>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</si>
  <si>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</si>
  <si>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</si>
  <si>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</si>
  <si>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</si>
  <si>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</si>
  <si>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</si>
  <si>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</si>
  <si>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</si>
  <si>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</si>
  <si>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</si>
  <si>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</si>
  <si>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</si>
  <si>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</si>
  <si>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</si>
  <si>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</si>
  <si>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</si>
  <si>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</si>
  <si>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</si>
  <si>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</si>
  <si>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</si>
  <si>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</si>
  <si>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</si>
  <si>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</si>
  <si>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</si>
  <si>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</si>
  <si>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</si>
  <si>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</si>
  <si>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</si>
  <si>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</si>
  <si>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</si>
  <si>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</si>
  <si>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</si>
  <si>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</si>
  <si>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</si>
  <si>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</si>
  <si>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</si>
  <si>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</si>
  <si>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</si>
  <si>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</si>
  <si>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</si>
  <si>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</si>
  <si>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</si>
  <si>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</si>
  <si>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</si>
  <si>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</si>
  <si>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</si>
  <si>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</si>
  <si>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</si>
  <si>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</si>
  <si>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</si>
  <si>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</si>
  <si>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</si>
  <si>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</si>
  <si>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</si>
  <si>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</si>
  <si>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</si>
  <si>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</si>
  <si>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</si>
  <si>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</si>
  <si>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</si>
  <si>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</si>
  <si>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</si>
  <si>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</si>
  <si>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</si>
  <si>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</si>
  <si>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</si>
  <si>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</si>
  <si>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</si>
  <si>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</si>
  <si>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</si>
  <si>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</si>
  <si>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</si>
  <si>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</si>
  <si>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</si>
  <si>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</si>
  <si>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</si>
  <si>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</si>
  <si>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</si>
  <si>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</si>
  <si>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</si>
  <si>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</si>
  <si>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</si>
  <si>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</si>
  <si>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</si>
  <si>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</si>
  <si>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</si>
  <si>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</si>
  <si>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</si>
  <si>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</si>
  <si>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</si>
  <si>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</si>
  <si>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</si>
  <si>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</si>
  <si>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</si>
  <si>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</si>
  <si>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</si>
  <si>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</si>
  <si>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</si>
  <si>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</si>
  <si>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</si>
  <si>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</si>
  <si>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</si>
  <si>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</si>
  <si>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</si>
  <si>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</si>
  <si>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</si>
  <si>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</si>
  <si>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</si>
  <si>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</si>
  <si>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</si>
  <si>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</si>
  <si>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</si>
  <si>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</si>
  <si>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</si>
  <si>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</si>
  <si>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</si>
  <si>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</si>
  <si>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</si>
  <si>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</si>
  <si>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</si>
  <si>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</si>
  <si>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</si>
  <si>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</si>
  <si>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</si>
  <si>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</si>
  <si>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</si>
  <si>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</si>
  <si>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</si>
  <si>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</si>
  <si>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</si>
  <si>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</si>
  <si>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</si>
  <si>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</si>
  <si>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</si>
  <si>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</si>
  <si>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</si>
  <si>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</si>
  <si>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</si>
  <si>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</si>
  <si>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</si>
  <si>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</si>
  <si>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</si>
  <si>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</si>
  <si>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</si>
  <si>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</si>
  <si>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</si>
  <si>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</si>
  <si>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</si>
  <si>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</si>
  <si>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</si>
  <si>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</si>
  <si>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</si>
  <si>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</si>
  <si>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</si>
  <si>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</si>
  <si>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</si>
  <si>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</si>
  <si>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</si>
  <si>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</si>
  <si>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</si>
  <si>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</si>
  <si>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</si>
  <si>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</si>
  <si>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</si>
  <si>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</si>
  <si>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</si>
  <si>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</si>
  <si>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</si>
  <si>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</si>
  <si>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</si>
  <si>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</si>
  <si>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</si>
  <si>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</si>
  <si>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</si>
  <si>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</si>
  <si>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</si>
  <si>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</si>
  <si>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</si>
  <si>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</si>
  <si>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</si>
  <si>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</si>
  <si>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</si>
  <si>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</si>
  <si>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</si>
  <si>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</si>
  <si>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</si>
  <si>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</si>
  <si>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</si>
  <si>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</si>
  <si>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</si>
  <si>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</si>
  <si>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</si>
  <si>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</si>
  <si>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</si>
  <si>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</si>
  <si>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</si>
  <si>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</si>
  <si>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</si>
  <si>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</si>
  <si>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</si>
  <si>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</si>
  <si>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</si>
  <si>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</si>
  <si>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</si>
  <si>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</si>
  <si>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</si>
  <si>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</si>
  <si>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</si>
  <si>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</si>
  <si>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</si>
  <si>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</si>
  <si>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</si>
  <si>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</si>
  <si>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</si>
  <si>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</si>
  <si>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</si>
  <si>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</si>
  <si>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</si>
  <si>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</si>
  <si>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</si>
  <si>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</si>
  <si>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</si>
  <si>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</si>
  <si>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</si>
  <si>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</si>
  <si>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</si>
  <si>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</si>
  <si>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</si>
  <si>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</si>
  <si>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</si>
  <si>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</si>
  <si>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</si>
  <si>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</si>
  <si>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</si>
  <si>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</si>
  <si>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</si>
  <si>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</si>
  <si>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</si>
  <si>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</si>
  <si>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</si>
  <si>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</si>
  <si>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</si>
  <si>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</si>
  <si>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</si>
  <si>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</si>
  <si>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</si>
  <si>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</si>
  <si>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</si>
  <si>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</si>
  <si>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</si>
  <si>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</si>
  <si>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</si>
  <si>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</si>
  <si>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</si>
  <si>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</si>
  <si>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</si>
  <si>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</si>
  <si>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</si>
  <si>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</si>
  <si>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</si>
  <si>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</si>
  <si>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</si>
  <si>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</si>
  <si>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</si>
  <si>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</si>
  <si>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</si>
  <si>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</si>
  <si>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</si>
  <si>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</si>
  <si>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</si>
  <si>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</si>
  <si>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</si>
  <si>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</si>
  <si>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</si>
  <si>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</si>
  <si>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</si>
  <si>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</si>
  <si>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</si>
  <si>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</si>
  <si>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</si>
  <si>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</si>
  <si>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</si>
  <si>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</si>
  <si>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</si>
  <si>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</si>
  <si>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</si>
  <si>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</si>
  <si>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</si>
  <si>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</si>
  <si>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</si>
  <si>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</si>
  <si>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</si>
  <si>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</si>
  <si>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</si>
  <si>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</si>
  <si>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</si>
  <si>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</si>
  <si>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</si>
  <si>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</si>
  <si>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</si>
  <si>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</si>
  <si>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</si>
  <si>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</si>
  <si>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</si>
  <si>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</si>
  <si>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</si>
  <si>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</si>
  <si>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</si>
  <si>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</si>
  <si>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</si>
  <si>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</si>
  <si>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</si>
  <si>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</si>
  <si>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</si>
  <si>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</si>
  <si>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</si>
  <si>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</si>
  <si>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</si>
  <si>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</si>
  <si>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</si>
  <si>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</si>
  <si>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</si>
  <si>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</si>
  <si>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</si>
  <si>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</si>
  <si>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</si>
  <si>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</si>
  <si>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</si>
  <si>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</si>
  <si>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</si>
  <si>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</si>
  <si>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</si>
  <si>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</si>
  <si>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</si>
  <si>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</si>
  <si>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</si>
  <si>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</si>
  <si>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</si>
  <si>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</si>
  <si>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</si>
  <si>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</si>
  <si>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</si>
  <si>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</si>
  <si>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</si>
  <si>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</si>
  <si>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</si>
  <si>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</si>
  <si>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</si>
  <si>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</si>
  <si>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</si>
  <si>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</si>
  <si>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</si>
  <si>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</si>
  <si>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</si>
  <si>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</si>
  <si>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</si>
  <si>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</si>
  <si>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</si>
  <si>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</si>
  <si>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</si>
  <si>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</si>
  <si>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</si>
  <si>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</si>
  <si>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</si>
  <si>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</si>
  <si>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</si>
  <si>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</si>
  <si>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</si>
  <si>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</si>
  <si>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</si>
  <si>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</si>
  <si>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</si>
  <si>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</si>
  <si>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</si>
  <si>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</si>
  <si>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</si>
  <si>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</si>
  <si>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</si>
  <si>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</si>
  <si>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</si>
  <si>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</si>
  <si>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</si>
  <si>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</si>
  <si>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</si>
  <si>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</si>
  <si>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</si>
  <si>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</si>
  <si>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</si>
  <si>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</si>
  <si>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</si>
  <si>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</si>
  <si>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</si>
  <si>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</si>
  <si>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</si>
  <si>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</si>
  <si>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</si>
  <si>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</si>
  <si>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</si>
  <si>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</si>
  <si>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</si>
  <si>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</si>
  <si>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</si>
  <si>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</si>
  <si>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</si>
  <si>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</si>
  <si>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</si>
  <si>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</si>
  <si>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</si>
  <si>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</si>
  <si>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</si>
  <si>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</si>
  <si>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</si>
  <si>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</si>
  <si>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</si>
  <si>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</si>
  <si>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</si>
  <si>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</si>
  <si>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</si>
  <si>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</si>
  <si>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</si>
  <si>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</si>
  <si>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</si>
  <si>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</si>
  <si>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</si>
  <si>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</si>
  <si>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</si>
  <si>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</si>
  <si>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</si>
  <si>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</si>
  <si>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</si>
  <si>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</si>
  <si>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</si>
  <si>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</si>
  <si>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</si>
  <si>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</si>
  <si>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</si>
  <si>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</si>
  <si>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</si>
  <si>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</si>
  <si>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</si>
  <si>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</si>
  <si>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</si>
  <si>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</si>
  <si>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</si>
  <si>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</si>
  <si>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</si>
  <si>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</si>
  <si>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</si>
  <si>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</si>
  <si>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</si>
  <si>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</si>
  <si>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</si>
  <si>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</si>
  <si>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</si>
  <si>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</si>
  <si>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</si>
  <si>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</si>
  <si>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</si>
  <si>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</si>
  <si>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</si>
  <si>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</si>
  <si>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</si>
  <si>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</si>
  <si>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</si>
  <si>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</si>
  <si>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</si>
  <si>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</si>
  <si>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</si>
  <si>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</si>
  <si>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</si>
  <si>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</si>
  <si>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</si>
  <si>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</si>
  <si>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</si>
  <si>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</si>
  <si>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</si>
  <si>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</si>
  <si>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</si>
  <si>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</si>
  <si>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</si>
  <si>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</si>
  <si>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</si>
  <si>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</si>
  <si>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</si>
  <si>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</si>
  <si>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</si>
  <si>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</si>
  <si>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</si>
  <si>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</si>
  <si>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</si>
  <si>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</si>
  <si>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</si>
  <si>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</si>
  <si>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</si>
  <si>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</si>
  <si>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</si>
  <si>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</si>
  <si>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</si>
  <si>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</si>
  <si>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</si>
  <si>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</si>
  <si>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</si>
  <si>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</si>
  <si>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</si>
  <si>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</si>
  <si>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</si>
  <si>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</si>
  <si>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</si>
  <si>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</si>
  <si>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</si>
  <si>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</si>
  <si>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</si>
  <si>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</si>
  <si>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</si>
  <si>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</si>
  <si>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</si>
  <si>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</si>
  <si>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</si>
  <si>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</si>
  <si>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</si>
  <si>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</si>
  <si>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</si>
  <si>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</si>
  <si>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</si>
  <si>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</si>
  <si>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</si>
  <si>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</si>
  <si>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</si>
  <si>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</si>
  <si>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</si>
  <si>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</si>
  <si>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</si>
  <si>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</si>
  <si>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</si>
  <si>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</si>
  <si>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</si>
  <si>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</si>
  <si>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</si>
  <si>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</si>
  <si>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</si>
  <si>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</si>
  <si>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</si>
  <si>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</si>
  <si>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</si>
  <si>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</si>
  <si>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</si>
  <si>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</si>
  <si>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</si>
  <si>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</si>
  <si>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</si>
  <si>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</si>
  <si>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</si>
  <si>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</si>
  <si>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</si>
  <si>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</si>
  <si>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</si>
  <si>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</si>
  <si>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</si>
  <si>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</si>
  <si>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</si>
  <si>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</si>
  <si>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</si>
  <si>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</si>
  <si>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</si>
  <si>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</si>
  <si>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</si>
  <si>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</si>
  <si>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</si>
  <si>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</si>
  <si>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</si>
  <si>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</si>
  <si>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</si>
  <si>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</si>
  <si>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</si>
  <si>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</si>
  <si>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</si>
  <si>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</si>
  <si>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</si>
  <si>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</si>
  <si>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</si>
  <si>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</si>
  <si>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</si>
  <si>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</si>
  <si>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</si>
  <si>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</si>
  <si>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</si>
  <si>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</si>
  <si>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</si>
  <si>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</si>
  <si>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</si>
  <si>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</si>
  <si>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</si>
  <si>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</si>
  <si>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</si>
  <si>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</si>
  <si>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</si>
  <si>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</si>
  <si>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</si>
  <si>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</si>
  <si>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</si>
  <si>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</si>
  <si>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</si>
  <si>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</si>
  <si>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</si>
  <si>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</si>
  <si>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</si>
  <si>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</si>
  <si>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</si>
  <si>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</si>
  <si>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</si>
  <si>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</si>
  <si>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</si>
  <si>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</si>
  <si>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</si>
  <si>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</si>
  <si>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</si>
  <si>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</si>
  <si>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</si>
  <si>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</si>
  <si>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</si>
  <si>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</si>
  <si>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</si>
  <si>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</si>
  <si>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</si>
  <si>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</si>
  <si>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</si>
  <si>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</si>
  <si>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</si>
  <si>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</si>
  <si>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</si>
  <si>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</si>
  <si>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</si>
  <si>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</si>
  <si>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</si>
  <si>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</si>
  <si>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</si>
  <si>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</si>
  <si>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</si>
  <si>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</si>
  <si>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</si>
  <si>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</si>
  <si>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</si>
  <si>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</si>
  <si>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</si>
  <si>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</si>
  <si>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</si>
  <si>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</si>
  <si>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</si>
  <si>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</si>
  <si>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</si>
  <si>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</si>
  <si>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</si>
  <si>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</si>
  <si>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</si>
  <si>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</si>
  <si>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</si>
  <si>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</si>
  <si>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</si>
  <si>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</si>
  <si>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</si>
  <si>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</si>
  <si>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</si>
  <si>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</si>
  <si>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</si>
  <si>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</si>
  <si>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</si>
  <si>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</si>
  <si>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</si>
  <si>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</si>
  <si>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</si>
  <si>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</si>
  <si>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</si>
  <si>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</si>
  <si>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</si>
  <si>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</si>
  <si>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</si>
  <si>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</si>
  <si>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</si>
  <si>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</si>
  <si>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</si>
  <si>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</si>
  <si>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</si>
  <si>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</si>
  <si>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</si>
  <si>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</si>
  <si>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</si>
  <si>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</si>
  <si>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</si>
  <si>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</si>
  <si>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</si>
  <si>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</si>
  <si>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</si>
  <si>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</si>
  <si>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</si>
  <si>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</si>
  <si>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</si>
  <si>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</si>
  <si>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</si>
  <si>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</si>
  <si>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</si>
  <si>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</si>
  <si>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</si>
  <si>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</si>
  <si>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</si>
  <si>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</si>
  <si>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</si>
  <si>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</si>
  <si>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</si>
  <si>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</si>
  <si>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</si>
  <si>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</si>
  <si>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</si>
  <si>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</si>
  <si>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</si>
  <si>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</si>
  <si>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</si>
  <si>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</si>
  <si>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</si>
  <si>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</si>
  <si>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</si>
  <si>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</si>
  <si>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</si>
  <si>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</si>
  <si>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</si>
  <si>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</si>
  <si>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</si>
  <si>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</si>
  <si>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</si>
  <si>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</si>
  <si>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</si>
  <si>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</si>
  <si>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</si>
  <si>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</si>
  <si>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</si>
  <si>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</si>
  <si>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</si>
  <si>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</si>
  <si>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</si>
  <si>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</si>
  <si>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</si>
  <si>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</si>
  <si>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</si>
  <si>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</si>
  <si>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</si>
  <si>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</si>
  <si>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</si>
  <si>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</si>
  <si>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</si>
  <si>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</si>
  <si>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</si>
  <si>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</si>
  <si>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</si>
  <si>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</si>
  <si>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</si>
  <si>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</si>
  <si>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</si>
  <si>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</si>
  <si>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</si>
  <si>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</si>
  <si>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</si>
  <si>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</si>
  <si>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</si>
  <si>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</si>
  <si>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</si>
  <si>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</si>
  <si>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</si>
  <si>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</si>
  <si>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</si>
  <si>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</si>
  <si>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</si>
  <si>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</si>
  <si>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</si>
  <si>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</si>
  <si>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</si>
  <si>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</si>
  <si>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1735 MARKET INVESTOR HOLDC MAKEFET*</t>
  </si>
  <si>
    <t>425 Lexington*</t>
  </si>
  <si>
    <t>901 Fifth Seattle*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</si>
  <si>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</si>
  <si>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</si>
  <si>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</si>
  <si>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</si>
  <si>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</si>
  <si>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</si>
  <si>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</si>
  <si>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</si>
  <si>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</si>
  <si>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</si>
  <si>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</si>
  <si>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</si>
  <si>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</si>
  <si>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</si>
  <si>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SPVNI 2 Next 2021 LP</t>
  </si>
  <si>
    <t>Sunbit</t>
  </si>
  <si>
    <t>Tanfield 1*</t>
  </si>
  <si>
    <t>USBT INVESTOR HOLDCO 2 LP*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</si>
  <si>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</si>
  <si>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</si>
  <si>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</si>
  <si>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</si>
  <si>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</si>
  <si>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</si>
  <si>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</si>
  <si>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Select I LP</t>
  </si>
  <si>
    <t>Panorays. Ltd (ISR)</t>
  </si>
  <si>
    <t>Stage One Venture Capital Fund IV</t>
  </si>
  <si>
    <t>StageOne S.P.V R.S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</si>
  <si>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</si>
  <si>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</si>
  <si>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</si>
  <si>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</si>
  <si>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</si>
  <si>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</si>
  <si>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</si>
  <si>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</si>
  <si>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</si>
  <si>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</si>
  <si>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</si>
  <si>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</si>
  <si>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</si>
  <si>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Yesodot Gimmel</t>
  </si>
  <si>
    <t>Yesodot Senior Co Invest</t>
  </si>
  <si>
    <t>סה"כ קרנות השקעה בחו"ל</t>
  </si>
  <si>
    <t>Andreessen Horowitz Fund VIII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</si>
  <si>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</si>
  <si>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</si>
  <si>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</si>
  <si>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</si>
  <si>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</si>
  <si>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ISF III Overflow Fund L.P</t>
  </si>
  <si>
    <t>Israel Secondary fund III L.P</t>
  </si>
  <si>
    <t>Point Nine VI</t>
  </si>
  <si>
    <t>Spark Capital Growth Fund IV</t>
  </si>
  <si>
    <t>Spark Capital VII</t>
  </si>
  <si>
    <t>Strategic Investors Fund X</t>
  </si>
  <si>
    <t>Vintage Fund of Funds VI Access</t>
  </si>
  <si>
    <t>Vintage Fund of Funds VII (Access) LP</t>
  </si>
  <si>
    <t>Zeev Opportunity Fund I</t>
  </si>
  <si>
    <t>קרנות גידור</t>
  </si>
  <si>
    <t>ION TECH FEEDER FUND</t>
  </si>
  <si>
    <t>KYG4939W1188</t>
  </si>
  <si>
    <t>Blackstone Real Estate Partners IX.F L.P</t>
  </si>
  <si>
    <t>Electra America Multifamily III</t>
  </si>
  <si>
    <t>ELECTRA AMERICA PRINCIPAL HOSPITALITY</t>
  </si>
  <si>
    <t>Accelmed Partners II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</si>
  <si>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</si>
  <si>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</si>
  <si>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</si>
  <si>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</si>
  <si>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</si>
  <si>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</si>
  <si>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</si>
  <si>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</si>
  <si>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</si>
  <si>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</si>
  <si>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</si>
  <si>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</si>
  <si>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</si>
  <si>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</si>
  <si>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</si>
  <si>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</si>
  <si>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</si>
  <si>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</si>
  <si>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</si>
  <si>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</si>
  <si>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</si>
  <si>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</si>
  <si>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</si>
  <si>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</si>
  <si>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</si>
  <si>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</si>
  <si>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</si>
  <si>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</si>
  <si>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</si>
  <si>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</si>
  <si>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</si>
  <si>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Cerity Partners</t>
  </si>
  <si>
    <t>Cherry Bekaert</t>
  </si>
  <si>
    <t>Cheyne Real Estate Credit Holdings VII</t>
  </si>
  <si>
    <t>Clayton Dubilier &amp; Rice XI L.P</t>
  </si>
  <si>
    <t>Concorde Co Invest L.P.</t>
  </si>
  <si>
    <t>Copenhagen Energy Transition</t>
  </si>
  <si>
    <t>Copenhagen Infrastructure Partners IV F2</t>
  </si>
  <si>
    <t>Crescent Direct Lending III</t>
  </si>
  <si>
    <t>CVC Capital partners VIII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</si>
  <si>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</si>
  <si>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</si>
  <si>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</si>
  <si>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</si>
  <si>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</si>
  <si>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</si>
  <si>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</si>
  <si>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</si>
  <si>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</si>
  <si>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</si>
  <si>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</si>
  <si>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</si>
  <si>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</si>
  <si>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</si>
  <si>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</si>
  <si>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</si>
  <si>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</si>
  <si>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</si>
  <si>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</si>
  <si>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Group 11 Fund IV</t>
  </si>
  <si>
    <t>Group 11 Fund V</t>
  </si>
  <si>
    <t>Havea*</t>
  </si>
  <si>
    <t>ICG Real Estate Debt VI</t>
  </si>
  <si>
    <t>IFM GLOBAL INFRASTRUCTURE C</t>
  </si>
  <si>
    <t>InnovateMR</t>
  </si>
  <si>
    <t>Insight Partners XI</t>
  </si>
  <si>
    <t>Insight Partners XII LP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</si>
  <si>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</si>
  <si>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</si>
  <si>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</si>
  <si>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</si>
  <si>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</si>
  <si>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</si>
  <si>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</si>
  <si>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</si>
  <si>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</si>
  <si>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</si>
  <si>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KCOV</t>
  </si>
  <si>
    <t>KKR CAVALRY CO INVEST</t>
  </si>
  <si>
    <t>KKR THOR CO INVEST LP</t>
  </si>
  <si>
    <t>Klirmark III</t>
  </si>
  <si>
    <t>KSO</t>
  </si>
  <si>
    <t>Lightricks Ltd.</t>
  </si>
  <si>
    <t>Magna Legal Services</t>
  </si>
  <si>
    <t>MCP V</t>
  </si>
  <si>
    <t>MIE III Co Investment Fund II S.L.P</t>
  </si>
  <si>
    <t>Minute Media Inc.</t>
  </si>
  <si>
    <t>Mirasol Co Invest Fund L.P</t>
  </si>
  <si>
    <t>MORE B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</si>
  <si>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</si>
  <si>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</si>
  <si>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</si>
  <si>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</si>
  <si>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</si>
  <si>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</si>
  <si>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</si>
  <si>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PERMIRA VII L.P.2 SCSP</t>
  </si>
  <si>
    <t>Permira VIII   2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</si>
  <si>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</si>
  <si>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</si>
  <si>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</si>
  <si>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</si>
  <si>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</si>
  <si>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</si>
  <si>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</si>
  <si>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SONNEDIX</t>
  </si>
  <si>
    <t>Spectrum</t>
  </si>
  <si>
    <t>SPECTRUM co inv   Mayberry LP</t>
  </si>
  <si>
    <t>SPECTRUM co inv   Saavi LP</t>
  </si>
  <si>
    <t>Sportority Limited (UK)</t>
  </si>
  <si>
    <t>TDLIV</t>
  </si>
  <si>
    <t>Thoma Bravo Fund XIII</t>
  </si>
  <si>
    <t>Thoma Bravo Fund XIV A</t>
  </si>
  <si>
    <t>Tikehau Direct Lending V</t>
  </si>
  <si>
    <t>TPG Asia VII L.P</t>
  </si>
  <si>
    <t>Trilantic Europe VI SCSp</t>
  </si>
  <si>
    <t>Warburg Pincus China II L.P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</si>
  <si>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</si>
  <si>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</si>
  <si>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</si>
  <si>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</si>
  <si>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</si>
  <si>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</si>
  <si>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</si>
  <si>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</si>
  <si>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</si>
  <si>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</si>
  <si>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</si>
  <si>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</si>
  <si>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</si>
  <si>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</si>
  <si>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</si>
  <si>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</si>
  <si>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</si>
  <si>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</si>
  <si>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</si>
  <si>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</si>
  <si>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</si>
  <si>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</si>
  <si>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</si>
  <si>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 12-06-23 (10) -570</t>
  </si>
  <si>
    <t>10000720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</si>
  <si>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</si>
  <si>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</si>
  <si>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</si>
  <si>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</si>
  <si>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</si>
  <si>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</si>
  <si>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</si>
  <si>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</si>
  <si>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</si>
  <si>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</si>
  <si>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10000716</t>
  </si>
  <si>
    <t>+ILS/-USD 3.327 12-06-23 (12) -579</t>
  </si>
  <si>
    <t>10000718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</si>
  <si>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</si>
  <si>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</si>
  <si>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</si>
  <si>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</si>
  <si>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</si>
  <si>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</si>
  <si>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</si>
  <si>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</si>
  <si>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</si>
  <si>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</si>
  <si>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</si>
  <si>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</si>
  <si>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</si>
  <si>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3.3453 25-05-23 (20) -397</t>
  </si>
  <si>
    <t>10000787</t>
  </si>
  <si>
    <t>+ILS/-USD 3.346 25-05-23 (10) -395</t>
  </si>
  <si>
    <t>10000171</t>
  </si>
  <si>
    <t>10003175</t>
  </si>
  <si>
    <t>+ILS/-USD 3.348 25-05-23 (11) -395</t>
  </si>
  <si>
    <t>10000785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</si>
  <si>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</si>
  <si>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</si>
  <si>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</si>
  <si>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</si>
  <si>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</si>
  <si>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</si>
  <si>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</si>
  <si>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10000765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</si>
  <si>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</si>
  <si>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</si>
  <si>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</si>
  <si>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</si>
  <si>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</si>
  <si>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</si>
  <si>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</si>
  <si>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</si>
  <si>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3.3601 06-06-23 (11) -559</t>
  </si>
  <si>
    <t>10000704</t>
  </si>
  <si>
    <t>10002881</t>
  </si>
  <si>
    <t>+ILS/-USD 3.3615 15-05-23 (11) -545</t>
  </si>
  <si>
    <t>10003113</t>
  </si>
  <si>
    <t>+ILS/-USD 3.362 06-06-23 (20) -568</t>
  </si>
  <si>
    <t>10000706</t>
  </si>
  <si>
    <t>+ILS/-USD 3.363 08-06-23 (12) -247</t>
  </si>
  <si>
    <t>10003324</t>
  </si>
  <si>
    <t>+ILS/-USD 3.3673 03-04-23 (10) -102</t>
  </si>
  <si>
    <t>10000827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</si>
  <si>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</si>
  <si>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</si>
  <si>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</si>
  <si>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</si>
  <si>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</si>
  <si>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</si>
  <si>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</si>
  <si>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</si>
  <si>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</si>
  <si>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</si>
  <si>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</si>
  <si>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</si>
  <si>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</si>
  <si>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</si>
  <si>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3.3736 19-10-23 (94) -435</t>
  </si>
  <si>
    <t>10003396</t>
  </si>
  <si>
    <t>+ILS/-USD 3.374 19-10-23 (10) -420</t>
  </si>
  <si>
    <t>10000837</t>
  </si>
  <si>
    <t>+ILS/-USD 3.375 10-05-23 (12) -560</t>
  </si>
  <si>
    <t>10000763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</si>
  <si>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</si>
  <si>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</si>
  <si>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</si>
  <si>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</si>
  <si>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</si>
  <si>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</si>
  <si>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</si>
  <si>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</si>
  <si>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</si>
  <si>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</si>
  <si>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</si>
  <si>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</si>
  <si>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</si>
  <si>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</si>
  <si>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</si>
  <si>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</si>
  <si>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</si>
  <si>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</si>
  <si>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</si>
  <si>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</si>
  <si>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</si>
  <si>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</si>
  <si>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</si>
  <si>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</si>
  <si>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</si>
  <si>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</si>
  <si>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</si>
  <si>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</si>
  <si>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</si>
  <si>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</si>
  <si>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3.3954 19-10-23 (20) -446</t>
  </si>
  <si>
    <t>10000839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</si>
  <si>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</si>
  <si>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</si>
  <si>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</si>
  <si>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</si>
  <si>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</si>
  <si>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</si>
  <si>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</si>
  <si>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23-10-23 (10) -455</t>
  </si>
  <si>
    <t>10003401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</si>
  <si>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</si>
  <si>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</si>
  <si>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</si>
  <si>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</si>
  <si>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</si>
  <si>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</si>
  <si>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</si>
  <si>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</si>
  <si>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</si>
  <si>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</si>
  <si>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</si>
  <si>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</si>
  <si>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</si>
  <si>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</si>
  <si>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</si>
  <si>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</si>
  <si>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</si>
  <si>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</si>
  <si>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</si>
  <si>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</si>
  <si>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</si>
  <si>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</si>
  <si>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</si>
  <si>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</si>
  <si>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</si>
  <si>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</si>
  <si>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10000136</t>
  </si>
  <si>
    <t>+ILS/-USD 3.4148 17-05-23 (12) -552</t>
  </si>
  <si>
    <t>10003124</t>
  </si>
  <si>
    <t>+ILS/-USD 3.4169 04-04-23 (11) -481</t>
  </si>
  <si>
    <t>10000607</t>
  </si>
  <si>
    <t>10002970</t>
  </si>
  <si>
    <t>+ILS/-USD 3.417 04-04-23 (12) -485</t>
  </si>
  <si>
    <t>10000728</t>
  </si>
  <si>
    <t>+ILS/-USD 3.419 18-05-23 (20) -570</t>
  </si>
  <si>
    <t>10000108</t>
  </si>
  <si>
    <t>10003127</t>
  </si>
  <si>
    <t>+ILS/-USD 3.42 17-05-23 (11) -540</t>
  </si>
  <si>
    <t>10000771</t>
  </si>
  <si>
    <t>10000634</t>
  </si>
  <si>
    <t>+ILS/-USD 3.4215 24-04-23 (20) -500</t>
  </si>
  <si>
    <t>10003125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</si>
  <si>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</si>
  <si>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</si>
  <si>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</si>
  <si>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</si>
  <si>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</si>
  <si>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</si>
  <si>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</si>
  <si>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</si>
  <si>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</si>
  <si>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</si>
  <si>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</si>
  <si>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</si>
  <si>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</si>
  <si>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</si>
  <si>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</si>
  <si>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</si>
  <si>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</si>
  <si>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</si>
  <si>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</si>
  <si>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</si>
  <si>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</si>
  <si>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</si>
  <si>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</si>
  <si>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</si>
  <si>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</si>
  <si>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</si>
  <si>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</si>
  <si>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</si>
  <si>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</si>
  <si>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</si>
  <si>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</si>
  <si>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</si>
  <si>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</si>
  <si>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</si>
  <si>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</si>
  <si>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</si>
  <si>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10000140</t>
  </si>
  <si>
    <t>10000609</t>
  </si>
  <si>
    <t>+ILS/-USD 3.4614 02-05-23 (11) -586</t>
  </si>
  <si>
    <t>10003000</t>
  </si>
  <si>
    <t>+ILS/-USD 3.469 20-04-23 (10) -535</t>
  </si>
  <si>
    <t>10000104</t>
  </si>
  <si>
    <t>10000746</t>
  </si>
  <si>
    <t>10000147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</si>
  <si>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</si>
  <si>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</si>
  <si>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</si>
  <si>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</si>
  <si>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</si>
  <si>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</si>
  <si>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</si>
  <si>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</si>
  <si>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</si>
  <si>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10000734</t>
  </si>
  <si>
    <t>10000613</t>
  </si>
  <si>
    <t>+ILS/-USD 3.48 08-05-23 (11) -575</t>
  </si>
  <si>
    <t>10000622</t>
  </si>
  <si>
    <t>10003064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</si>
  <si>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</si>
  <si>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</si>
  <si>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</si>
  <si>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</si>
  <si>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</si>
  <si>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10003070</t>
  </si>
  <si>
    <t>10000748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</si>
  <si>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</si>
  <si>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</si>
  <si>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</si>
  <si>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</si>
  <si>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</si>
  <si>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</si>
  <si>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</si>
  <si>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</si>
  <si>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</si>
  <si>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10000740</t>
  </si>
  <si>
    <t>+ILS/-USD 3.488 26-10-23 (12) -481</t>
  </si>
  <si>
    <t>10000864</t>
  </si>
  <si>
    <t>+ILS/-USD 3.49 19-04-23 (11) -571</t>
  </si>
  <si>
    <t>10000617</t>
  </si>
  <si>
    <t>10003016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</si>
  <si>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</si>
  <si>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</si>
  <si>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</si>
  <si>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</si>
  <si>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</si>
  <si>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</si>
  <si>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</si>
  <si>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</si>
  <si>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</si>
  <si>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</si>
  <si>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</si>
  <si>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</si>
  <si>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</si>
  <si>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</si>
  <si>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</si>
  <si>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</si>
  <si>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</si>
  <si>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</si>
  <si>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</si>
  <si>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</si>
  <si>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</si>
  <si>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</si>
  <si>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</si>
  <si>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</si>
  <si>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</si>
  <si>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</si>
  <si>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</si>
  <si>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</si>
  <si>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</si>
  <si>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</si>
  <si>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</si>
  <si>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</si>
  <si>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</si>
  <si>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</si>
  <si>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</si>
  <si>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</si>
  <si>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</si>
  <si>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</si>
  <si>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</si>
  <si>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</si>
  <si>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</si>
  <si>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</si>
  <si>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</si>
  <si>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</si>
  <si>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</si>
  <si>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</si>
  <si>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</si>
  <si>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</si>
  <si>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</si>
  <si>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</si>
  <si>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</si>
  <si>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</si>
  <si>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</si>
  <si>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</si>
  <si>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</si>
  <si>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</si>
  <si>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</si>
  <si>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</si>
  <si>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</si>
  <si>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</si>
  <si>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</si>
  <si>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</si>
  <si>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</si>
  <si>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</si>
  <si>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</si>
  <si>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</si>
  <si>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</si>
  <si>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</si>
  <si>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</si>
  <si>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</si>
  <si>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</si>
  <si>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</si>
  <si>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</si>
  <si>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</si>
  <si>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</si>
  <si>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</si>
  <si>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</si>
  <si>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</si>
  <si>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</si>
  <si>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</si>
  <si>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</si>
  <si>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</si>
  <si>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</si>
  <si>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</si>
  <si>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</si>
  <si>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</si>
  <si>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</si>
  <si>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</si>
  <si>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</si>
  <si>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</si>
  <si>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</si>
  <si>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</si>
  <si>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</si>
  <si>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</si>
  <si>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</si>
  <si>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</si>
  <si>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</si>
  <si>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</si>
  <si>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</si>
  <si>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</si>
  <si>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</si>
  <si>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</si>
  <si>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</si>
  <si>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</si>
  <si>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</si>
  <si>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</si>
  <si>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</si>
  <si>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</si>
  <si>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</si>
  <si>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</si>
  <si>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</si>
  <si>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</si>
  <si>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</si>
  <si>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</si>
  <si>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</si>
  <si>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</si>
  <si>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</si>
  <si>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</si>
  <si>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</si>
  <si>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</si>
  <si>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</si>
  <si>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</si>
  <si>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</si>
  <si>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</si>
  <si>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</si>
  <si>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</si>
  <si>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</si>
  <si>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</si>
  <si>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</si>
  <si>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</si>
  <si>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</si>
  <si>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</si>
  <si>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</si>
  <si>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</si>
  <si>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</si>
  <si>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</si>
  <si>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</si>
  <si>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</si>
  <si>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</si>
  <si>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</si>
  <si>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</si>
  <si>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</si>
  <si>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</si>
  <si>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</si>
  <si>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</si>
  <si>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</si>
  <si>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</si>
  <si>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</si>
  <si>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</si>
  <si>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</si>
  <si>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</si>
  <si>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</si>
  <si>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</si>
  <si>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</si>
  <si>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</si>
  <si>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</si>
  <si>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</si>
  <si>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</si>
  <si>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</si>
  <si>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</si>
  <si>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</si>
  <si>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</si>
  <si>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</si>
  <si>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</si>
  <si>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</si>
  <si>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</si>
  <si>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</si>
  <si>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</si>
  <si>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</si>
  <si>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</si>
  <si>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</si>
  <si>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</si>
  <si>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</si>
  <si>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</si>
  <si>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</si>
  <si>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</si>
  <si>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</si>
  <si>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</si>
  <si>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</si>
  <si>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</si>
  <si>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</si>
  <si>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</si>
  <si>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</si>
  <si>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</si>
  <si>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</si>
  <si>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</si>
  <si>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</si>
  <si>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</si>
  <si>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</si>
  <si>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</si>
  <si>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</si>
  <si>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10001166</t>
  </si>
  <si>
    <t>10001148</t>
  </si>
  <si>
    <t>+ILS/-USD 3.42 25-10-23 (12) -450</t>
  </si>
  <si>
    <t>10001173</t>
  </si>
  <si>
    <t>+ILS/-USD 3.478 30-10-23 (10) -430</t>
  </si>
  <si>
    <t>10001185</t>
  </si>
  <si>
    <t>+USD/-ILS 3.5565 30-10-23 (10) -345</t>
  </si>
  <si>
    <t>10001202</t>
  </si>
  <si>
    <t>+USD/-ILS 3.5929 25-10-23 (12) -336</t>
  </si>
  <si>
    <t>10001192</t>
  </si>
  <si>
    <t>+USD/-ILS 3.6465 25-10-23 (12) -370</t>
  </si>
  <si>
    <t>10001196</t>
  </si>
  <si>
    <t>+USD/-ILS 3.6517 08-06-23 (12) -138</t>
  </si>
  <si>
    <t>10001189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</si>
  <si>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</si>
  <si>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</si>
  <si>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</si>
  <si>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</si>
  <si>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</si>
  <si>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</si>
  <si>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</si>
  <si>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</si>
  <si>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</si>
  <si>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</si>
  <si>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</si>
  <si>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</si>
  <si>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</si>
  <si>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</si>
  <si>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</si>
  <si>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</si>
  <si>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</si>
  <si>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</si>
  <si>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</si>
  <si>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</si>
  <si>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</si>
  <si>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</si>
  <si>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</si>
  <si>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</si>
  <si>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</si>
  <si>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</si>
  <si>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</si>
  <si>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</si>
  <si>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</si>
  <si>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</si>
  <si>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</si>
  <si>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</si>
  <si>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</si>
  <si>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</si>
  <si>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</si>
  <si>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</si>
  <si>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</si>
  <si>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</si>
  <si>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</si>
  <si>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</si>
  <si>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</si>
  <si>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</si>
  <si>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</si>
  <si>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</si>
  <si>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</si>
  <si>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</si>
  <si>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</si>
  <si>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</si>
  <si>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</si>
  <si>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</si>
  <si>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</si>
  <si>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</si>
  <si>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</si>
  <si>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1.0346 17-04-23 (20) +204</t>
  </si>
  <si>
    <t>+USD/-EUR 1.0349 17-04-23 (10) +204</t>
  </si>
  <si>
    <t>10002800</t>
  </si>
  <si>
    <t>+USD/-EUR 1.0354 17-04-23 (12) +204</t>
  </si>
  <si>
    <t>10002802</t>
  </si>
  <si>
    <t>+USD/-EUR 1.0454 11-05-23 (10) +131</t>
  </si>
  <si>
    <t>10000773</t>
  </si>
  <si>
    <t>+USD/-EUR 1.0484 11-05-23 (10) +124</t>
  </si>
  <si>
    <t>10000779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</si>
  <si>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</si>
  <si>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</si>
  <si>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</si>
  <si>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</si>
  <si>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</si>
  <si>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</si>
  <si>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</si>
  <si>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10000157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</si>
  <si>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</si>
  <si>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</si>
  <si>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</si>
  <si>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</si>
  <si>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</si>
  <si>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</si>
  <si>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10000792</t>
  </si>
  <si>
    <t>10003208</t>
  </si>
  <si>
    <t>+USD/-EUR 1.06825 27-04-23 (10) +112.5</t>
  </si>
  <si>
    <t>10003179</t>
  </si>
  <si>
    <t>+USD/-EUR 1.06964 05-06-23 (10) +131.4</t>
  </si>
  <si>
    <t>10003211</t>
  </si>
  <si>
    <t>10000794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</si>
  <si>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</si>
  <si>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</si>
  <si>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</si>
  <si>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</si>
  <si>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</si>
  <si>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</si>
  <si>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</si>
  <si>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</si>
  <si>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</si>
  <si>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</si>
  <si>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</si>
  <si>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</si>
  <si>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</si>
  <si>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</si>
  <si>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</si>
  <si>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</si>
  <si>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10000852</t>
  </si>
  <si>
    <t>10000203</t>
  </si>
  <si>
    <t>10003435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</si>
  <si>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</si>
  <si>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</si>
  <si>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</si>
  <si>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</si>
  <si>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</si>
  <si>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</si>
  <si>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</si>
  <si>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</si>
  <si>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</si>
  <si>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</si>
  <si>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</si>
  <si>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</si>
  <si>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</si>
  <si>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</si>
  <si>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</si>
  <si>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</si>
  <si>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</si>
  <si>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</si>
  <si>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</si>
  <si>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</si>
  <si>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</si>
  <si>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</si>
  <si>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</si>
  <si>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</si>
  <si>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</si>
  <si>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</si>
  <si>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</si>
  <si>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</si>
  <si>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</si>
  <si>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1.22197 18-04-23 (10) +43.7</t>
  </si>
  <si>
    <t>10000789</t>
  </si>
  <si>
    <t>+USD/-GBP 1.228 18-04-23 (10) +25</t>
  </si>
  <si>
    <t>10000811</t>
  </si>
  <si>
    <t>+USD/-GBP 1.24205 22-05-23 (11) +48.5</t>
  </si>
  <si>
    <t>10003218</t>
  </si>
  <si>
    <t>+USD/-GBP 1.24474 18-04-23 (11) +39.4</t>
  </si>
  <si>
    <t>10003215</t>
  </si>
  <si>
    <t>+EUR/-USD 1.0717 17-04-23 (10) +40</t>
  </si>
  <si>
    <t>10001175</t>
  </si>
  <si>
    <t>10001180</t>
  </si>
  <si>
    <t>+USD/-AUD 0.70025 24-07-23 (12) +37.5</t>
  </si>
  <si>
    <t>10001177</t>
  </si>
  <si>
    <t>+USD/-EUR 0.9841 05-04-23 (12) +131</t>
  </si>
  <si>
    <t>10001135</t>
  </si>
  <si>
    <t>10001127</t>
  </si>
  <si>
    <t>+USD/-EUR 1.03077 05-04-23 (10) +207.7</t>
  </si>
  <si>
    <t>10001096</t>
  </si>
  <si>
    <t>+USD/-EUR 1.03077 05-04-23 (12) +207.7</t>
  </si>
  <si>
    <t>10001098</t>
  </si>
  <si>
    <t>10001109</t>
  </si>
  <si>
    <t>10001150</t>
  </si>
  <si>
    <t>10001191</t>
  </si>
  <si>
    <t>+USD/-EUR 1.07275 26-06-23 (12) +75.5</t>
  </si>
  <si>
    <t>10001188</t>
  </si>
  <si>
    <t>10001198</t>
  </si>
  <si>
    <t>+USD/-EUR 1.0921 26-06-23 (12) +55</t>
  </si>
  <si>
    <t>10001201</t>
  </si>
  <si>
    <t>10001154</t>
  </si>
  <si>
    <t>10001113</t>
  </si>
  <si>
    <t>+USD/-JPY 129.563 24-07-23 (12) -303.7</t>
  </si>
  <si>
    <t>10001182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</si>
  <si>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</si>
  <si>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</si>
  <si>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</si>
  <si>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</si>
  <si>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</si>
  <si>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</si>
  <si>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</si>
  <si>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</si>
  <si>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</si>
  <si>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</si>
  <si>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</si>
  <si>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</si>
  <si>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</si>
  <si>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</si>
  <si>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</si>
  <si>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</si>
  <si>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</si>
  <si>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</si>
  <si>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</si>
  <si>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</si>
  <si>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</si>
  <si>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</si>
  <si>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</si>
  <si>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</si>
  <si>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</si>
  <si>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</si>
  <si>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</si>
  <si>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</si>
  <si>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</si>
  <si>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</si>
  <si>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</si>
  <si>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</si>
  <si>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</si>
  <si>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</si>
  <si>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</si>
  <si>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</si>
  <si>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</si>
  <si>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</si>
  <si>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</si>
  <si>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</si>
  <si>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32610000</t>
  </si>
  <si>
    <t>34510000</t>
  </si>
  <si>
    <t>33810000</t>
  </si>
  <si>
    <t>31110000</t>
  </si>
  <si>
    <t>34610000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</si>
  <si>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</si>
  <si>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</si>
  <si>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</si>
  <si>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</si>
  <si>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</si>
  <si>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</si>
  <si>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</si>
  <si>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</si>
  <si>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</si>
  <si>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</si>
  <si>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</si>
  <si>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</si>
  <si>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</si>
  <si>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</si>
  <si>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</si>
  <si>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</si>
  <si>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</si>
  <si>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</si>
  <si>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</si>
  <si>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</si>
  <si>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</si>
  <si>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</si>
  <si>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</si>
  <si>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</si>
  <si>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</si>
  <si>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</si>
  <si>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</si>
  <si>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</si>
  <si>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</si>
  <si>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</si>
  <si>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</si>
  <si>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</si>
  <si>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</si>
  <si>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</si>
  <si>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</si>
  <si>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</si>
  <si>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</si>
  <si>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</si>
  <si>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</si>
  <si>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</si>
  <si>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</si>
  <si>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</si>
  <si>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</si>
  <si>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</si>
  <si>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</si>
  <si>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</si>
  <si>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</si>
  <si>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</si>
  <si>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</si>
  <si>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</si>
  <si>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</si>
  <si>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</si>
  <si>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</si>
  <si>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</si>
  <si>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</si>
  <si>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</si>
  <si>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</si>
  <si>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</si>
  <si>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</si>
  <si>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</si>
  <si>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</si>
  <si>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</si>
  <si>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</si>
  <si>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</si>
  <si>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</si>
  <si>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</si>
  <si>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</si>
  <si>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</si>
  <si>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</si>
  <si>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</si>
  <si>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</si>
  <si>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</si>
  <si>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</si>
  <si>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</si>
  <si>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</si>
  <si>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</si>
  <si>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</si>
  <si>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</si>
  <si>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</si>
  <si>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</si>
  <si>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</si>
  <si>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</si>
  <si>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</si>
  <si>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</si>
  <si>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</si>
  <si>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</si>
  <si>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</si>
  <si>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</si>
  <si>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</si>
  <si>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</si>
  <si>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</si>
  <si>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</si>
  <si>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</si>
  <si>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</si>
  <si>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</si>
  <si>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</si>
  <si>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</si>
  <si>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</si>
  <si>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</si>
  <si>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</si>
  <si>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</si>
  <si>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</si>
  <si>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</si>
  <si>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</si>
  <si>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</si>
  <si>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</si>
  <si>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</si>
  <si>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</si>
  <si>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</si>
  <si>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</si>
  <si>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</si>
  <si>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</si>
  <si>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</si>
  <si>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</si>
  <si>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</si>
  <si>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</si>
  <si>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</si>
  <si>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</si>
  <si>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</si>
  <si>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</si>
  <si>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</si>
  <si>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</si>
  <si>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</si>
  <si>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</si>
  <si>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</si>
  <si>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</si>
  <si>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</si>
  <si>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</si>
  <si>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</si>
  <si>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</si>
  <si>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</si>
  <si>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</si>
  <si>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</si>
  <si>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</si>
  <si>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</si>
  <si>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</si>
  <si>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</si>
  <si>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</si>
  <si>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</si>
  <si>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</si>
  <si>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</si>
  <si>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</si>
  <si>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</si>
  <si>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</si>
  <si>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</si>
  <si>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</si>
  <si>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</si>
  <si>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</si>
  <si>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</si>
  <si>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</si>
  <si>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</si>
  <si>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</si>
  <si>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</si>
  <si>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</si>
  <si>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</si>
  <si>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</si>
  <si>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</si>
  <si>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</si>
  <si>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</si>
  <si>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</si>
  <si>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</si>
  <si>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</si>
  <si>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</si>
  <si>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</si>
  <si>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</si>
  <si>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</si>
  <si>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</si>
  <si>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</si>
  <si>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</si>
  <si>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</si>
  <si>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</si>
  <si>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</si>
  <si>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</si>
  <si>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</si>
  <si>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</si>
  <si>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</si>
  <si>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</si>
  <si>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</si>
  <si>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</si>
  <si>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</si>
  <si>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</si>
  <si>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</si>
  <si>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</si>
  <si>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</si>
  <si>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</si>
  <si>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</si>
  <si>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</si>
  <si>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</si>
  <si>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</si>
  <si>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</si>
  <si>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</si>
  <si>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</si>
  <si>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</si>
  <si>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</si>
  <si>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</si>
  <si>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</si>
  <si>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</si>
  <si>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</si>
  <si>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</si>
  <si>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</si>
  <si>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</si>
  <si>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</si>
  <si>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</si>
  <si>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</si>
  <si>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</si>
  <si>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</si>
  <si>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</si>
  <si>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</si>
  <si>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</si>
  <si>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</si>
  <si>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</si>
  <si>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</si>
  <si>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</si>
  <si>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</si>
  <si>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</si>
  <si>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</si>
  <si>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</si>
  <si>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</si>
  <si>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</si>
  <si>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</si>
  <si>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</si>
  <si>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</si>
  <si>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</si>
  <si>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</si>
  <si>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</si>
  <si>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</si>
  <si>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</si>
  <si>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</si>
  <si>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</si>
  <si>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</si>
  <si>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אפיק מובטח תשואה</t>
  </si>
  <si>
    <t>Greenfield Partners Panorays LP</t>
  </si>
  <si>
    <t>Greenfield Cobra Investments L.P</t>
  </si>
  <si>
    <t>QUMRA OPPORTUNITY FUND I</t>
  </si>
  <si>
    <t>Qumra MS LP Minute Media</t>
  </si>
  <si>
    <t>ARES EUROPEAN CREDIT INVESTMENTS VIII (M) L.P.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</si>
  <si>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</si>
  <si>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</si>
  <si>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</si>
  <si>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</si>
  <si>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</si>
  <si>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</si>
  <si>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</si>
  <si>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</si>
  <si>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</si>
  <si>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</si>
  <si>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</si>
  <si>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</si>
  <si>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</si>
  <si>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</si>
  <si>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</si>
  <si>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</si>
  <si>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</si>
  <si>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</si>
  <si>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</si>
  <si>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Arclight Energy Partners Fund VII L.P</t>
  </si>
  <si>
    <t>Ares Capital Europe V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</si>
  <si>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</si>
  <si>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</si>
  <si>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</si>
  <si>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</si>
  <si>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</si>
  <si>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</si>
  <si>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</si>
  <si>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</si>
  <si>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</si>
  <si>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Brookfield HSO Co-Invest L.P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</si>
  <si>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</si>
  <si>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</si>
  <si>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</si>
  <si>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</si>
  <si>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</si>
  <si>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Partners IV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</si>
  <si>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</si>
  <si>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</si>
  <si>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</si>
  <si>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</si>
  <si>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</si>
  <si>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</si>
  <si>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</si>
  <si>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</si>
  <si>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</si>
  <si>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</si>
  <si>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</si>
  <si>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</si>
  <si>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</si>
  <si>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</si>
  <si>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</si>
  <si>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</si>
  <si>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</si>
  <si>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</si>
  <si>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</si>
  <si>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</si>
  <si>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ICG Senior Debt Partners Fund 5-A (EUR) SCSp</t>
  </si>
  <si>
    <t>ICG Senior Debt Partners IV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</si>
  <si>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</si>
  <si>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</si>
  <si>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</si>
  <si>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</si>
  <si>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</si>
  <si>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</si>
  <si>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</si>
  <si>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</si>
  <si>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</si>
  <si>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</si>
  <si>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</si>
  <si>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</si>
  <si>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</si>
  <si>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</si>
  <si>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</si>
  <si>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III</t>
  </si>
  <si>
    <t>MICL SONNEDIX SOLAR CIV L.P.</t>
  </si>
  <si>
    <t>MIE III Co-Investment Fund II S.L.P</t>
  </si>
  <si>
    <t>Migdal Tikehau Direct Lending</t>
  </si>
  <si>
    <t>Monarch Capital Partners V</t>
  </si>
  <si>
    <t>Monarch Opportunistic Real Estate Fund</t>
  </si>
  <si>
    <t>Pantheon Global Co-Investment Opportunities Fund V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</si>
  <si>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</si>
  <si>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</si>
  <si>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</si>
  <si>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</si>
  <si>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</si>
  <si>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X Cayman LP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</si>
  <si>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</si>
  <si>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</si>
  <si>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</si>
  <si>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</si>
  <si>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</si>
  <si>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Walton Street Real Estate Debt Fund II</t>
  </si>
  <si>
    <t>Warburg Pincus China-Southeast Asia II,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</si>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</sst>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wrapText="1"/>
    </xf>
    <xf numFmtId="43" fontId="26" fillId="0" borderId="0" xfId="13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4" fontId="4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26" fillId="0" borderId="0" xfId="16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2" fontId="26" fillId="0" borderId="0" xfId="16" applyNumberFormat="1" applyFont="1" applyFill="1" applyBorder="1" applyAlignment="1">
      <alignment horizontal="right"/>
    </xf>
    <xf numFmtId="43" fontId="28" fillId="0" borderId="0" xfId="13" applyFont="1" applyFill="1"/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43" fontId="29" fillId="0" borderId="0" xfId="13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1" fillId="0" borderId="0" xfId="14" applyNumberFormat="1" applyFont="1" applyFill="1"/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2 2" xfId="16" xr:uid="{00000000-0005-0000-0000-000008000000}"/>
    <cellStyle name="Normal 3" xfId="6" xr:uid="{00000000-0005-0000-0000-000009000000}"/>
    <cellStyle name="Normal 4" xfId="12" xr:uid="{00000000-0005-0000-0000-00000A000000}"/>
    <cellStyle name="Normal_2007-16618" xfId="7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H13" sqref="H1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145</v>
      </c>
      <c r="C1" s="67" t="s" vm="1">
        <v>229</v>
      </c>
    </row>
    <row r="2" spans="1:4">
      <c r="B2" s="46" t="s">
        <v>144</v>
      </c>
      <c r="C2" s="67" t="s">
        <v>230</v>
      </c>
    </row>
    <row r="3" spans="1:4">
      <c r="B3" s="46" t="s">
        <v>146</v>
      </c>
      <c r="C3" s="67" t="s">
        <v>231</v>
      </c>
    </row>
    <row r="4" spans="1:4">
      <c r="B4" s="46" t="s">
        <v>147</v>
      </c>
      <c r="C4" s="67">
        <v>12145</v>
      </c>
    </row>
    <row r="6" spans="1:4" ht="26.25" customHeight="1">
      <c r="B6" s="149" t="s">
        <v>159</v>
      </c>
      <c r="C6" s="150"/>
      <c r="D6" s="151"/>
    </row>
    <row r="7" spans="1:4" s="9" customFormat="1">
      <c r="B7" s="21"/>
      <c r="C7" s="22" t="s">
        <v>110</v>
      </c>
      <c r="D7" s="23" t="s">
        <v>108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115">
        <f>C11+C12+C23+C33+C34+C35+C36+C37</f>
        <v>6607526.1985736964</v>
      </c>
      <c r="D10" s="116">
        <f>C10/$C$42</f>
        <v>1</v>
      </c>
    </row>
    <row r="11" spans="1:4">
      <c r="A11" s="42" t="s">
        <v>124</v>
      </c>
      <c r="B11" s="27" t="s">
        <v>160</v>
      </c>
      <c r="C11" s="115">
        <f>מזומנים!J10</f>
        <v>598969.99283285416</v>
      </c>
      <c r="D11" s="116">
        <f t="shared" ref="D11:D42" si="0">C11/$C$42</f>
        <v>9.0649658409549416E-2</v>
      </c>
    </row>
    <row r="12" spans="1:4">
      <c r="B12" s="27" t="s">
        <v>161</v>
      </c>
      <c r="C12" s="115">
        <f>SUM(C13:C22)</f>
        <v>1450442.0944384898</v>
      </c>
      <c r="D12" s="116">
        <f t="shared" si="0"/>
        <v>0.21951363503508814</v>
      </c>
    </row>
    <row r="13" spans="1:4">
      <c r="A13" s="44" t="s">
        <v>124</v>
      </c>
      <c r="B13" s="28" t="s">
        <v>69</v>
      </c>
      <c r="C13" s="115" vm="2">
        <v>126818.72888943199</v>
      </c>
      <c r="D13" s="116">
        <f t="shared" si="0"/>
        <v>1.9193072426531906E-2</v>
      </c>
    </row>
    <row r="14" spans="1:4">
      <c r="A14" s="44" t="s">
        <v>124</v>
      </c>
      <c r="B14" s="28" t="s">
        <v>70</v>
      </c>
      <c r="C14" s="115">
        <v>0</v>
      </c>
      <c r="D14" s="116">
        <f t="shared" si="0"/>
        <v>0</v>
      </c>
    </row>
    <row r="15" spans="1:4">
      <c r="A15" s="44" t="s">
        <v>124</v>
      </c>
      <c r="B15" s="28" t="s">
        <v>71</v>
      </c>
      <c r="C15" s="115">
        <f>'אג"ח קונצרני'!R11</f>
        <v>544922.80868795887</v>
      </c>
      <c r="D15" s="116">
        <f t="shared" si="0"/>
        <v>8.2470018628997055E-2</v>
      </c>
    </row>
    <row r="16" spans="1:4">
      <c r="A16" s="44" t="s">
        <v>124</v>
      </c>
      <c r="B16" s="28" t="s">
        <v>72</v>
      </c>
      <c r="C16" s="115">
        <f>מניות!L11</f>
        <v>379422.87131320598</v>
      </c>
      <c r="D16" s="116">
        <f t="shared" si="0"/>
        <v>5.742283267754706E-2</v>
      </c>
    </row>
    <row r="17" spans="1:4">
      <c r="A17" s="44" t="s">
        <v>124</v>
      </c>
      <c r="B17" s="28" t="s">
        <v>221</v>
      </c>
      <c r="C17" s="115" vm="3">
        <v>331943.13624705601</v>
      </c>
      <c r="D17" s="116">
        <f t="shared" si="0"/>
        <v>5.0237127522658846E-2</v>
      </c>
    </row>
    <row r="18" spans="1:4">
      <c r="A18" s="44" t="s">
        <v>124</v>
      </c>
      <c r="B18" s="28" t="s">
        <v>73</v>
      </c>
      <c r="C18" s="115" vm="4">
        <v>53387.233185384008</v>
      </c>
      <c r="D18" s="116">
        <f t="shared" si="0"/>
        <v>8.0797611058898572E-3</v>
      </c>
    </row>
    <row r="19" spans="1:4">
      <c r="A19" s="44" t="s">
        <v>124</v>
      </c>
      <c r="B19" s="28" t="s">
        <v>74</v>
      </c>
      <c r="C19" s="115" vm="5">
        <v>72.96441850299999</v>
      </c>
      <c r="D19" s="116">
        <f t="shared" si="0"/>
        <v>1.1042622656380859E-5</v>
      </c>
    </row>
    <row r="20" spans="1:4">
      <c r="A20" s="44" t="s">
        <v>124</v>
      </c>
      <c r="B20" s="28" t="s">
        <v>75</v>
      </c>
      <c r="C20" s="115" vm="6">
        <v>48.598178556999947</v>
      </c>
      <c r="D20" s="116">
        <f t="shared" si="0"/>
        <v>7.3549732678306103E-6</v>
      </c>
    </row>
    <row r="21" spans="1:4">
      <c r="A21" s="44" t="s">
        <v>124</v>
      </c>
      <c r="B21" s="28" t="s">
        <v>76</v>
      </c>
      <c r="C21" s="115" vm="7">
        <v>13825.753518392999</v>
      </c>
      <c r="D21" s="116">
        <f t="shared" si="0"/>
        <v>2.0924250775392209E-3</v>
      </c>
    </row>
    <row r="22" spans="1:4">
      <c r="A22" s="44" t="s">
        <v>124</v>
      </c>
      <c r="B22" s="28" t="s">
        <v>77</v>
      </c>
      <c r="C22" s="115">
        <v>0</v>
      </c>
      <c r="D22" s="116">
        <f t="shared" si="0"/>
        <v>0</v>
      </c>
    </row>
    <row r="23" spans="1:4">
      <c r="B23" s="27" t="s">
        <v>162</v>
      </c>
      <c r="C23" s="115">
        <f>SUM(C24:C32)</f>
        <v>4267321.7055606628</v>
      </c>
      <c r="D23" s="116">
        <f t="shared" si="0"/>
        <v>0.64582743636821427</v>
      </c>
    </row>
    <row r="24" spans="1:4">
      <c r="A24" s="44" t="s">
        <v>124</v>
      </c>
      <c r="B24" s="28" t="s">
        <v>78</v>
      </c>
      <c r="C24" s="115" vm="8">
        <v>3879807.2799822735</v>
      </c>
      <c r="D24" s="116">
        <f t="shared" si="0"/>
        <v>0.58718000706826867</v>
      </c>
    </row>
    <row r="25" spans="1:4">
      <c r="A25" s="44" t="s">
        <v>124</v>
      </c>
      <c r="B25" s="28" t="s">
        <v>79</v>
      </c>
      <c r="C25" s="115">
        <v>0</v>
      </c>
      <c r="D25" s="116">
        <f t="shared" si="0"/>
        <v>0</v>
      </c>
    </row>
    <row r="26" spans="1:4">
      <c r="A26" s="44" t="s">
        <v>124</v>
      </c>
      <c r="B26" s="28" t="s">
        <v>71</v>
      </c>
      <c r="C26" s="115" vm="9">
        <v>24613.808307771</v>
      </c>
      <c r="D26" s="116">
        <f t="shared" si="0"/>
        <v>3.7251170208124408E-3</v>
      </c>
    </row>
    <row r="27" spans="1:4">
      <c r="A27" s="44" t="s">
        <v>124</v>
      </c>
      <c r="B27" s="28" t="s">
        <v>80</v>
      </c>
      <c r="C27" s="115" vm="10">
        <v>68551.939749069992</v>
      </c>
      <c r="D27" s="116">
        <f t="shared" si="0"/>
        <v>1.0374826779176092E-2</v>
      </c>
    </row>
    <row r="28" spans="1:4">
      <c r="A28" s="44" t="s">
        <v>124</v>
      </c>
      <c r="B28" s="28" t="s">
        <v>81</v>
      </c>
      <c r="C28" s="115" vm="11">
        <v>318473.96716792294</v>
      </c>
      <c r="D28" s="116">
        <f t="shared" si="0"/>
        <v>4.8198668850782438E-2</v>
      </c>
    </row>
    <row r="29" spans="1:4">
      <c r="A29" s="44" t="s">
        <v>124</v>
      </c>
      <c r="B29" s="28" t="s">
        <v>82</v>
      </c>
      <c r="C29" s="115" vm="12">
        <v>4.6894794590000002</v>
      </c>
      <c r="D29" s="116">
        <f t="shared" si="0"/>
        <v>7.097178759597311E-7</v>
      </c>
    </row>
    <row r="30" spans="1:4">
      <c r="A30" s="44" t="s">
        <v>124</v>
      </c>
      <c r="B30" s="28" t="s">
        <v>185</v>
      </c>
      <c r="C30" s="115">
        <v>0</v>
      </c>
      <c r="D30" s="116">
        <f t="shared" si="0"/>
        <v>0</v>
      </c>
    </row>
    <row r="31" spans="1:4">
      <c r="A31" s="44" t="s">
        <v>124</v>
      </c>
      <c r="B31" s="28" t="s">
        <v>105</v>
      </c>
      <c r="C31" s="115" vm="13">
        <v>-24129.97912583399</v>
      </c>
      <c r="D31" s="116">
        <f t="shared" si="0"/>
        <v>-3.6518930687013695E-3</v>
      </c>
    </row>
    <row r="32" spans="1:4">
      <c r="A32" s="44" t="s">
        <v>124</v>
      </c>
      <c r="B32" s="28" t="s">
        <v>83</v>
      </c>
      <c r="C32" s="115">
        <v>0</v>
      </c>
      <c r="D32" s="116">
        <f t="shared" si="0"/>
        <v>0</v>
      </c>
    </row>
    <row r="33" spans="1:4">
      <c r="A33" s="44" t="s">
        <v>124</v>
      </c>
      <c r="B33" s="27" t="s">
        <v>163</v>
      </c>
      <c r="C33" s="115" vm="14">
        <v>261479.29030784094</v>
      </c>
      <c r="D33" s="116">
        <f t="shared" si="0"/>
        <v>3.9572947945977724E-2</v>
      </c>
    </row>
    <row r="34" spans="1:4">
      <c r="A34" s="44" t="s">
        <v>124</v>
      </c>
      <c r="B34" s="27" t="s">
        <v>164</v>
      </c>
      <c r="C34" s="115">
        <v>0</v>
      </c>
      <c r="D34" s="116">
        <f t="shared" si="0"/>
        <v>0</v>
      </c>
    </row>
    <row r="35" spans="1:4">
      <c r="A35" s="44" t="s">
        <v>124</v>
      </c>
      <c r="B35" s="27" t="s">
        <v>165</v>
      </c>
      <c r="C35" s="115" vm="15">
        <v>29623.131690000002</v>
      </c>
      <c r="D35" s="116">
        <f t="shared" si="0"/>
        <v>4.483240898294806E-3</v>
      </c>
    </row>
    <row r="36" spans="1:4">
      <c r="A36" s="44" t="s">
        <v>124</v>
      </c>
      <c r="B36" s="45" t="s">
        <v>166</v>
      </c>
      <c r="C36" s="115">
        <v>0</v>
      </c>
      <c r="D36" s="116">
        <f t="shared" si="0"/>
        <v>0</v>
      </c>
    </row>
    <row r="37" spans="1:4">
      <c r="A37" s="44" t="s">
        <v>124</v>
      </c>
      <c r="B37" s="27" t="s">
        <v>167</v>
      </c>
      <c r="C37" s="115">
        <f>'השקעות אחרות '!I10</f>
        <v>-310.01625615199998</v>
      </c>
      <c r="D37" s="116">
        <f t="shared" si="0"/>
        <v>-4.691865712449543E-5</v>
      </c>
    </row>
    <row r="38" spans="1:4">
      <c r="A38" s="44"/>
      <c r="B38" s="55" t="s">
        <v>169</v>
      </c>
      <c r="C38" s="115">
        <f>SUM(C39:C41)</f>
        <v>0</v>
      </c>
      <c r="D38" s="116">
        <f t="shared" si="0"/>
        <v>0</v>
      </c>
    </row>
    <row r="39" spans="1:4">
      <c r="A39" s="44" t="s">
        <v>124</v>
      </c>
      <c r="B39" s="56" t="s">
        <v>170</v>
      </c>
      <c r="C39" s="115">
        <v>0</v>
      </c>
      <c r="D39" s="116">
        <f t="shared" si="0"/>
        <v>0</v>
      </c>
    </row>
    <row r="40" spans="1:4">
      <c r="A40" s="44" t="s">
        <v>124</v>
      </c>
      <c r="B40" s="56" t="s">
        <v>206</v>
      </c>
      <c r="C40" s="115">
        <v>0</v>
      </c>
      <c r="D40" s="116">
        <f t="shared" si="0"/>
        <v>0</v>
      </c>
    </row>
    <row r="41" spans="1:4">
      <c r="A41" s="44" t="s">
        <v>124</v>
      </c>
      <c r="B41" s="56" t="s">
        <v>171</v>
      </c>
      <c r="C41" s="115">
        <v>0</v>
      </c>
      <c r="D41" s="116">
        <f t="shared" si="0"/>
        <v>0</v>
      </c>
    </row>
    <row r="42" spans="1:4">
      <c r="B42" s="56" t="s">
        <v>84</v>
      </c>
      <c r="C42" s="115">
        <f>C38+C10</f>
        <v>6607526.1985736964</v>
      </c>
      <c r="D42" s="116">
        <f t="shared" si="0"/>
        <v>1</v>
      </c>
    </row>
    <row r="43" spans="1:4">
      <c r="A43" s="44" t="s">
        <v>124</v>
      </c>
      <c r="B43" s="56" t="s">
        <v>168</v>
      </c>
      <c r="C43" s="115">
        <f>'יתרת התחייבות להשקעה'!C10</f>
        <v>281541.86831663549</v>
      </c>
      <c r="D43" s="116"/>
    </row>
    <row r="44" spans="1:4">
      <c r="B44" s="5" t="s">
        <v>109</v>
      </c>
    </row>
    <row r="45" spans="1:4">
      <c r="C45" s="62" t="s">
        <v>152</v>
      </c>
      <c r="D45" s="34" t="s">
        <v>104</v>
      </c>
    </row>
    <row r="46" spans="1:4">
      <c r="C46" s="63" t="s">
        <v>0</v>
      </c>
      <c r="D46" s="23" t="s">
        <v>1</v>
      </c>
    </row>
    <row r="47" spans="1:4">
      <c r="C47" s="117" t="s">
        <v>135</v>
      </c>
      <c r="D47" s="118" vm="16">
        <v>2.4159000000000002</v>
      </c>
    </row>
    <row r="48" spans="1:4">
      <c r="C48" s="117" t="s">
        <v>142</v>
      </c>
      <c r="D48" s="118">
        <v>0.71320062343401669</v>
      </c>
    </row>
    <row r="49" spans="2:4">
      <c r="C49" s="117" t="s">
        <v>139</v>
      </c>
      <c r="D49" s="118" vm="17">
        <v>2.6667000000000001</v>
      </c>
    </row>
    <row r="50" spans="2:4">
      <c r="B50" s="11"/>
      <c r="C50" s="117" t="s">
        <v>2920</v>
      </c>
      <c r="D50" s="118" vm="18">
        <v>3.9455</v>
      </c>
    </row>
    <row r="51" spans="2:4">
      <c r="C51" s="117" t="s">
        <v>133</v>
      </c>
      <c r="D51" s="118" vm="19">
        <v>3.9321999999999999</v>
      </c>
    </row>
    <row r="52" spans="2:4">
      <c r="C52" s="117" t="s">
        <v>134</v>
      </c>
      <c r="D52" s="118" vm="20">
        <v>4.4672000000000001</v>
      </c>
    </row>
    <row r="53" spans="2:4">
      <c r="C53" s="117" t="s">
        <v>136</v>
      </c>
      <c r="D53" s="118">
        <v>0.46051542057860612</v>
      </c>
    </row>
    <row r="54" spans="2:4">
      <c r="C54" s="117" t="s">
        <v>140</v>
      </c>
      <c r="D54" s="118">
        <v>2.7067999999999998E-2</v>
      </c>
    </row>
    <row r="55" spans="2:4">
      <c r="C55" s="117" t="s">
        <v>141</v>
      </c>
      <c r="D55" s="118">
        <v>0.20053698423440919</v>
      </c>
    </row>
    <row r="56" spans="2:4">
      <c r="C56" s="117" t="s">
        <v>138</v>
      </c>
      <c r="D56" s="118" vm="21">
        <v>0.52790000000000004</v>
      </c>
    </row>
    <row r="57" spans="2:4">
      <c r="C57" s="117" t="s">
        <v>2921</v>
      </c>
      <c r="D57" s="118">
        <v>2.260821</v>
      </c>
    </row>
    <row r="58" spans="2:4">
      <c r="C58" s="117" t="s">
        <v>137</v>
      </c>
      <c r="D58" s="118" vm="22">
        <v>0.34910000000000002</v>
      </c>
    </row>
    <row r="59" spans="2:4">
      <c r="C59" s="117" t="s">
        <v>131</v>
      </c>
      <c r="D59" s="118" vm="23">
        <v>3.6150000000000002</v>
      </c>
    </row>
    <row r="60" spans="2:4">
      <c r="C60" s="117" t="s">
        <v>143</v>
      </c>
      <c r="D60" s="118" vm="24">
        <v>0.2029</v>
      </c>
    </row>
    <row r="61" spans="2:4">
      <c r="C61" s="117" t="s">
        <v>2922</v>
      </c>
      <c r="D61" s="118" vm="25">
        <v>0.34649999999999997</v>
      </c>
    </row>
    <row r="62" spans="2:4">
      <c r="C62" s="117" t="s">
        <v>2923</v>
      </c>
      <c r="D62" s="118">
        <v>4.6569268405166807E-2</v>
      </c>
    </row>
    <row r="63" spans="2:4">
      <c r="C63" s="117" t="s">
        <v>2924</v>
      </c>
      <c r="D63" s="118">
        <v>0.52591762806057873</v>
      </c>
    </row>
    <row r="64" spans="2:4">
      <c r="C64" s="117" t="s">
        <v>132</v>
      </c>
      <c r="D64" s="118">
        <v>1</v>
      </c>
    </row>
    <row r="65" spans="3:4">
      <c r="C65" s="119"/>
      <c r="D65" s="119"/>
    </row>
    <row r="66" spans="3:4">
      <c r="C66" s="119"/>
      <c r="D66" s="119"/>
    </row>
    <row r="67" spans="3:4">
      <c r="C67" s="120"/>
      <c r="D67" s="12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51.28515625" style="2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8" style="1" bestFit="1" customWidth="1"/>
    <col min="8" max="8" width="14.2851562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46" t="s">
        <v>145</v>
      </c>
      <c r="C1" s="67" t="s" vm="1">
        <v>229</v>
      </c>
    </row>
    <row r="2" spans="2:13">
      <c r="B2" s="46" t="s">
        <v>144</v>
      </c>
      <c r="C2" s="67" t="s">
        <v>230</v>
      </c>
    </row>
    <row r="3" spans="2:13">
      <c r="B3" s="46" t="s">
        <v>146</v>
      </c>
      <c r="C3" s="67" t="s">
        <v>231</v>
      </c>
    </row>
    <row r="4" spans="2:13">
      <c r="B4" s="46" t="s">
        <v>147</v>
      </c>
      <c r="C4" s="67">
        <v>12145</v>
      </c>
    </row>
    <row r="6" spans="2:13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3" ht="26.25" customHeight="1">
      <c r="B7" s="152" t="s">
        <v>94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3"/>
    </row>
    <row r="8" spans="2:13" s="3" customFormat="1" ht="78.75">
      <c r="B8" s="21" t="s">
        <v>115</v>
      </c>
      <c r="C8" s="29" t="s">
        <v>45</v>
      </c>
      <c r="D8" s="29" t="s">
        <v>118</v>
      </c>
      <c r="E8" s="29" t="s">
        <v>65</v>
      </c>
      <c r="F8" s="29" t="s">
        <v>102</v>
      </c>
      <c r="G8" s="29" t="s">
        <v>205</v>
      </c>
      <c r="H8" s="29" t="s">
        <v>204</v>
      </c>
      <c r="I8" s="29" t="s">
        <v>61</v>
      </c>
      <c r="J8" s="29" t="s">
        <v>58</v>
      </c>
      <c r="K8" s="29" t="s">
        <v>148</v>
      </c>
      <c r="L8" s="30" t="s">
        <v>150</v>
      </c>
    </row>
    <row r="9" spans="2:13" s="3" customFormat="1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50</v>
      </c>
      <c r="C11" s="71"/>
      <c r="D11" s="71"/>
      <c r="E11" s="71"/>
      <c r="F11" s="71"/>
      <c r="G11" s="80"/>
      <c r="H11" s="82"/>
      <c r="I11" s="80">
        <v>48.598178556999947</v>
      </c>
      <c r="J11" s="71"/>
      <c r="K11" s="81">
        <f>IFERROR(I11/$I$11,0)</f>
        <v>1</v>
      </c>
      <c r="L11" s="81">
        <f>I11/'סכום נכסי הקרן'!$C$42</f>
        <v>7.3549732678306103E-6</v>
      </c>
    </row>
    <row r="12" spans="2:13">
      <c r="B12" s="92" t="s">
        <v>198</v>
      </c>
      <c r="C12" s="73"/>
      <c r="D12" s="73"/>
      <c r="E12" s="73"/>
      <c r="F12" s="73"/>
      <c r="G12" s="83"/>
      <c r="H12" s="85"/>
      <c r="I12" s="83">
        <v>185.58971173900002</v>
      </c>
      <c r="J12" s="73"/>
      <c r="K12" s="84">
        <f t="shared" ref="K12:K24" si="0">IFERROR(I12/$I$11,0)</f>
        <v>3.8188614727880208</v>
      </c>
      <c r="L12" s="84">
        <f>I12/'סכום נכסי הקרן'!$C$42</f>
        <v>2.8087624045904125E-5</v>
      </c>
    </row>
    <row r="13" spans="2:13">
      <c r="B13" s="89" t="s">
        <v>191</v>
      </c>
      <c r="C13" s="71"/>
      <c r="D13" s="71"/>
      <c r="E13" s="71"/>
      <c r="F13" s="71"/>
      <c r="G13" s="80"/>
      <c r="H13" s="82"/>
      <c r="I13" s="80">
        <v>185.58971173900002</v>
      </c>
      <c r="J13" s="71"/>
      <c r="K13" s="81">
        <f t="shared" si="0"/>
        <v>3.8188614727880208</v>
      </c>
      <c r="L13" s="81">
        <f>I13/'סכום נכסי הקרן'!$C$42</f>
        <v>2.8087624045904125E-5</v>
      </c>
    </row>
    <row r="14" spans="2:13">
      <c r="B14" s="76" t="s">
        <v>1693</v>
      </c>
      <c r="C14" s="73" t="s">
        <v>1694</v>
      </c>
      <c r="D14" s="86" t="s">
        <v>119</v>
      </c>
      <c r="E14" s="86" t="s">
        <v>525</v>
      </c>
      <c r="F14" s="86" t="s">
        <v>132</v>
      </c>
      <c r="G14" s="83">
        <v>21.838011000000002</v>
      </c>
      <c r="H14" s="113">
        <v>731000</v>
      </c>
      <c r="I14" s="83">
        <v>159.635863151</v>
      </c>
      <c r="J14" s="73"/>
      <c r="K14" s="84">
        <f t="shared" si="0"/>
        <v>3.2848116511972956</v>
      </c>
      <c r="L14" s="84">
        <f>I14/'סכום נכסי הקרן'!$C$42</f>
        <v>2.4159701884414633E-5</v>
      </c>
    </row>
    <row r="15" spans="2:13">
      <c r="B15" s="76" t="s">
        <v>1695</v>
      </c>
      <c r="C15" s="73" t="s">
        <v>1696</v>
      </c>
      <c r="D15" s="86" t="s">
        <v>119</v>
      </c>
      <c r="E15" s="86" t="s">
        <v>525</v>
      </c>
      <c r="F15" s="86" t="s">
        <v>132</v>
      </c>
      <c r="G15" s="83">
        <v>-21.838011000000002</v>
      </c>
      <c r="H15" s="113">
        <v>1906900</v>
      </c>
      <c r="I15" s="83">
        <v>-416.42903891000003</v>
      </c>
      <c r="J15" s="73"/>
      <c r="K15" s="84">
        <f t="shared" si="0"/>
        <v>-8.5688198873868853</v>
      </c>
      <c r="L15" s="84">
        <f>I15/'סכום נכסי הקרן'!$C$42</f>
        <v>-6.3023441208585844E-5</v>
      </c>
    </row>
    <row r="16" spans="2:13">
      <c r="B16" s="76" t="s">
        <v>1697</v>
      </c>
      <c r="C16" s="73" t="s">
        <v>1698</v>
      </c>
      <c r="D16" s="86" t="s">
        <v>119</v>
      </c>
      <c r="E16" s="86" t="s">
        <v>525</v>
      </c>
      <c r="F16" s="86" t="s">
        <v>132</v>
      </c>
      <c r="G16" s="83">
        <v>200.80930000000001</v>
      </c>
      <c r="H16" s="113">
        <v>220300</v>
      </c>
      <c r="I16" s="83">
        <v>442.38288789999996</v>
      </c>
      <c r="J16" s="73"/>
      <c r="K16" s="84">
        <f t="shared" si="0"/>
        <v>9.1028697172495239</v>
      </c>
      <c r="L16" s="84">
        <f>I16/'סכום נכסי הקרן'!$C$42</f>
        <v>6.6951363430915031E-5</v>
      </c>
    </row>
    <row r="17" spans="2:12">
      <c r="B17" s="76" t="s">
        <v>1699</v>
      </c>
      <c r="C17" s="73" t="s">
        <v>1700</v>
      </c>
      <c r="D17" s="86" t="s">
        <v>119</v>
      </c>
      <c r="E17" s="86" t="s">
        <v>525</v>
      </c>
      <c r="F17" s="86" t="s">
        <v>132</v>
      </c>
      <c r="G17" s="83">
        <v>-200.80930000000001</v>
      </c>
      <c r="H17" s="85">
        <v>0.01</v>
      </c>
      <c r="I17" s="83">
        <v>-4.0200000000000003E-7</v>
      </c>
      <c r="J17" s="73"/>
      <c r="K17" s="84">
        <f t="shared" si="0"/>
        <v>-8.2719149551767938E-9</v>
      </c>
      <c r="L17" s="84">
        <f>I17/'סכום נכסי הקרן'!$C$42</f>
        <v>-6.0839713369093557E-14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 t="s">
        <v>197</v>
      </c>
      <c r="C19" s="73"/>
      <c r="D19" s="73"/>
      <c r="E19" s="73"/>
      <c r="F19" s="73"/>
      <c r="G19" s="83"/>
      <c r="H19" s="85"/>
      <c r="I19" s="83">
        <v>-136.99153318199998</v>
      </c>
      <c r="J19" s="73"/>
      <c r="K19" s="84">
        <f t="shared" si="0"/>
        <v>-2.8188614727880186</v>
      </c>
      <c r="L19" s="84">
        <f>I19/'סכום נכסי הקרן'!$C$42</f>
        <v>-2.07326507780735E-5</v>
      </c>
    </row>
    <row r="20" spans="2:12">
      <c r="B20" s="89" t="s">
        <v>191</v>
      </c>
      <c r="C20" s="71"/>
      <c r="D20" s="71"/>
      <c r="E20" s="71"/>
      <c r="F20" s="71"/>
      <c r="G20" s="80"/>
      <c r="H20" s="82"/>
      <c r="I20" s="80">
        <v>-136.99153318199998</v>
      </c>
      <c r="J20" s="71"/>
      <c r="K20" s="81">
        <f t="shared" si="0"/>
        <v>-2.8188614727880186</v>
      </c>
      <c r="L20" s="81">
        <f>I20/'סכום נכסי הקרן'!$C$42</f>
        <v>-2.07326507780735E-5</v>
      </c>
    </row>
    <row r="21" spans="2:12">
      <c r="B21" s="76" t="s">
        <v>1701</v>
      </c>
      <c r="C21" s="73" t="s">
        <v>1702</v>
      </c>
      <c r="D21" s="86" t="s">
        <v>27</v>
      </c>
      <c r="E21" s="86" t="s">
        <v>525</v>
      </c>
      <c r="F21" s="86" t="s">
        <v>133</v>
      </c>
      <c r="G21" s="83">
        <v>190.89530999999999</v>
      </c>
      <c r="H21" s="85">
        <v>60</v>
      </c>
      <c r="I21" s="83">
        <v>22.519156139</v>
      </c>
      <c r="J21" s="73"/>
      <c r="K21" s="84">
        <f t="shared" si="0"/>
        <v>0.46337448866705322</v>
      </c>
      <c r="L21" s="84">
        <f>I21/'סכום נכסי הקרן'!$C$42</f>
        <v>3.4081069771408542E-6</v>
      </c>
    </row>
    <row r="22" spans="2:12">
      <c r="B22" s="76" t="s">
        <v>1703</v>
      </c>
      <c r="C22" s="73" t="s">
        <v>1704</v>
      </c>
      <c r="D22" s="86" t="s">
        <v>27</v>
      </c>
      <c r="E22" s="86" t="s">
        <v>525</v>
      </c>
      <c r="F22" s="86" t="s">
        <v>133</v>
      </c>
      <c r="G22" s="83">
        <v>-190.89530999999999</v>
      </c>
      <c r="H22" s="85">
        <v>5</v>
      </c>
      <c r="I22" s="83">
        <v>-1.8765963449999998</v>
      </c>
      <c r="J22" s="73"/>
      <c r="K22" s="84">
        <f t="shared" si="0"/>
        <v>-3.8614540723969172E-2</v>
      </c>
      <c r="L22" s="84">
        <f>I22/'סכום נכסי הקרן'!$C$42</f>
        <v>-2.8400891477434973E-7</v>
      </c>
    </row>
    <row r="23" spans="2:12">
      <c r="B23" s="76" t="s">
        <v>1705</v>
      </c>
      <c r="C23" s="73" t="s">
        <v>1706</v>
      </c>
      <c r="D23" s="86" t="s">
        <v>27</v>
      </c>
      <c r="E23" s="86" t="s">
        <v>525</v>
      </c>
      <c r="F23" s="86" t="s">
        <v>133</v>
      </c>
      <c r="G23" s="83">
        <v>-190.89530999999999</v>
      </c>
      <c r="H23" s="85">
        <v>585</v>
      </c>
      <c r="I23" s="83">
        <v>-219.56177235999999</v>
      </c>
      <c r="J23" s="73"/>
      <c r="K23" s="84">
        <f t="shared" si="0"/>
        <v>-4.5179012646015089</v>
      </c>
      <c r="L23" s="84">
        <f>I23/'סכום נכסי הקרן'!$C$42</f>
        <v>-3.3229043027842204E-5</v>
      </c>
    </row>
    <row r="24" spans="2:12">
      <c r="B24" s="76" t="s">
        <v>1707</v>
      </c>
      <c r="C24" s="73" t="s">
        <v>1708</v>
      </c>
      <c r="D24" s="86" t="s">
        <v>27</v>
      </c>
      <c r="E24" s="86" t="s">
        <v>525</v>
      </c>
      <c r="F24" s="86" t="s">
        <v>133</v>
      </c>
      <c r="G24" s="83">
        <v>190.89530999999999</v>
      </c>
      <c r="H24" s="85">
        <v>165</v>
      </c>
      <c r="I24" s="83">
        <v>61.927679384000001</v>
      </c>
      <c r="J24" s="73"/>
      <c r="K24" s="84">
        <f t="shared" si="0"/>
        <v>1.2742798438704059</v>
      </c>
      <c r="L24" s="84">
        <f>I24/'סכום נכסי הקרן'!$C$42</f>
        <v>9.3722941874021994E-6</v>
      </c>
    </row>
    <row r="25" spans="2:12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30" t="s">
        <v>220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30" t="s">
        <v>111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130" t="s">
        <v>203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130" t="s">
        <v>211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2:12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2:12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2:12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2:12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</row>
    <row r="219" spans="2:12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2:12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</row>
    <row r="221" spans="2:12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</row>
    <row r="222" spans="2:12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2:12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2:12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2:12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2:12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</row>
    <row r="227" spans="2:12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2:12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</row>
    <row r="229" spans="2:12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</row>
    <row r="230" spans="2:12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</row>
    <row r="231" spans="2:12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2:12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2:12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2:12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2:12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2:12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2:12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2:12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2:12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2:12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2:12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2:12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2:12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2:12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2:12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2:12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2:12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2:12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2:12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2:12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2:12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2:12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2:12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2:12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2:12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2:12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2:12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2:12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2:12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2:12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2:12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2:12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2:12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2:12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2:12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2:12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2:12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2:12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2:12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2:12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2:12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2:12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2:12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2:12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2:12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2:12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2:12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2:12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2:12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2:12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2:12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2:12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2:12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2:12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2:12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2:12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2:12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2:12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2:12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2:12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2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2:12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2:12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2:12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2:12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2:12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2:12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2:12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2:12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2:12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2:12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2:12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2:12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2:12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2:12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2:12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2:12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2:12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2:12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2:12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2:12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2:12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2:12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2:12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2:12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2:12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2:12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</row>
    <row r="318" spans="2:12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</row>
    <row r="319" spans="2:12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</row>
    <row r="320" spans="2:12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</row>
    <row r="321" spans="2:12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</row>
    <row r="322" spans="2:12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2:12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2:12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</row>
    <row r="325" spans="2:12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</row>
    <row r="326" spans="2:12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2:12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</row>
    <row r="328" spans="2:12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</row>
    <row r="329" spans="2:12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</row>
    <row r="330" spans="2:12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</row>
    <row r="331" spans="2:12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</row>
    <row r="332" spans="2:12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2:12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</row>
    <row r="334" spans="2:12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</row>
    <row r="335" spans="2:12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</row>
    <row r="336" spans="2:12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</row>
    <row r="337" spans="2:12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2:12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</row>
    <row r="339" spans="2:12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</row>
    <row r="340" spans="2:12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</row>
    <row r="341" spans="2:12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</row>
    <row r="342" spans="2:12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</row>
    <row r="343" spans="2:12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</row>
    <row r="344" spans="2:12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</row>
    <row r="345" spans="2:12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</row>
    <row r="346" spans="2:12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</row>
    <row r="347" spans="2:12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</row>
    <row r="348" spans="2:12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2:12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</row>
    <row r="350" spans="2:12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</row>
    <row r="351" spans="2:12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</row>
    <row r="352" spans="2:12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</row>
    <row r="353" spans="2:12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</row>
    <row r="354" spans="2:12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</row>
    <row r="355" spans="2:12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</row>
    <row r="356" spans="2:12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</row>
    <row r="357" spans="2:12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</row>
    <row r="358" spans="2:12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</row>
    <row r="359" spans="2:12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2:12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</row>
    <row r="361" spans="2:12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2:12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</row>
    <row r="363" spans="2:12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</row>
    <row r="364" spans="2:12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</row>
    <row r="365" spans="2:12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</row>
    <row r="366" spans="2:12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</row>
    <row r="367" spans="2:12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</row>
    <row r="368" spans="2:12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</row>
    <row r="369" spans="2:12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2:12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2:12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</row>
    <row r="372" spans="2:12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</row>
    <row r="373" spans="2:12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</row>
    <row r="374" spans="2:12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</row>
    <row r="375" spans="2:12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</row>
    <row r="376" spans="2:12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2:12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2:12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</row>
    <row r="379" spans="2:12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</row>
    <row r="380" spans="2:12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</row>
    <row r="381" spans="2:12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2:12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</row>
    <row r="383" spans="2:12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</row>
    <row r="384" spans="2:12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</row>
    <row r="385" spans="2:12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</row>
    <row r="386" spans="2:12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</row>
    <row r="387" spans="2:12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</row>
    <row r="388" spans="2:12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</row>
    <row r="389" spans="2:12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</row>
    <row r="390" spans="2:12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2:12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</row>
    <row r="392" spans="2:12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2:12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</row>
    <row r="394" spans="2:12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</row>
    <row r="395" spans="2:12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</row>
    <row r="396" spans="2:12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</row>
    <row r="397" spans="2:12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</row>
    <row r="398" spans="2:12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</row>
    <row r="399" spans="2:12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</row>
    <row r="400" spans="2:12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</row>
    <row r="401" spans="2:12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</row>
    <row r="402" spans="2:12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</row>
    <row r="403" spans="2:12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2:12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</row>
    <row r="405" spans="2:12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</row>
    <row r="406" spans="2:12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</row>
    <row r="407" spans="2:12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</row>
    <row r="408" spans="2:12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</row>
    <row r="409" spans="2:12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</row>
    <row r="410" spans="2:12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</row>
    <row r="411" spans="2:12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</row>
    <row r="412" spans="2:12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</row>
    <row r="413" spans="2:12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</row>
    <row r="414" spans="2:12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2:12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</row>
    <row r="416" spans="2:12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</row>
    <row r="417" spans="2:12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</row>
    <row r="418" spans="2:12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</row>
    <row r="419" spans="2:12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2:12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</row>
    <row r="421" spans="2:12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</row>
    <row r="422" spans="2:12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2:12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</row>
    <row r="424" spans="2:12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2:12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2:12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2:12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</row>
    <row r="428" spans="2:12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</row>
    <row r="429" spans="2:12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</row>
    <row r="430" spans="2:12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</row>
    <row r="431" spans="2:12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</row>
    <row r="432" spans="2:12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</row>
    <row r="433" spans="2:12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</row>
    <row r="434" spans="2:12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</row>
    <row r="435" spans="2:12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</row>
    <row r="436" spans="2:12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2:12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</row>
    <row r="438" spans="2:12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</row>
    <row r="439" spans="2:12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</row>
    <row r="440" spans="2:12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</row>
    <row r="441" spans="2:12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</row>
    <row r="442" spans="2:12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</row>
    <row r="443" spans="2:12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</row>
    <row r="444" spans="2:12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</row>
    <row r="445" spans="2:12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</row>
    <row r="446" spans="2:12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</row>
    <row r="447" spans="2:12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</row>
    <row r="448" spans="2:12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</row>
    <row r="449" spans="2:12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</row>
    <row r="450" spans="2:12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</row>
    <row r="451" spans="2:12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</row>
    <row r="452" spans="2:12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</row>
    <row r="453" spans="2:12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</row>
    <row r="454" spans="2:12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</row>
    <row r="455" spans="2:12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</row>
    <row r="456" spans="2:12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</row>
    <row r="457" spans="2:12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</row>
    <row r="458" spans="2:12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</row>
    <row r="459" spans="2:12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</row>
    <row r="460" spans="2:12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</row>
    <row r="461" spans="2:12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</row>
    <row r="462" spans="2:12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</row>
    <row r="463" spans="2:12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</row>
    <row r="464" spans="2:12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</row>
    <row r="465" spans="2:12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</row>
    <row r="466" spans="2:12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</row>
    <row r="467" spans="2:12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</row>
    <row r="468" spans="2:12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</row>
    <row r="469" spans="2:12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</row>
    <row r="470" spans="2:12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</row>
    <row r="471" spans="2:12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</row>
    <row r="472" spans="2:12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</row>
    <row r="473" spans="2:12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</row>
    <row r="474" spans="2:12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</row>
    <row r="475" spans="2:12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</row>
    <row r="476" spans="2:12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</row>
    <row r="477" spans="2:12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</row>
    <row r="478" spans="2:12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</row>
    <row r="479" spans="2:12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</row>
    <row r="480" spans="2:12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</row>
    <row r="481" spans="2:12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</row>
    <row r="482" spans="2:12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</row>
    <row r="483" spans="2:12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</row>
    <row r="484" spans="2:12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</row>
    <row r="485" spans="2:12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</row>
    <row r="486" spans="2:12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</row>
    <row r="487" spans="2:12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</row>
    <row r="488" spans="2:12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</row>
    <row r="489" spans="2:12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</row>
    <row r="490" spans="2:12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</row>
    <row r="491" spans="2:12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</row>
    <row r="492" spans="2:12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</row>
    <row r="493" spans="2:12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</row>
    <row r="494" spans="2:12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</row>
    <row r="495" spans="2:12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</row>
    <row r="496" spans="2:12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</row>
    <row r="497" spans="2:12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</row>
    <row r="498" spans="2:12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</row>
    <row r="499" spans="2:12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</row>
    <row r="500" spans="2:12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</row>
    <row r="501" spans="2:12">
      <c r="B501" s="122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</row>
    <row r="502" spans="2:12">
      <c r="B502" s="122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</row>
    <row r="503" spans="2:12">
      <c r="B503" s="122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</row>
    <row r="504" spans="2:12">
      <c r="B504" s="122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</row>
    <row r="505" spans="2:12">
      <c r="B505" s="122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</row>
    <row r="506" spans="2:12">
      <c r="B506" s="122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</row>
    <row r="507" spans="2:12">
      <c r="B507" s="122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</row>
    <row r="508" spans="2:12">
      <c r="B508" s="122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</row>
    <row r="509" spans="2:12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</row>
    <row r="510" spans="2:12">
      <c r="B510" s="122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</row>
    <row r="511" spans="2:12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</row>
    <row r="512" spans="2:12">
      <c r="B512" s="122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</row>
    <row r="513" spans="2:12">
      <c r="B513" s="122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</row>
    <row r="514" spans="2:12">
      <c r="B514" s="122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</row>
    <row r="515" spans="2:12">
      <c r="B515" s="122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</row>
    <row r="516" spans="2:12">
      <c r="B516" s="122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</row>
    <row r="517" spans="2:12">
      <c r="B517" s="122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</row>
    <row r="518" spans="2:12">
      <c r="B518" s="122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</row>
    <row r="519" spans="2:12">
      <c r="B519" s="122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</row>
    <row r="520" spans="2:12">
      <c r="B520" s="122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</row>
    <row r="521" spans="2:12">
      <c r="B521" s="122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</row>
    <row r="522" spans="2:12">
      <c r="B522" s="122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</row>
    <row r="523" spans="2:12">
      <c r="B523" s="122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</row>
    <row r="524" spans="2:12">
      <c r="B524" s="122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</row>
    <row r="525" spans="2:12">
      <c r="B525" s="122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</row>
    <row r="526" spans="2:12">
      <c r="B526" s="122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</row>
    <row r="527" spans="2:12">
      <c r="B527" s="122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</row>
    <row r="528" spans="2:12">
      <c r="B528" s="122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</row>
    <row r="529" spans="2:12">
      <c r="B529" s="122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</row>
    <row r="530" spans="2:12">
      <c r="B530" s="122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</row>
    <row r="531" spans="2:12">
      <c r="B531" s="122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</row>
    <row r="532" spans="2:12">
      <c r="B532" s="122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</row>
    <row r="533" spans="2:12">
      <c r="B533" s="122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</row>
    <row r="534" spans="2:12">
      <c r="B534" s="122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</row>
    <row r="535" spans="2:12">
      <c r="B535" s="122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</row>
    <row r="536" spans="2:12">
      <c r="B536" s="122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</row>
    <row r="537" spans="2:12">
      <c r="B537" s="122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</row>
    <row r="538" spans="2:12">
      <c r="B538" s="122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</row>
    <row r="539" spans="2:12">
      <c r="B539" s="122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</row>
    <row r="540" spans="2:12">
      <c r="B540" s="122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</row>
    <row r="541" spans="2:12">
      <c r="B541" s="122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</row>
    <row r="542" spans="2:12">
      <c r="B542" s="122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</row>
    <row r="543" spans="2:12">
      <c r="B543" s="122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</row>
    <row r="544" spans="2:12">
      <c r="B544" s="122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</row>
    <row r="545" spans="2:12">
      <c r="B545" s="122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</row>
    <row r="546" spans="2:12">
      <c r="B546" s="122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</row>
    <row r="547" spans="2:12">
      <c r="B547" s="122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</row>
    <row r="548" spans="2:12">
      <c r="B548" s="122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</row>
    <row r="549" spans="2:12">
      <c r="B549" s="122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</row>
    <row r="550" spans="2:12">
      <c r="B550" s="122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</row>
    <row r="551" spans="2:12">
      <c r="B551" s="122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</row>
    <row r="552" spans="2:12">
      <c r="B552" s="122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</row>
    <row r="553" spans="2:12">
      <c r="B553" s="122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</row>
    <row r="554" spans="2:12">
      <c r="B554" s="122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</row>
    <row r="555" spans="2:12">
      <c r="B555" s="122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</row>
    <row r="556" spans="2:12">
      <c r="B556" s="122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</row>
    <row r="557" spans="2:12">
      <c r="B557" s="122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</row>
    <row r="558" spans="2:12">
      <c r="B558" s="122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</row>
    <row r="559" spans="2:12">
      <c r="B559" s="122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</row>
    <row r="560" spans="2:12">
      <c r="B560" s="122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</row>
    <row r="561" spans="2:12">
      <c r="B561" s="122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</row>
    <row r="562" spans="2:12">
      <c r="B562" s="122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</row>
    <row r="563" spans="2:12">
      <c r="B563" s="122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</row>
    <row r="564" spans="2:12">
      <c r="B564" s="122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</row>
    <row r="565" spans="2:12">
      <c r="B565" s="122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</row>
    <row r="566" spans="2:12">
      <c r="B566" s="122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</row>
    <row r="567" spans="2:12">
      <c r="B567" s="122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</row>
    <row r="568" spans="2:12">
      <c r="B568" s="122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</row>
    <row r="569" spans="2:12">
      <c r="B569" s="122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</row>
    <row r="570" spans="2:12">
      <c r="B570" s="122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</row>
    <row r="571" spans="2:12">
      <c r="B571" s="122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</row>
    <row r="572" spans="2:12">
      <c r="B572" s="122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</row>
    <row r="573" spans="2:12">
      <c r="B573" s="122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</row>
    <row r="574" spans="2:12">
      <c r="B574" s="122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</row>
    <row r="575" spans="2:12">
      <c r="B575" s="122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</row>
    <row r="576" spans="2:12">
      <c r="B576" s="122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</row>
    <row r="577" spans="2:12">
      <c r="B577" s="122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</row>
    <row r="578" spans="2:12">
      <c r="B578" s="122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</row>
    <row r="579" spans="2:12">
      <c r="B579" s="122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</row>
    <row r="580" spans="2:12">
      <c r="B580" s="122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</row>
    <row r="581" spans="2:12">
      <c r="B581" s="122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</row>
    <row r="582" spans="2:12">
      <c r="B582" s="122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</row>
    <row r="583" spans="2:12">
      <c r="B583" s="122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</row>
    <row r="584" spans="2:12">
      <c r="B584" s="122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</row>
    <row r="585" spans="2:12">
      <c r="B585" s="122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</row>
    <row r="586" spans="2:12">
      <c r="B586" s="122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45.2851562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4.2851562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145</v>
      </c>
      <c r="C1" s="67" t="s" vm="1">
        <v>229</v>
      </c>
    </row>
    <row r="2" spans="1:11">
      <c r="B2" s="46" t="s">
        <v>144</v>
      </c>
      <c r="C2" s="67" t="s">
        <v>230</v>
      </c>
    </row>
    <row r="3" spans="1:11">
      <c r="B3" s="46" t="s">
        <v>146</v>
      </c>
      <c r="C3" s="67" t="s">
        <v>231</v>
      </c>
    </row>
    <row r="4" spans="1:11">
      <c r="B4" s="46" t="s">
        <v>147</v>
      </c>
      <c r="C4" s="67">
        <v>12145</v>
      </c>
    </row>
    <row r="6" spans="1:11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1:11" ht="26.25" customHeight="1">
      <c r="B7" s="152" t="s">
        <v>95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1:11" s="3" customFormat="1" ht="78.75">
      <c r="A8" s="2"/>
      <c r="B8" s="21" t="s">
        <v>115</v>
      </c>
      <c r="C8" s="29" t="s">
        <v>45</v>
      </c>
      <c r="D8" s="29" t="s">
        <v>118</v>
      </c>
      <c r="E8" s="29" t="s">
        <v>65</v>
      </c>
      <c r="F8" s="29" t="s">
        <v>102</v>
      </c>
      <c r="G8" s="29" t="s">
        <v>205</v>
      </c>
      <c r="H8" s="29" t="s">
        <v>204</v>
      </c>
      <c r="I8" s="29" t="s">
        <v>61</v>
      </c>
      <c r="J8" s="29" t="s">
        <v>148</v>
      </c>
      <c r="K8" s="30" t="s">
        <v>150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49</v>
      </c>
      <c r="C11" s="73"/>
      <c r="D11" s="73"/>
      <c r="E11" s="73"/>
      <c r="F11" s="73"/>
      <c r="G11" s="83"/>
      <c r="H11" s="85"/>
      <c r="I11" s="83">
        <v>13825.753518392999</v>
      </c>
      <c r="J11" s="84">
        <f>IFERROR(I11/$I$11,0)</f>
        <v>1</v>
      </c>
      <c r="K11" s="84">
        <f>I11/'סכום נכסי הקרן'!$C$42</f>
        <v>2.0924250775392209E-3</v>
      </c>
    </row>
    <row r="12" spans="1:11">
      <c r="B12" s="92" t="s">
        <v>200</v>
      </c>
      <c r="C12" s="73"/>
      <c r="D12" s="73"/>
      <c r="E12" s="73"/>
      <c r="F12" s="73"/>
      <c r="G12" s="83"/>
      <c r="H12" s="85"/>
      <c r="I12" s="83">
        <v>13825.753518392999</v>
      </c>
      <c r="J12" s="84">
        <f t="shared" ref="J12:J17" si="0">IFERROR(I12/$I$11,0)</f>
        <v>1</v>
      </c>
      <c r="K12" s="84">
        <f>I12/'סכום נכסי הקרן'!$C$42</f>
        <v>2.0924250775392209E-3</v>
      </c>
    </row>
    <row r="13" spans="1:11">
      <c r="B13" s="72" t="s">
        <v>1709</v>
      </c>
      <c r="C13" s="73" t="s">
        <v>1710</v>
      </c>
      <c r="D13" s="86" t="s">
        <v>27</v>
      </c>
      <c r="E13" s="86" t="s">
        <v>525</v>
      </c>
      <c r="F13" s="86" t="s">
        <v>131</v>
      </c>
      <c r="G13" s="83">
        <v>78.277681999999999</v>
      </c>
      <c r="H13" s="113">
        <v>99550.01</v>
      </c>
      <c r="I13" s="83">
        <v>507.44160612399992</v>
      </c>
      <c r="J13" s="84">
        <f t="shared" si="0"/>
        <v>3.6702636528918899E-2</v>
      </c>
      <c r="K13" s="84">
        <f>I13/'סכום נכסי הקרן'!$C$42</f>
        <v>7.6797517084916962E-5</v>
      </c>
    </row>
    <row r="14" spans="1:11">
      <c r="B14" s="72" t="s">
        <v>1711</v>
      </c>
      <c r="C14" s="73" t="s">
        <v>1712</v>
      </c>
      <c r="D14" s="86" t="s">
        <v>27</v>
      </c>
      <c r="E14" s="86" t="s">
        <v>525</v>
      </c>
      <c r="F14" s="86" t="s">
        <v>131</v>
      </c>
      <c r="G14" s="83">
        <v>21.337854000000004</v>
      </c>
      <c r="H14" s="113">
        <v>1330175</v>
      </c>
      <c r="I14" s="83">
        <v>1763.2779058819999</v>
      </c>
      <c r="J14" s="84">
        <f t="shared" si="0"/>
        <v>0.12753575445535281</v>
      </c>
      <c r="K14" s="84">
        <f>I14/'סכום נכסי הקרן'!$C$42</f>
        <v>2.6685901090526463E-4</v>
      </c>
    </row>
    <row r="15" spans="1:11">
      <c r="B15" s="72" t="s">
        <v>1713</v>
      </c>
      <c r="C15" s="73" t="s">
        <v>1714</v>
      </c>
      <c r="D15" s="86" t="s">
        <v>27</v>
      </c>
      <c r="E15" s="86" t="s">
        <v>525</v>
      </c>
      <c r="F15" s="86" t="s">
        <v>139</v>
      </c>
      <c r="G15" s="83">
        <v>10.181082999999999</v>
      </c>
      <c r="H15" s="113">
        <v>120920</v>
      </c>
      <c r="I15" s="83">
        <v>164.37581124000002</v>
      </c>
      <c r="J15" s="84">
        <f t="shared" si="0"/>
        <v>1.1889103260905363E-2</v>
      </c>
      <c r="K15" s="84">
        <f>I15/'סכום נכסי הקרן'!$C$42</f>
        <v>2.4877057812571708E-5</v>
      </c>
    </row>
    <row r="16" spans="1:11">
      <c r="B16" s="72" t="s">
        <v>1715</v>
      </c>
      <c r="C16" s="73" t="s">
        <v>1716</v>
      </c>
      <c r="D16" s="86" t="s">
        <v>27</v>
      </c>
      <c r="E16" s="86" t="s">
        <v>525</v>
      </c>
      <c r="F16" s="86" t="s">
        <v>131</v>
      </c>
      <c r="G16" s="83">
        <v>249.62743399999999</v>
      </c>
      <c r="H16" s="113">
        <v>413775</v>
      </c>
      <c r="I16" s="83">
        <v>10955.611571125999</v>
      </c>
      <c r="J16" s="84">
        <f t="shared" si="0"/>
        <v>0.7924061105639757</v>
      </c>
      <c r="K16" s="84">
        <f>I16/'סכום נכסי הקרן'!$C$42</f>
        <v>1.6580504173393791E-3</v>
      </c>
    </row>
    <row r="17" spans="2:11">
      <c r="B17" s="72" t="s">
        <v>1717</v>
      </c>
      <c r="C17" s="73" t="s">
        <v>1718</v>
      </c>
      <c r="D17" s="86" t="s">
        <v>27</v>
      </c>
      <c r="E17" s="86" t="s">
        <v>525</v>
      </c>
      <c r="F17" s="86" t="s">
        <v>133</v>
      </c>
      <c r="G17" s="83">
        <v>177.08721600000001</v>
      </c>
      <c r="H17" s="113">
        <v>45450</v>
      </c>
      <c r="I17" s="83">
        <v>435.04662402100001</v>
      </c>
      <c r="J17" s="84">
        <f t="shared" si="0"/>
        <v>3.1466395190847186E-2</v>
      </c>
      <c r="K17" s="84">
        <f>I17/'סכום נכסי הקרן'!$C$42</f>
        <v>6.584107439708819E-5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0" t="s">
        <v>220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0" t="s">
        <v>111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0" t="s">
        <v>203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30" t="s">
        <v>211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22"/>
      <c r="C118" s="134"/>
      <c r="D118" s="134"/>
      <c r="E118" s="134"/>
      <c r="F118" s="134"/>
      <c r="G118" s="134"/>
      <c r="H118" s="134"/>
      <c r="I118" s="123"/>
      <c r="J118" s="123"/>
      <c r="K118" s="134"/>
    </row>
    <row r="119" spans="2:11">
      <c r="B119" s="122"/>
      <c r="C119" s="134"/>
      <c r="D119" s="134"/>
      <c r="E119" s="134"/>
      <c r="F119" s="134"/>
      <c r="G119" s="134"/>
      <c r="H119" s="134"/>
      <c r="I119" s="123"/>
      <c r="J119" s="123"/>
      <c r="K119" s="134"/>
    </row>
    <row r="120" spans="2:11">
      <c r="B120" s="122"/>
      <c r="C120" s="134"/>
      <c r="D120" s="134"/>
      <c r="E120" s="134"/>
      <c r="F120" s="134"/>
      <c r="G120" s="134"/>
      <c r="H120" s="134"/>
      <c r="I120" s="123"/>
      <c r="J120" s="123"/>
      <c r="K120" s="134"/>
    </row>
    <row r="121" spans="2:11">
      <c r="B121" s="122"/>
      <c r="C121" s="134"/>
      <c r="D121" s="134"/>
      <c r="E121" s="134"/>
      <c r="F121" s="134"/>
      <c r="G121" s="134"/>
      <c r="H121" s="134"/>
      <c r="I121" s="123"/>
      <c r="J121" s="123"/>
      <c r="K121" s="134"/>
    </row>
    <row r="122" spans="2:11">
      <c r="B122" s="122"/>
      <c r="C122" s="134"/>
      <c r="D122" s="134"/>
      <c r="E122" s="134"/>
      <c r="F122" s="134"/>
      <c r="G122" s="134"/>
      <c r="H122" s="134"/>
      <c r="I122" s="123"/>
      <c r="J122" s="123"/>
      <c r="K122" s="134"/>
    </row>
    <row r="123" spans="2:11">
      <c r="B123" s="122"/>
      <c r="C123" s="134"/>
      <c r="D123" s="134"/>
      <c r="E123" s="134"/>
      <c r="F123" s="134"/>
      <c r="G123" s="134"/>
      <c r="H123" s="134"/>
      <c r="I123" s="123"/>
      <c r="J123" s="123"/>
      <c r="K123" s="134"/>
    </row>
    <row r="124" spans="2:11">
      <c r="B124" s="122"/>
      <c r="C124" s="134"/>
      <c r="D124" s="134"/>
      <c r="E124" s="134"/>
      <c r="F124" s="134"/>
      <c r="G124" s="134"/>
      <c r="H124" s="134"/>
      <c r="I124" s="123"/>
      <c r="J124" s="123"/>
      <c r="K124" s="134"/>
    </row>
    <row r="125" spans="2:11">
      <c r="B125" s="122"/>
      <c r="C125" s="134"/>
      <c r="D125" s="134"/>
      <c r="E125" s="134"/>
      <c r="F125" s="134"/>
      <c r="G125" s="134"/>
      <c r="H125" s="134"/>
      <c r="I125" s="123"/>
      <c r="J125" s="123"/>
      <c r="K125" s="134"/>
    </row>
    <row r="126" spans="2:11">
      <c r="B126" s="122"/>
      <c r="C126" s="134"/>
      <c r="D126" s="134"/>
      <c r="E126" s="134"/>
      <c r="F126" s="134"/>
      <c r="G126" s="134"/>
      <c r="H126" s="134"/>
      <c r="I126" s="123"/>
      <c r="J126" s="123"/>
      <c r="K126" s="134"/>
    </row>
    <row r="127" spans="2:11">
      <c r="B127" s="122"/>
      <c r="C127" s="134"/>
      <c r="D127" s="134"/>
      <c r="E127" s="134"/>
      <c r="F127" s="134"/>
      <c r="G127" s="134"/>
      <c r="H127" s="134"/>
      <c r="I127" s="123"/>
      <c r="J127" s="123"/>
      <c r="K127" s="134"/>
    </row>
    <row r="128" spans="2:11">
      <c r="B128" s="122"/>
      <c r="C128" s="134"/>
      <c r="D128" s="134"/>
      <c r="E128" s="134"/>
      <c r="F128" s="134"/>
      <c r="G128" s="134"/>
      <c r="H128" s="134"/>
      <c r="I128" s="123"/>
      <c r="J128" s="123"/>
      <c r="K128" s="134"/>
    </row>
    <row r="129" spans="2:11">
      <c r="B129" s="122"/>
      <c r="C129" s="134"/>
      <c r="D129" s="134"/>
      <c r="E129" s="134"/>
      <c r="F129" s="134"/>
      <c r="G129" s="134"/>
      <c r="H129" s="134"/>
      <c r="I129" s="123"/>
      <c r="J129" s="123"/>
      <c r="K129" s="134"/>
    </row>
    <row r="130" spans="2:11">
      <c r="B130" s="122"/>
      <c r="C130" s="134"/>
      <c r="D130" s="134"/>
      <c r="E130" s="134"/>
      <c r="F130" s="134"/>
      <c r="G130" s="134"/>
      <c r="H130" s="134"/>
      <c r="I130" s="123"/>
      <c r="J130" s="123"/>
      <c r="K130" s="134"/>
    </row>
    <row r="131" spans="2:11">
      <c r="B131" s="122"/>
      <c r="C131" s="134"/>
      <c r="D131" s="134"/>
      <c r="E131" s="134"/>
      <c r="F131" s="134"/>
      <c r="G131" s="134"/>
      <c r="H131" s="134"/>
      <c r="I131" s="123"/>
      <c r="J131" s="123"/>
      <c r="K131" s="134"/>
    </row>
    <row r="132" spans="2:11">
      <c r="B132" s="122"/>
      <c r="C132" s="134"/>
      <c r="D132" s="134"/>
      <c r="E132" s="134"/>
      <c r="F132" s="134"/>
      <c r="G132" s="134"/>
      <c r="H132" s="134"/>
      <c r="I132" s="123"/>
      <c r="J132" s="123"/>
      <c r="K132" s="134"/>
    </row>
    <row r="133" spans="2:11">
      <c r="B133" s="122"/>
      <c r="C133" s="134"/>
      <c r="D133" s="134"/>
      <c r="E133" s="134"/>
      <c r="F133" s="134"/>
      <c r="G133" s="134"/>
      <c r="H133" s="134"/>
      <c r="I133" s="123"/>
      <c r="J133" s="123"/>
      <c r="K133" s="134"/>
    </row>
    <row r="134" spans="2:11">
      <c r="B134" s="122"/>
      <c r="C134" s="134"/>
      <c r="D134" s="134"/>
      <c r="E134" s="134"/>
      <c r="F134" s="134"/>
      <c r="G134" s="134"/>
      <c r="H134" s="134"/>
      <c r="I134" s="123"/>
      <c r="J134" s="123"/>
      <c r="K134" s="134"/>
    </row>
    <row r="135" spans="2:11">
      <c r="B135" s="122"/>
      <c r="C135" s="134"/>
      <c r="D135" s="134"/>
      <c r="E135" s="134"/>
      <c r="F135" s="134"/>
      <c r="G135" s="134"/>
      <c r="H135" s="134"/>
      <c r="I135" s="123"/>
      <c r="J135" s="123"/>
      <c r="K135" s="134"/>
    </row>
    <row r="136" spans="2:11">
      <c r="B136" s="122"/>
      <c r="C136" s="134"/>
      <c r="D136" s="134"/>
      <c r="E136" s="134"/>
      <c r="F136" s="134"/>
      <c r="G136" s="134"/>
      <c r="H136" s="134"/>
      <c r="I136" s="123"/>
      <c r="J136" s="123"/>
      <c r="K136" s="134"/>
    </row>
    <row r="137" spans="2:11">
      <c r="B137" s="122"/>
      <c r="C137" s="134"/>
      <c r="D137" s="134"/>
      <c r="E137" s="134"/>
      <c r="F137" s="134"/>
      <c r="G137" s="134"/>
      <c r="H137" s="134"/>
      <c r="I137" s="123"/>
      <c r="J137" s="123"/>
      <c r="K137" s="134"/>
    </row>
    <row r="138" spans="2:11">
      <c r="B138" s="122"/>
      <c r="C138" s="134"/>
      <c r="D138" s="134"/>
      <c r="E138" s="134"/>
      <c r="F138" s="134"/>
      <c r="G138" s="134"/>
      <c r="H138" s="134"/>
      <c r="I138" s="123"/>
      <c r="J138" s="123"/>
      <c r="K138" s="134"/>
    </row>
    <row r="139" spans="2:11">
      <c r="B139" s="122"/>
      <c r="C139" s="134"/>
      <c r="D139" s="134"/>
      <c r="E139" s="134"/>
      <c r="F139" s="134"/>
      <c r="G139" s="134"/>
      <c r="H139" s="134"/>
      <c r="I139" s="123"/>
      <c r="J139" s="123"/>
      <c r="K139" s="134"/>
    </row>
    <row r="140" spans="2:11">
      <c r="B140" s="122"/>
      <c r="C140" s="134"/>
      <c r="D140" s="134"/>
      <c r="E140" s="134"/>
      <c r="F140" s="134"/>
      <c r="G140" s="134"/>
      <c r="H140" s="134"/>
      <c r="I140" s="123"/>
      <c r="J140" s="123"/>
      <c r="K140" s="134"/>
    </row>
    <row r="141" spans="2:11">
      <c r="B141" s="122"/>
      <c r="C141" s="134"/>
      <c r="D141" s="134"/>
      <c r="E141" s="134"/>
      <c r="F141" s="134"/>
      <c r="G141" s="134"/>
      <c r="H141" s="134"/>
      <c r="I141" s="123"/>
      <c r="J141" s="123"/>
      <c r="K141" s="134"/>
    </row>
    <row r="142" spans="2:11">
      <c r="B142" s="122"/>
      <c r="C142" s="134"/>
      <c r="D142" s="134"/>
      <c r="E142" s="134"/>
      <c r="F142" s="134"/>
      <c r="G142" s="134"/>
      <c r="H142" s="134"/>
      <c r="I142" s="123"/>
      <c r="J142" s="123"/>
      <c r="K142" s="134"/>
    </row>
    <row r="143" spans="2:11">
      <c r="B143" s="122"/>
      <c r="C143" s="134"/>
      <c r="D143" s="134"/>
      <c r="E143" s="134"/>
      <c r="F143" s="134"/>
      <c r="G143" s="134"/>
      <c r="H143" s="134"/>
      <c r="I143" s="123"/>
      <c r="J143" s="123"/>
      <c r="K143" s="134"/>
    </row>
    <row r="144" spans="2:11">
      <c r="B144" s="122"/>
      <c r="C144" s="134"/>
      <c r="D144" s="134"/>
      <c r="E144" s="134"/>
      <c r="F144" s="134"/>
      <c r="G144" s="134"/>
      <c r="H144" s="134"/>
      <c r="I144" s="123"/>
      <c r="J144" s="123"/>
      <c r="K144" s="134"/>
    </row>
    <row r="145" spans="2:11">
      <c r="B145" s="122"/>
      <c r="C145" s="134"/>
      <c r="D145" s="134"/>
      <c r="E145" s="134"/>
      <c r="F145" s="134"/>
      <c r="G145" s="134"/>
      <c r="H145" s="134"/>
      <c r="I145" s="123"/>
      <c r="J145" s="123"/>
      <c r="K145" s="134"/>
    </row>
    <row r="146" spans="2:11">
      <c r="B146" s="122"/>
      <c r="C146" s="134"/>
      <c r="D146" s="134"/>
      <c r="E146" s="134"/>
      <c r="F146" s="134"/>
      <c r="G146" s="134"/>
      <c r="H146" s="134"/>
      <c r="I146" s="123"/>
      <c r="J146" s="123"/>
      <c r="K146" s="134"/>
    </row>
    <row r="147" spans="2:11">
      <c r="B147" s="122"/>
      <c r="C147" s="134"/>
      <c r="D147" s="134"/>
      <c r="E147" s="134"/>
      <c r="F147" s="134"/>
      <c r="G147" s="134"/>
      <c r="H147" s="134"/>
      <c r="I147" s="123"/>
      <c r="J147" s="123"/>
      <c r="K147" s="134"/>
    </row>
    <row r="148" spans="2:11">
      <c r="B148" s="122"/>
      <c r="C148" s="134"/>
      <c r="D148" s="134"/>
      <c r="E148" s="134"/>
      <c r="F148" s="134"/>
      <c r="G148" s="134"/>
      <c r="H148" s="134"/>
      <c r="I148" s="123"/>
      <c r="J148" s="123"/>
      <c r="K148" s="134"/>
    </row>
    <row r="149" spans="2:11">
      <c r="B149" s="122"/>
      <c r="C149" s="134"/>
      <c r="D149" s="134"/>
      <c r="E149" s="134"/>
      <c r="F149" s="134"/>
      <c r="G149" s="134"/>
      <c r="H149" s="134"/>
      <c r="I149" s="123"/>
      <c r="J149" s="123"/>
      <c r="K149" s="134"/>
    </row>
    <row r="150" spans="2:11">
      <c r="B150" s="122"/>
      <c r="C150" s="134"/>
      <c r="D150" s="134"/>
      <c r="E150" s="134"/>
      <c r="F150" s="134"/>
      <c r="G150" s="134"/>
      <c r="H150" s="134"/>
      <c r="I150" s="123"/>
      <c r="J150" s="123"/>
      <c r="K150" s="134"/>
    </row>
    <row r="151" spans="2:11">
      <c r="B151" s="122"/>
      <c r="C151" s="134"/>
      <c r="D151" s="134"/>
      <c r="E151" s="134"/>
      <c r="F151" s="134"/>
      <c r="G151" s="134"/>
      <c r="H151" s="134"/>
      <c r="I151" s="123"/>
      <c r="J151" s="123"/>
      <c r="K151" s="134"/>
    </row>
    <row r="152" spans="2:11">
      <c r="B152" s="122"/>
      <c r="C152" s="134"/>
      <c r="D152" s="134"/>
      <c r="E152" s="134"/>
      <c r="F152" s="134"/>
      <c r="G152" s="134"/>
      <c r="H152" s="134"/>
      <c r="I152" s="123"/>
      <c r="J152" s="123"/>
      <c r="K152" s="134"/>
    </row>
    <row r="153" spans="2:11">
      <c r="B153" s="122"/>
      <c r="C153" s="134"/>
      <c r="D153" s="134"/>
      <c r="E153" s="134"/>
      <c r="F153" s="134"/>
      <c r="G153" s="134"/>
      <c r="H153" s="134"/>
      <c r="I153" s="123"/>
      <c r="J153" s="123"/>
      <c r="K153" s="134"/>
    </row>
    <row r="154" spans="2:11">
      <c r="B154" s="122"/>
      <c r="C154" s="134"/>
      <c r="D154" s="134"/>
      <c r="E154" s="134"/>
      <c r="F154" s="134"/>
      <c r="G154" s="134"/>
      <c r="H154" s="134"/>
      <c r="I154" s="123"/>
      <c r="J154" s="123"/>
      <c r="K154" s="134"/>
    </row>
    <row r="155" spans="2:11">
      <c r="B155" s="122"/>
      <c r="C155" s="134"/>
      <c r="D155" s="134"/>
      <c r="E155" s="134"/>
      <c r="F155" s="134"/>
      <c r="G155" s="134"/>
      <c r="H155" s="134"/>
      <c r="I155" s="123"/>
      <c r="J155" s="123"/>
      <c r="K155" s="134"/>
    </row>
    <row r="156" spans="2:11">
      <c r="B156" s="122"/>
      <c r="C156" s="134"/>
      <c r="D156" s="134"/>
      <c r="E156" s="134"/>
      <c r="F156" s="134"/>
      <c r="G156" s="134"/>
      <c r="H156" s="134"/>
      <c r="I156" s="123"/>
      <c r="J156" s="123"/>
      <c r="K156" s="134"/>
    </row>
    <row r="157" spans="2:11">
      <c r="B157" s="122"/>
      <c r="C157" s="134"/>
      <c r="D157" s="134"/>
      <c r="E157" s="134"/>
      <c r="F157" s="134"/>
      <c r="G157" s="134"/>
      <c r="H157" s="134"/>
      <c r="I157" s="123"/>
      <c r="J157" s="123"/>
      <c r="K157" s="134"/>
    </row>
    <row r="158" spans="2:11">
      <c r="B158" s="122"/>
      <c r="C158" s="134"/>
      <c r="D158" s="134"/>
      <c r="E158" s="134"/>
      <c r="F158" s="134"/>
      <c r="G158" s="134"/>
      <c r="H158" s="134"/>
      <c r="I158" s="123"/>
      <c r="J158" s="123"/>
      <c r="K158" s="134"/>
    </row>
    <row r="159" spans="2:11">
      <c r="B159" s="122"/>
      <c r="C159" s="134"/>
      <c r="D159" s="134"/>
      <c r="E159" s="134"/>
      <c r="F159" s="134"/>
      <c r="G159" s="134"/>
      <c r="H159" s="134"/>
      <c r="I159" s="123"/>
      <c r="J159" s="123"/>
      <c r="K159" s="134"/>
    </row>
    <row r="160" spans="2:11">
      <c r="B160" s="122"/>
      <c r="C160" s="134"/>
      <c r="D160" s="134"/>
      <c r="E160" s="134"/>
      <c r="F160" s="134"/>
      <c r="G160" s="134"/>
      <c r="H160" s="134"/>
      <c r="I160" s="123"/>
      <c r="J160" s="123"/>
      <c r="K160" s="134"/>
    </row>
    <row r="161" spans="2:11">
      <c r="B161" s="122"/>
      <c r="C161" s="134"/>
      <c r="D161" s="134"/>
      <c r="E161" s="134"/>
      <c r="F161" s="134"/>
      <c r="G161" s="134"/>
      <c r="H161" s="134"/>
      <c r="I161" s="123"/>
      <c r="J161" s="123"/>
      <c r="K161" s="134"/>
    </row>
    <row r="162" spans="2:11">
      <c r="B162" s="122"/>
      <c r="C162" s="134"/>
      <c r="D162" s="134"/>
      <c r="E162" s="134"/>
      <c r="F162" s="134"/>
      <c r="G162" s="134"/>
      <c r="H162" s="134"/>
      <c r="I162" s="123"/>
      <c r="J162" s="123"/>
      <c r="K162" s="134"/>
    </row>
    <row r="163" spans="2:11">
      <c r="B163" s="122"/>
      <c r="C163" s="134"/>
      <c r="D163" s="134"/>
      <c r="E163" s="134"/>
      <c r="F163" s="134"/>
      <c r="G163" s="134"/>
      <c r="H163" s="134"/>
      <c r="I163" s="123"/>
      <c r="J163" s="123"/>
      <c r="K163" s="134"/>
    </row>
    <row r="164" spans="2:11">
      <c r="B164" s="122"/>
      <c r="C164" s="134"/>
      <c r="D164" s="134"/>
      <c r="E164" s="134"/>
      <c r="F164" s="134"/>
      <c r="G164" s="134"/>
      <c r="H164" s="134"/>
      <c r="I164" s="123"/>
      <c r="J164" s="123"/>
      <c r="K164" s="134"/>
    </row>
    <row r="165" spans="2:11">
      <c r="B165" s="122"/>
      <c r="C165" s="134"/>
      <c r="D165" s="134"/>
      <c r="E165" s="134"/>
      <c r="F165" s="134"/>
      <c r="G165" s="134"/>
      <c r="H165" s="134"/>
      <c r="I165" s="123"/>
      <c r="J165" s="123"/>
      <c r="K165" s="134"/>
    </row>
    <row r="166" spans="2:11">
      <c r="B166" s="122"/>
      <c r="C166" s="134"/>
      <c r="D166" s="134"/>
      <c r="E166" s="134"/>
      <c r="F166" s="134"/>
      <c r="G166" s="134"/>
      <c r="H166" s="134"/>
      <c r="I166" s="123"/>
      <c r="J166" s="123"/>
      <c r="K166" s="134"/>
    </row>
    <row r="167" spans="2:11">
      <c r="B167" s="122"/>
      <c r="C167" s="134"/>
      <c r="D167" s="134"/>
      <c r="E167" s="134"/>
      <c r="F167" s="134"/>
      <c r="G167" s="134"/>
      <c r="H167" s="134"/>
      <c r="I167" s="123"/>
      <c r="J167" s="123"/>
      <c r="K167" s="134"/>
    </row>
    <row r="168" spans="2:11">
      <c r="B168" s="122"/>
      <c r="C168" s="134"/>
      <c r="D168" s="134"/>
      <c r="E168" s="134"/>
      <c r="F168" s="134"/>
      <c r="G168" s="134"/>
      <c r="H168" s="134"/>
      <c r="I168" s="123"/>
      <c r="J168" s="123"/>
      <c r="K168" s="134"/>
    </row>
    <row r="169" spans="2:11">
      <c r="B169" s="122"/>
      <c r="C169" s="134"/>
      <c r="D169" s="134"/>
      <c r="E169" s="134"/>
      <c r="F169" s="134"/>
      <c r="G169" s="134"/>
      <c r="H169" s="134"/>
      <c r="I169" s="123"/>
      <c r="J169" s="123"/>
      <c r="K169" s="134"/>
    </row>
    <row r="170" spans="2:11">
      <c r="B170" s="122"/>
      <c r="C170" s="134"/>
      <c r="D170" s="134"/>
      <c r="E170" s="134"/>
      <c r="F170" s="134"/>
      <c r="G170" s="134"/>
      <c r="H170" s="134"/>
      <c r="I170" s="123"/>
      <c r="J170" s="123"/>
      <c r="K170" s="134"/>
    </row>
    <row r="171" spans="2:11">
      <c r="B171" s="122"/>
      <c r="C171" s="134"/>
      <c r="D171" s="134"/>
      <c r="E171" s="134"/>
      <c r="F171" s="134"/>
      <c r="G171" s="134"/>
      <c r="H171" s="134"/>
      <c r="I171" s="123"/>
      <c r="J171" s="123"/>
      <c r="K171" s="134"/>
    </row>
    <row r="172" spans="2:11">
      <c r="B172" s="122"/>
      <c r="C172" s="134"/>
      <c r="D172" s="134"/>
      <c r="E172" s="134"/>
      <c r="F172" s="134"/>
      <c r="G172" s="134"/>
      <c r="H172" s="134"/>
      <c r="I172" s="123"/>
      <c r="J172" s="123"/>
      <c r="K172" s="134"/>
    </row>
    <row r="173" spans="2:11">
      <c r="B173" s="122"/>
      <c r="C173" s="134"/>
      <c r="D173" s="134"/>
      <c r="E173" s="134"/>
      <c r="F173" s="134"/>
      <c r="G173" s="134"/>
      <c r="H173" s="134"/>
      <c r="I173" s="123"/>
      <c r="J173" s="123"/>
      <c r="K173" s="134"/>
    </row>
    <row r="174" spans="2:11">
      <c r="B174" s="122"/>
      <c r="C174" s="134"/>
      <c r="D174" s="134"/>
      <c r="E174" s="134"/>
      <c r="F174" s="134"/>
      <c r="G174" s="134"/>
      <c r="H174" s="134"/>
      <c r="I174" s="123"/>
      <c r="J174" s="123"/>
      <c r="K174" s="134"/>
    </row>
    <row r="175" spans="2:11">
      <c r="B175" s="122"/>
      <c r="C175" s="134"/>
      <c r="D175" s="134"/>
      <c r="E175" s="134"/>
      <c r="F175" s="134"/>
      <c r="G175" s="134"/>
      <c r="H175" s="134"/>
      <c r="I175" s="123"/>
      <c r="J175" s="123"/>
      <c r="K175" s="134"/>
    </row>
    <row r="176" spans="2:11">
      <c r="B176" s="122"/>
      <c r="C176" s="134"/>
      <c r="D176" s="134"/>
      <c r="E176" s="134"/>
      <c r="F176" s="134"/>
      <c r="G176" s="134"/>
      <c r="H176" s="134"/>
      <c r="I176" s="123"/>
      <c r="J176" s="123"/>
      <c r="K176" s="134"/>
    </row>
    <row r="177" spans="2:11">
      <c r="B177" s="122"/>
      <c r="C177" s="134"/>
      <c r="D177" s="134"/>
      <c r="E177" s="134"/>
      <c r="F177" s="134"/>
      <c r="G177" s="134"/>
      <c r="H177" s="134"/>
      <c r="I177" s="123"/>
      <c r="J177" s="123"/>
      <c r="K177" s="134"/>
    </row>
    <row r="178" spans="2:11">
      <c r="B178" s="122"/>
      <c r="C178" s="134"/>
      <c r="D178" s="134"/>
      <c r="E178" s="134"/>
      <c r="F178" s="134"/>
      <c r="G178" s="134"/>
      <c r="H178" s="134"/>
      <c r="I178" s="123"/>
      <c r="J178" s="123"/>
      <c r="K178" s="134"/>
    </row>
    <row r="179" spans="2:11">
      <c r="B179" s="122"/>
      <c r="C179" s="134"/>
      <c r="D179" s="134"/>
      <c r="E179" s="134"/>
      <c r="F179" s="134"/>
      <c r="G179" s="134"/>
      <c r="H179" s="134"/>
      <c r="I179" s="123"/>
      <c r="J179" s="123"/>
      <c r="K179" s="134"/>
    </row>
    <row r="180" spans="2:11">
      <c r="B180" s="122"/>
      <c r="C180" s="134"/>
      <c r="D180" s="134"/>
      <c r="E180" s="134"/>
      <c r="F180" s="134"/>
      <c r="G180" s="134"/>
      <c r="H180" s="134"/>
      <c r="I180" s="123"/>
      <c r="J180" s="123"/>
      <c r="K180" s="134"/>
    </row>
    <row r="181" spans="2:11">
      <c r="B181" s="122"/>
      <c r="C181" s="134"/>
      <c r="D181" s="134"/>
      <c r="E181" s="134"/>
      <c r="F181" s="134"/>
      <c r="G181" s="134"/>
      <c r="H181" s="134"/>
      <c r="I181" s="123"/>
      <c r="J181" s="123"/>
      <c r="K181" s="134"/>
    </row>
    <row r="182" spans="2:11">
      <c r="B182" s="122"/>
      <c r="C182" s="134"/>
      <c r="D182" s="134"/>
      <c r="E182" s="134"/>
      <c r="F182" s="134"/>
      <c r="G182" s="134"/>
      <c r="H182" s="134"/>
      <c r="I182" s="123"/>
      <c r="J182" s="123"/>
      <c r="K182" s="134"/>
    </row>
    <row r="183" spans="2:11">
      <c r="B183" s="122"/>
      <c r="C183" s="134"/>
      <c r="D183" s="134"/>
      <c r="E183" s="134"/>
      <c r="F183" s="134"/>
      <c r="G183" s="134"/>
      <c r="H183" s="134"/>
      <c r="I183" s="123"/>
      <c r="J183" s="123"/>
      <c r="K183" s="134"/>
    </row>
    <row r="184" spans="2:11">
      <c r="B184" s="122"/>
      <c r="C184" s="134"/>
      <c r="D184" s="134"/>
      <c r="E184" s="134"/>
      <c r="F184" s="134"/>
      <c r="G184" s="134"/>
      <c r="H184" s="134"/>
      <c r="I184" s="123"/>
      <c r="J184" s="123"/>
      <c r="K184" s="134"/>
    </row>
    <row r="185" spans="2:11">
      <c r="B185" s="122"/>
      <c r="C185" s="134"/>
      <c r="D185" s="134"/>
      <c r="E185" s="134"/>
      <c r="F185" s="134"/>
      <c r="G185" s="134"/>
      <c r="H185" s="134"/>
      <c r="I185" s="123"/>
      <c r="J185" s="123"/>
      <c r="K185" s="134"/>
    </row>
    <row r="186" spans="2:11">
      <c r="B186" s="122"/>
      <c r="C186" s="134"/>
      <c r="D186" s="134"/>
      <c r="E186" s="134"/>
      <c r="F186" s="134"/>
      <c r="G186" s="134"/>
      <c r="H186" s="134"/>
      <c r="I186" s="123"/>
      <c r="J186" s="123"/>
      <c r="K186" s="134"/>
    </row>
    <row r="187" spans="2:11">
      <c r="B187" s="122"/>
      <c r="C187" s="134"/>
      <c r="D187" s="134"/>
      <c r="E187" s="134"/>
      <c r="F187" s="134"/>
      <c r="G187" s="134"/>
      <c r="H187" s="134"/>
      <c r="I187" s="123"/>
      <c r="J187" s="123"/>
      <c r="K187" s="134"/>
    </row>
    <row r="188" spans="2:11">
      <c r="B188" s="122"/>
      <c r="C188" s="134"/>
      <c r="D188" s="134"/>
      <c r="E188" s="134"/>
      <c r="F188" s="134"/>
      <c r="G188" s="134"/>
      <c r="H188" s="134"/>
      <c r="I188" s="123"/>
      <c r="J188" s="123"/>
      <c r="K188" s="134"/>
    </row>
    <row r="189" spans="2:11">
      <c r="B189" s="122"/>
      <c r="C189" s="134"/>
      <c r="D189" s="134"/>
      <c r="E189" s="134"/>
      <c r="F189" s="134"/>
      <c r="G189" s="134"/>
      <c r="H189" s="134"/>
      <c r="I189" s="123"/>
      <c r="J189" s="123"/>
      <c r="K189" s="134"/>
    </row>
    <row r="190" spans="2:11">
      <c r="B190" s="122"/>
      <c r="C190" s="134"/>
      <c r="D190" s="134"/>
      <c r="E190" s="134"/>
      <c r="F190" s="134"/>
      <c r="G190" s="134"/>
      <c r="H190" s="134"/>
      <c r="I190" s="123"/>
      <c r="J190" s="123"/>
      <c r="K190" s="134"/>
    </row>
    <row r="191" spans="2:11">
      <c r="B191" s="122"/>
      <c r="C191" s="134"/>
      <c r="D191" s="134"/>
      <c r="E191" s="134"/>
      <c r="F191" s="134"/>
      <c r="G191" s="134"/>
      <c r="H191" s="134"/>
      <c r="I191" s="123"/>
      <c r="J191" s="123"/>
      <c r="K191" s="134"/>
    </row>
    <row r="192" spans="2:11">
      <c r="B192" s="122"/>
      <c r="C192" s="134"/>
      <c r="D192" s="134"/>
      <c r="E192" s="134"/>
      <c r="F192" s="134"/>
      <c r="G192" s="134"/>
      <c r="H192" s="134"/>
      <c r="I192" s="123"/>
      <c r="J192" s="123"/>
      <c r="K192" s="134"/>
    </row>
    <row r="193" spans="2:11">
      <c r="B193" s="122"/>
      <c r="C193" s="134"/>
      <c r="D193" s="134"/>
      <c r="E193" s="134"/>
      <c r="F193" s="134"/>
      <c r="G193" s="134"/>
      <c r="H193" s="134"/>
      <c r="I193" s="123"/>
      <c r="J193" s="123"/>
      <c r="K193" s="134"/>
    </row>
    <row r="194" spans="2:11">
      <c r="B194" s="122"/>
      <c r="C194" s="134"/>
      <c r="D194" s="134"/>
      <c r="E194" s="134"/>
      <c r="F194" s="134"/>
      <c r="G194" s="134"/>
      <c r="H194" s="134"/>
      <c r="I194" s="123"/>
      <c r="J194" s="123"/>
      <c r="K194" s="134"/>
    </row>
    <row r="195" spans="2:11">
      <c r="B195" s="122"/>
      <c r="C195" s="134"/>
      <c r="D195" s="134"/>
      <c r="E195" s="134"/>
      <c r="F195" s="134"/>
      <c r="G195" s="134"/>
      <c r="H195" s="134"/>
      <c r="I195" s="123"/>
      <c r="J195" s="123"/>
      <c r="K195" s="134"/>
    </row>
    <row r="196" spans="2:11">
      <c r="B196" s="122"/>
      <c r="C196" s="134"/>
      <c r="D196" s="134"/>
      <c r="E196" s="134"/>
      <c r="F196" s="134"/>
      <c r="G196" s="134"/>
      <c r="H196" s="134"/>
      <c r="I196" s="123"/>
      <c r="J196" s="123"/>
      <c r="K196" s="134"/>
    </row>
    <row r="197" spans="2:11">
      <c r="B197" s="122"/>
      <c r="C197" s="134"/>
      <c r="D197" s="134"/>
      <c r="E197" s="134"/>
      <c r="F197" s="134"/>
      <c r="G197" s="134"/>
      <c r="H197" s="134"/>
      <c r="I197" s="123"/>
      <c r="J197" s="123"/>
      <c r="K197" s="134"/>
    </row>
    <row r="198" spans="2:11">
      <c r="B198" s="122"/>
      <c r="C198" s="134"/>
      <c r="D198" s="134"/>
      <c r="E198" s="134"/>
      <c r="F198" s="134"/>
      <c r="G198" s="134"/>
      <c r="H198" s="134"/>
      <c r="I198" s="123"/>
      <c r="J198" s="123"/>
      <c r="K198" s="134"/>
    </row>
    <row r="199" spans="2:11">
      <c r="B199" s="122"/>
      <c r="C199" s="134"/>
      <c r="D199" s="134"/>
      <c r="E199" s="134"/>
      <c r="F199" s="134"/>
      <c r="G199" s="134"/>
      <c r="H199" s="134"/>
      <c r="I199" s="123"/>
      <c r="J199" s="123"/>
      <c r="K199" s="134"/>
    </row>
    <row r="200" spans="2:11">
      <c r="B200" s="122"/>
      <c r="C200" s="134"/>
      <c r="D200" s="134"/>
      <c r="E200" s="134"/>
      <c r="F200" s="134"/>
      <c r="G200" s="134"/>
      <c r="H200" s="134"/>
      <c r="I200" s="123"/>
      <c r="J200" s="123"/>
      <c r="K200" s="134"/>
    </row>
    <row r="201" spans="2:11">
      <c r="B201" s="122"/>
      <c r="C201" s="134"/>
      <c r="D201" s="134"/>
      <c r="E201" s="134"/>
      <c r="F201" s="134"/>
      <c r="G201" s="134"/>
      <c r="H201" s="134"/>
      <c r="I201" s="123"/>
      <c r="J201" s="123"/>
      <c r="K201" s="134"/>
    </row>
    <row r="202" spans="2:11">
      <c r="B202" s="122"/>
      <c r="C202" s="134"/>
      <c r="D202" s="134"/>
      <c r="E202" s="134"/>
      <c r="F202" s="134"/>
      <c r="G202" s="134"/>
      <c r="H202" s="134"/>
      <c r="I202" s="123"/>
      <c r="J202" s="123"/>
      <c r="K202" s="134"/>
    </row>
    <row r="203" spans="2:11">
      <c r="B203" s="122"/>
      <c r="C203" s="134"/>
      <c r="D203" s="134"/>
      <c r="E203" s="134"/>
      <c r="F203" s="134"/>
      <c r="G203" s="134"/>
      <c r="H203" s="134"/>
      <c r="I203" s="123"/>
      <c r="J203" s="123"/>
      <c r="K203" s="134"/>
    </row>
    <row r="204" spans="2:11">
      <c r="B204" s="122"/>
      <c r="C204" s="134"/>
      <c r="D204" s="134"/>
      <c r="E204" s="134"/>
      <c r="F204" s="134"/>
      <c r="G204" s="134"/>
      <c r="H204" s="134"/>
      <c r="I204" s="123"/>
      <c r="J204" s="123"/>
      <c r="K204" s="134"/>
    </row>
    <row r="205" spans="2:11">
      <c r="B205" s="122"/>
      <c r="C205" s="134"/>
      <c r="D205" s="134"/>
      <c r="E205" s="134"/>
      <c r="F205" s="134"/>
      <c r="G205" s="134"/>
      <c r="H205" s="134"/>
      <c r="I205" s="123"/>
      <c r="J205" s="123"/>
      <c r="K205" s="134"/>
    </row>
    <row r="206" spans="2:11">
      <c r="B206" s="122"/>
      <c r="C206" s="134"/>
      <c r="D206" s="134"/>
      <c r="E206" s="134"/>
      <c r="F206" s="134"/>
      <c r="G206" s="134"/>
      <c r="H206" s="134"/>
      <c r="I206" s="123"/>
      <c r="J206" s="123"/>
      <c r="K206" s="134"/>
    </row>
    <row r="207" spans="2:11">
      <c r="B207" s="122"/>
      <c r="C207" s="134"/>
      <c r="D207" s="134"/>
      <c r="E207" s="134"/>
      <c r="F207" s="134"/>
      <c r="G207" s="134"/>
      <c r="H207" s="134"/>
      <c r="I207" s="123"/>
      <c r="J207" s="123"/>
      <c r="K207" s="134"/>
    </row>
    <row r="208" spans="2:11">
      <c r="B208" s="122"/>
      <c r="C208" s="134"/>
      <c r="D208" s="134"/>
      <c r="E208" s="134"/>
      <c r="F208" s="134"/>
      <c r="G208" s="134"/>
      <c r="H208" s="134"/>
      <c r="I208" s="123"/>
      <c r="J208" s="123"/>
      <c r="K208" s="134"/>
    </row>
    <row r="209" spans="2:11">
      <c r="B209" s="122"/>
      <c r="C209" s="134"/>
      <c r="D209" s="134"/>
      <c r="E209" s="134"/>
      <c r="F209" s="134"/>
      <c r="G209" s="134"/>
      <c r="H209" s="134"/>
      <c r="I209" s="123"/>
      <c r="J209" s="123"/>
      <c r="K209" s="134"/>
    </row>
    <row r="210" spans="2:11">
      <c r="B210" s="122"/>
      <c r="C210" s="134"/>
      <c r="D210" s="134"/>
      <c r="E210" s="134"/>
      <c r="F210" s="134"/>
      <c r="G210" s="134"/>
      <c r="H210" s="134"/>
      <c r="I210" s="123"/>
      <c r="J210" s="123"/>
      <c r="K210" s="134"/>
    </row>
    <row r="211" spans="2:11">
      <c r="B211" s="122"/>
      <c r="C211" s="134"/>
      <c r="D211" s="134"/>
      <c r="E211" s="134"/>
      <c r="F211" s="134"/>
      <c r="G211" s="134"/>
      <c r="H211" s="134"/>
      <c r="I211" s="123"/>
      <c r="J211" s="123"/>
      <c r="K211" s="134"/>
    </row>
    <row r="212" spans="2:11">
      <c r="B212" s="122"/>
      <c r="C212" s="134"/>
      <c r="D212" s="134"/>
      <c r="E212" s="134"/>
      <c r="F212" s="134"/>
      <c r="G212" s="134"/>
      <c r="H212" s="134"/>
      <c r="I212" s="123"/>
      <c r="J212" s="123"/>
      <c r="K212" s="134"/>
    </row>
    <row r="213" spans="2:11">
      <c r="B213" s="122"/>
      <c r="C213" s="134"/>
      <c r="D213" s="134"/>
      <c r="E213" s="134"/>
      <c r="F213" s="134"/>
      <c r="G213" s="134"/>
      <c r="H213" s="134"/>
      <c r="I213" s="123"/>
      <c r="J213" s="123"/>
      <c r="K213" s="134"/>
    </row>
    <row r="214" spans="2:11">
      <c r="B214" s="122"/>
      <c r="C214" s="134"/>
      <c r="D214" s="134"/>
      <c r="E214" s="134"/>
      <c r="F214" s="134"/>
      <c r="G214" s="134"/>
      <c r="H214" s="134"/>
      <c r="I214" s="123"/>
      <c r="J214" s="123"/>
      <c r="K214" s="134"/>
    </row>
    <row r="215" spans="2:11">
      <c r="B215" s="122"/>
      <c r="C215" s="134"/>
      <c r="D215" s="134"/>
      <c r="E215" s="134"/>
      <c r="F215" s="134"/>
      <c r="G215" s="134"/>
      <c r="H215" s="134"/>
      <c r="I215" s="123"/>
      <c r="J215" s="123"/>
      <c r="K215" s="134"/>
    </row>
    <row r="216" spans="2:11">
      <c r="B216" s="122"/>
      <c r="C216" s="134"/>
      <c r="D216" s="134"/>
      <c r="E216" s="134"/>
      <c r="F216" s="134"/>
      <c r="G216" s="134"/>
      <c r="H216" s="134"/>
      <c r="I216" s="123"/>
      <c r="J216" s="123"/>
      <c r="K216" s="134"/>
    </row>
    <row r="217" spans="2:11">
      <c r="B217" s="122"/>
      <c r="C217" s="134"/>
      <c r="D217" s="134"/>
      <c r="E217" s="134"/>
      <c r="F217" s="134"/>
      <c r="G217" s="134"/>
      <c r="H217" s="134"/>
      <c r="I217" s="123"/>
      <c r="J217" s="123"/>
      <c r="K217" s="134"/>
    </row>
    <row r="218" spans="2:11">
      <c r="B218" s="122"/>
      <c r="C218" s="134"/>
      <c r="D218" s="134"/>
      <c r="E218" s="134"/>
      <c r="F218" s="134"/>
      <c r="G218" s="134"/>
      <c r="H218" s="134"/>
      <c r="I218" s="123"/>
      <c r="J218" s="123"/>
      <c r="K218" s="134"/>
    </row>
    <row r="219" spans="2:11">
      <c r="B219" s="122"/>
      <c r="C219" s="134"/>
      <c r="D219" s="134"/>
      <c r="E219" s="134"/>
      <c r="F219" s="134"/>
      <c r="G219" s="134"/>
      <c r="H219" s="134"/>
      <c r="I219" s="123"/>
      <c r="J219" s="123"/>
      <c r="K219" s="134"/>
    </row>
    <row r="220" spans="2:11">
      <c r="B220" s="122"/>
      <c r="C220" s="134"/>
      <c r="D220" s="134"/>
      <c r="E220" s="134"/>
      <c r="F220" s="134"/>
      <c r="G220" s="134"/>
      <c r="H220" s="134"/>
      <c r="I220" s="123"/>
      <c r="J220" s="123"/>
      <c r="K220" s="134"/>
    </row>
    <row r="221" spans="2:11">
      <c r="B221" s="122"/>
      <c r="C221" s="134"/>
      <c r="D221" s="134"/>
      <c r="E221" s="134"/>
      <c r="F221" s="134"/>
      <c r="G221" s="134"/>
      <c r="H221" s="134"/>
      <c r="I221" s="123"/>
      <c r="J221" s="123"/>
      <c r="K221" s="134"/>
    </row>
    <row r="222" spans="2:11">
      <c r="B222" s="122"/>
      <c r="C222" s="134"/>
      <c r="D222" s="134"/>
      <c r="E222" s="134"/>
      <c r="F222" s="134"/>
      <c r="G222" s="134"/>
      <c r="H222" s="134"/>
      <c r="I222" s="123"/>
      <c r="J222" s="123"/>
      <c r="K222" s="134"/>
    </row>
    <row r="223" spans="2:11">
      <c r="B223" s="122"/>
      <c r="C223" s="134"/>
      <c r="D223" s="134"/>
      <c r="E223" s="134"/>
      <c r="F223" s="134"/>
      <c r="G223" s="134"/>
      <c r="H223" s="134"/>
      <c r="I223" s="123"/>
      <c r="J223" s="123"/>
      <c r="K223" s="134"/>
    </row>
    <row r="224" spans="2:11">
      <c r="B224" s="122"/>
      <c r="C224" s="134"/>
      <c r="D224" s="134"/>
      <c r="E224" s="134"/>
      <c r="F224" s="134"/>
      <c r="G224" s="134"/>
      <c r="H224" s="134"/>
      <c r="I224" s="123"/>
      <c r="J224" s="123"/>
      <c r="K224" s="134"/>
    </row>
    <row r="225" spans="2:11">
      <c r="B225" s="122"/>
      <c r="C225" s="134"/>
      <c r="D225" s="134"/>
      <c r="E225" s="134"/>
      <c r="F225" s="134"/>
      <c r="G225" s="134"/>
      <c r="H225" s="134"/>
      <c r="I225" s="123"/>
      <c r="J225" s="123"/>
      <c r="K225" s="134"/>
    </row>
    <row r="226" spans="2:11">
      <c r="B226" s="122"/>
      <c r="C226" s="134"/>
      <c r="D226" s="134"/>
      <c r="E226" s="134"/>
      <c r="F226" s="134"/>
      <c r="G226" s="134"/>
      <c r="H226" s="134"/>
      <c r="I226" s="123"/>
      <c r="J226" s="123"/>
      <c r="K226" s="134"/>
    </row>
    <row r="227" spans="2:11">
      <c r="B227" s="122"/>
      <c r="C227" s="134"/>
      <c r="D227" s="134"/>
      <c r="E227" s="134"/>
      <c r="F227" s="134"/>
      <c r="G227" s="134"/>
      <c r="H227" s="134"/>
      <c r="I227" s="123"/>
      <c r="J227" s="123"/>
      <c r="K227" s="134"/>
    </row>
    <row r="228" spans="2:11">
      <c r="B228" s="122"/>
      <c r="C228" s="134"/>
      <c r="D228" s="134"/>
      <c r="E228" s="134"/>
      <c r="F228" s="134"/>
      <c r="G228" s="134"/>
      <c r="H228" s="134"/>
      <c r="I228" s="123"/>
      <c r="J228" s="123"/>
      <c r="K228" s="134"/>
    </row>
    <row r="229" spans="2:11">
      <c r="B229" s="122"/>
      <c r="C229" s="134"/>
      <c r="D229" s="134"/>
      <c r="E229" s="134"/>
      <c r="F229" s="134"/>
      <c r="G229" s="134"/>
      <c r="H229" s="134"/>
      <c r="I229" s="123"/>
      <c r="J229" s="123"/>
      <c r="K229" s="134"/>
    </row>
    <row r="230" spans="2:11">
      <c r="B230" s="122"/>
      <c r="C230" s="134"/>
      <c r="D230" s="134"/>
      <c r="E230" s="134"/>
      <c r="F230" s="134"/>
      <c r="G230" s="134"/>
      <c r="H230" s="134"/>
      <c r="I230" s="123"/>
      <c r="J230" s="123"/>
      <c r="K230" s="134"/>
    </row>
    <row r="231" spans="2:11">
      <c r="B231" s="122"/>
      <c r="C231" s="134"/>
      <c r="D231" s="134"/>
      <c r="E231" s="134"/>
      <c r="F231" s="134"/>
      <c r="G231" s="134"/>
      <c r="H231" s="134"/>
      <c r="I231" s="123"/>
      <c r="J231" s="123"/>
      <c r="K231" s="134"/>
    </row>
    <row r="232" spans="2:11">
      <c r="B232" s="122"/>
      <c r="C232" s="134"/>
      <c r="D232" s="134"/>
      <c r="E232" s="134"/>
      <c r="F232" s="134"/>
      <c r="G232" s="134"/>
      <c r="H232" s="134"/>
      <c r="I232" s="123"/>
      <c r="J232" s="123"/>
      <c r="K232" s="134"/>
    </row>
    <row r="233" spans="2:11">
      <c r="B233" s="122"/>
      <c r="C233" s="134"/>
      <c r="D233" s="134"/>
      <c r="E233" s="134"/>
      <c r="F233" s="134"/>
      <c r="G233" s="134"/>
      <c r="H233" s="134"/>
      <c r="I233" s="123"/>
      <c r="J233" s="123"/>
      <c r="K233" s="134"/>
    </row>
    <row r="234" spans="2:11">
      <c r="B234" s="122"/>
      <c r="C234" s="134"/>
      <c r="D234" s="134"/>
      <c r="E234" s="134"/>
      <c r="F234" s="134"/>
      <c r="G234" s="134"/>
      <c r="H234" s="134"/>
      <c r="I234" s="123"/>
      <c r="J234" s="123"/>
      <c r="K234" s="134"/>
    </row>
    <row r="235" spans="2:11">
      <c r="B235" s="122"/>
      <c r="C235" s="134"/>
      <c r="D235" s="134"/>
      <c r="E235" s="134"/>
      <c r="F235" s="134"/>
      <c r="G235" s="134"/>
      <c r="H235" s="134"/>
      <c r="I235" s="123"/>
      <c r="J235" s="123"/>
      <c r="K235" s="134"/>
    </row>
    <row r="236" spans="2:11">
      <c r="B236" s="122"/>
      <c r="C236" s="134"/>
      <c r="D236" s="134"/>
      <c r="E236" s="134"/>
      <c r="F236" s="134"/>
      <c r="G236" s="134"/>
      <c r="H236" s="134"/>
      <c r="I236" s="123"/>
      <c r="J236" s="123"/>
      <c r="K236" s="134"/>
    </row>
    <row r="237" spans="2:11">
      <c r="B237" s="122"/>
      <c r="C237" s="134"/>
      <c r="D237" s="134"/>
      <c r="E237" s="134"/>
      <c r="F237" s="134"/>
      <c r="G237" s="134"/>
      <c r="H237" s="134"/>
      <c r="I237" s="123"/>
      <c r="J237" s="123"/>
      <c r="K237" s="134"/>
    </row>
    <row r="238" spans="2:11">
      <c r="B238" s="122"/>
      <c r="C238" s="134"/>
      <c r="D238" s="134"/>
      <c r="E238" s="134"/>
      <c r="F238" s="134"/>
      <c r="G238" s="134"/>
      <c r="H238" s="134"/>
      <c r="I238" s="123"/>
      <c r="J238" s="123"/>
      <c r="K238" s="134"/>
    </row>
    <row r="239" spans="2:11">
      <c r="B239" s="122"/>
      <c r="C239" s="134"/>
      <c r="D239" s="134"/>
      <c r="E239" s="134"/>
      <c r="F239" s="134"/>
      <c r="G239" s="134"/>
      <c r="H239" s="134"/>
      <c r="I239" s="123"/>
      <c r="J239" s="123"/>
      <c r="K239" s="134"/>
    </row>
    <row r="240" spans="2:11">
      <c r="B240" s="122"/>
      <c r="C240" s="134"/>
      <c r="D240" s="134"/>
      <c r="E240" s="134"/>
      <c r="F240" s="134"/>
      <c r="G240" s="134"/>
      <c r="H240" s="134"/>
      <c r="I240" s="123"/>
      <c r="J240" s="123"/>
      <c r="K240" s="134"/>
    </row>
    <row r="241" spans="2:11">
      <c r="B241" s="122"/>
      <c r="C241" s="134"/>
      <c r="D241" s="134"/>
      <c r="E241" s="134"/>
      <c r="F241" s="134"/>
      <c r="G241" s="134"/>
      <c r="H241" s="134"/>
      <c r="I241" s="123"/>
      <c r="J241" s="123"/>
      <c r="K241" s="134"/>
    </row>
    <row r="242" spans="2:11">
      <c r="B242" s="122"/>
      <c r="C242" s="134"/>
      <c r="D242" s="134"/>
      <c r="E242" s="134"/>
      <c r="F242" s="134"/>
      <c r="G242" s="134"/>
      <c r="H242" s="134"/>
      <c r="I242" s="123"/>
      <c r="J242" s="123"/>
      <c r="K242" s="134"/>
    </row>
    <row r="243" spans="2:11">
      <c r="B243" s="122"/>
      <c r="C243" s="134"/>
      <c r="D243" s="134"/>
      <c r="E243" s="134"/>
      <c r="F243" s="134"/>
      <c r="G243" s="134"/>
      <c r="H243" s="134"/>
      <c r="I243" s="123"/>
      <c r="J243" s="123"/>
      <c r="K243" s="134"/>
    </row>
    <row r="244" spans="2:11">
      <c r="B244" s="122"/>
      <c r="C244" s="134"/>
      <c r="D244" s="134"/>
      <c r="E244" s="134"/>
      <c r="F244" s="134"/>
      <c r="G244" s="134"/>
      <c r="H244" s="134"/>
      <c r="I244" s="123"/>
      <c r="J244" s="123"/>
      <c r="K244" s="134"/>
    </row>
    <row r="245" spans="2:11">
      <c r="B245" s="122"/>
      <c r="C245" s="134"/>
      <c r="D245" s="134"/>
      <c r="E245" s="134"/>
      <c r="F245" s="134"/>
      <c r="G245" s="134"/>
      <c r="H245" s="134"/>
      <c r="I245" s="123"/>
      <c r="J245" s="123"/>
      <c r="K245" s="134"/>
    </row>
    <row r="246" spans="2:11">
      <c r="B246" s="122"/>
      <c r="C246" s="134"/>
      <c r="D246" s="134"/>
      <c r="E246" s="134"/>
      <c r="F246" s="134"/>
      <c r="G246" s="134"/>
      <c r="H246" s="134"/>
      <c r="I246" s="123"/>
      <c r="J246" s="123"/>
      <c r="K246" s="134"/>
    </row>
    <row r="247" spans="2:11">
      <c r="B247" s="122"/>
      <c r="C247" s="134"/>
      <c r="D247" s="134"/>
      <c r="E247" s="134"/>
      <c r="F247" s="134"/>
      <c r="G247" s="134"/>
      <c r="H247" s="134"/>
      <c r="I247" s="123"/>
      <c r="J247" s="123"/>
      <c r="K247" s="134"/>
    </row>
    <row r="248" spans="2:11">
      <c r="B248" s="122"/>
      <c r="C248" s="134"/>
      <c r="D248" s="134"/>
      <c r="E248" s="134"/>
      <c r="F248" s="134"/>
      <c r="G248" s="134"/>
      <c r="H248" s="134"/>
      <c r="I248" s="123"/>
      <c r="J248" s="123"/>
      <c r="K248" s="134"/>
    </row>
    <row r="249" spans="2:11">
      <c r="B249" s="122"/>
      <c r="C249" s="134"/>
      <c r="D249" s="134"/>
      <c r="E249" s="134"/>
      <c r="F249" s="134"/>
      <c r="G249" s="134"/>
      <c r="H249" s="134"/>
      <c r="I249" s="123"/>
      <c r="J249" s="123"/>
      <c r="K249" s="134"/>
    </row>
    <row r="250" spans="2:11">
      <c r="B250" s="122"/>
      <c r="C250" s="134"/>
      <c r="D250" s="134"/>
      <c r="E250" s="134"/>
      <c r="F250" s="134"/>
      <c r="G250" s="134"/>
      <c r="H250" s="134"/>
      <c r="I250" s="123"/>
      <c r="J250" s="123"/>
      <c r="K250" s="134"/>
    </row>
    <row r="251" spans="2:11">
      <c r="B251" s="122"/>
      <c r="C251" s="134"/>
      <c r="D251" s="134"/>
      <c r="E251" s="134"/>
      <c r="F251" s="134"/>
      <c r="G251" s="134"/>
      <c r="H251" s="134"/>
      <c r="I251" s="123"/>
      <c r="J251" s="123"/>
      <c r="K251" s="134"/>
    </row>
    <row r="252" spans="2:11">
      <c r="B252" s="122"/>
      <c r="C252" s="134"/>
      <c r="D252" s="134"/>
      <c r="E252" s="134"/>
      <c r="F252" s="134"/>
      <c r="G252" s="134"/>
      <c r="H252" s="134"/>
      <c r="I252" s="123"/>
      <c r="J252" s="123"/>
      <c r="K252" s="134"/>
    </row>
    <row r="253" spans="2:11">
      <c r="B253" s="122"/>
      <c r="C253" s="134"/>
      <c r="D253" s="134"/>
      <c r="E253" s="134"/>
      <c r="F253" s="134"/>
      <c r="G253" s="134"/>
      <c r="H253" s="134"/>
      <c r="I253" s="123"/>
      <c r="J253" s="123"/>
      <c r="K253" s="134"/>
    </row>
    <row r="254" spans="2:11">
      <c r="B254" s="122"/>
      <c r="C254" s="134"/>
      <c r="D254" s="134"/>
      <c r="E254" s="134"/>
      <c r="F254" s="134"/>
      <c r="G254" s="134"/>
      <c r="H254" s="134"/>
      <c r="I254" s="123"/>
      <c r="J254" s="123"/>
      <c r="K254" s="134"/>
    </row>
    <row r="255" spans="2:11">
      <c r="B255" s="122"/>
      <c r="C255" s="134"/>
      <c r="D255" s="134"/>
      <c r="E255" s="134"/>
      <c r="F255" s="134"/>
      <c r="G255" s="134"/>
      <c r="H255" s="134"/>
      <c r="I255" s="123"/>
      <c r="J255" s="123"/>
      <c r="K255" s="134"/>
    </row>
    <row r="256" spans="2:11">
      <c r="B256" s="122"/>
      <c r="C256" s="134"/>
      <c r="D256" s="134"/>
      <c r="E256" s="134"/>
      <c r="F256" s="134"/>
      <c r="G256" s="134"/>
      <c r="H256" s="134"/>
      <c r="I256" s="123"/>
      <c r="J256" s="123"/>
      <c r="K256" s="134"/>
    </row>
    <row r="257" spans="2:11">
      <c r="B257" s="122"/>
      <c r="C257" s="134"/>
      <c r="D257" s="134"/>
      <c r="E257" s="134"/>
      <c r="F257" s="134"/>
      <c r="G257" s="134"/>
      <c r="H257" s="134"/>
      <c r="I257" s="123"/>
      <c r="J257" s="123"/>
      <c r="K257" s="134"/>
    </row>
    <row r="258" spans="2:11">
      <c r="B258" s="122"/>
      <c r="C258" s="134"/>
      <c r="D258" s="134"/>
      <c r="E258" s="134"/>
      <c r="F258" s="134"/>
      <c r="G258" s="134"/>
      <c r="H258" s="134"/>
      <c r="I258" s="123"/>
      <c r="J258" s="123"/>
      <c r="K258" s="134"/>
    </row>
    <row r="259" spans="2:11">
      <c r="B259" s="122"/>
      <c r="C259" s="134"/>
      <c r="D259" s="134"/>
      <c r="E259" s="134"/>
      <c r="F259" s="134"/>
      <c r="G259" s="134"/>
      <c r="H259" s="134"/>
      <c r="I259" s="123"/>
      <c r="J259" s="123"/>
      <c r="K259" s="134"/>
    </row>
    <row r="260" spans="2:11">
      <c r="B260" s="122"/>
      <c r="C260" s="134"/>
      <c r="D260" s="134"/>
      <c r="E260" s="134"/>
      <c r="F260" s="134"/>
      <c r="G260" s="134"/>
      <c r="H260" s="134"/>
      <c r="I260" s="123"/>
      <c r="J260" s="123"/>
      <c r="K260" s="134"/>
    </row>
    <row r="261" spans="2:11">
      <c r="B261" s="122"/>
      <c r="C261" s="134"/>
      <c r="D261" s="134"/>
      <c r="E261" s="134"/>
      <c r="F261" s="134"/>
      <c r="G261" s="134"/>
      <c r="H261" s="134"/>
      <c r="I261" s="123"/>
      <c r="J261" s="123"/>
      <c r="K261" s="134"/>
    </row>
    <row r="262" spans="2:11">
      <c r="B262" s="122"/>
      <c r="C262" s="134"/>
      <c r="D262" s="134"/>
      <c r="E262" s="134"/>
      <c r="F262" s="134"/>
      <c r="G262" s="134"/>
      <c r="H262" s="134"/>
      <c r="I262" s="123"/>
      <c r="J262" s="123"/>
      <c r="K262" s="134"/>
    </row>
    <row r="263" spans="2:11">
      <c r="B263" s="122"/>
      <c r="C263" s="134"/>
      <c r="D263" s="134"/>
      <c r="E263" s="134"/>
      <c r="F263" s="134"/>
      <c r="G263" s="134"/>
      <c r="H263" s="134"/>
      <c r="I263" s="123"/>
      <c r="J263" s="123"/>
      <c r="K263" s="134"/>
    </row>
    <row r="264" spans="2:11">
      <c r="B264" s="122"/>
      <c r="C264" s="134"/>
      <c r="D264" s="134"/>
      <c r="E264" s="134"/>
      <c r="F264" s="134"/>
      <c r="G264" s="134"/>
      <c r="H264" s="134"/>
      <c r="I264" s="123"/>
      <c r="J264" s="123"/>
      <c r="K264" s="134"/>
    </row>
    <row r="265" spans="2:11">
      <c r="B265" s="122"/>
      <c r="C265" s="134"/>
      <c r="D265" s="134"/>
      <c r="E265" s="134"/>
      <c r="F265" s="134"/>
      <c r="G265" s="134"/>
      <c r="H265" s="134"/>
      <c r="I265" s="123"/>
      <c r="J265" s="123"/>
      <c r="K265" s="134"/>
    </row>
    <row r="266" spans="2:11">
      <c r="B266" s="122"/>
      <c r="C266" s="134"/>
      <c r="D266" s="134"/>
      <c r="E266" s="134"/>
      <c r="F266" s="134"/>
      <c r="G266" s="134"/>
      <c r="H266" s="134"/>
      <c r="I266" s="123"/>
      <c r="J266" s="123"/>
      <c r="K266" s="134"/>
    </row>
    <row r="267" spans="2:11">
      <c r="B267" s="122"/>
      <c r="C267" s="134"/>
      <c r="D267" s="134"/>
      <c r="E267" s="134"/>
      <c r="F267" s="134"/>
      <c r="G267" s="134"/>
      <c r="H267" s="134"/>
      <c r="I267" s="123"/>
      <c r="J267" s="123"/>
      <c r="K267" s="134"/>
    </row>
    <row r="268" spans="2:11">
      <c r="B268" s="122"/>
      <c r="C268" s="134"/>
      <c r="D268" s="134"/>
      <c r="E268" s="134"/>
      <c r="F268" s="134"/>
      <c r="G268" s="134"/>
      <c r="H268" s="134"/>
      <c r="I268" s="123"/>
      <c r="J268" s="123"/>
      <c r="K268" s="134"/>
    </row>
    <row r="269" spans="2:11">
      <c r="B269" s="122"/>
      <c r="C269" s="134"/>
      <c r="D269" s="134"/>
      <c r="E269" s="134"/>
      <c r="F269" s="134"/>
      <c r="G269" s="134"/>
      <c r="H269" s="134"/>
      <c r="I269" s="123"/>
      <c r="J269" s="123"/>
      <c r="K269" s="134"/>
    </row>
    <row r="270" spans="2:11">
      <c r="B270" s="122"/>
      <c r="C270" s="134"/>
      <c r="D270" s="134"/>
      <c r="E270" s="134"/>
      <c r="F270" s="134"/>
      <c r="G270" s="134"/>
      <c r="H270" s="134"/>
      <c r="I270" s="123"/>
      <c r="J270" s="123"/>
      <c r="K270" s="134"/>
    </row>
    <row r="271" spans="2:11">
      <c r="B271" s="122"/>
      <c r="C271" s="134"/>
      <c r="D271" s="134"/>
      <c r="E271" s="134"/>
      <c r="F271" s="134"/>
      <c r="G271" s="134"/>
      <c r="H271" s="134"/>
      <c r="I271" s="123"/>
      <c r="J271" s="123"/>
      <c r="K271" s="134"/>
    </row>
    <row r="272" spans="2:11">
      <c r="B272" s="122"/>
      <c r="C272" s="134"/>
      <c r="D272" s="134"/>
      <c r="E272" s="134"/>
      <c r="F272" s="134"/>
      <c r="G272" s="134"/>
      <c r="H272" s="134"/>
      <c r="I272" s="123"/>
      <c r="J272" s="123"/>
      <c r="K272" s="134"/>
    </row>
    <row r="273" spans="2:11">
      <c r="B273" s="122"/>
      <c r="C273" s="134"/>
      <c r="D273" s="134"/>
      <c r="E273" s="134"/>
      <c r="F273" s="134"/>
      <c r="G273" s="134"/>
      <c r="H273" s="134"/>
      <c r="I273" s="123"/>
      <c r="J273" s="123"/>
      <c r="K273" s="134"/>
    </row>
    <row r="274" spans="2:11">
      <c r="B274" s="122"/>
      <c r="C274" s="134"/>
      <c r="D274" s="134"/>
      <c r="E274" s="134"/>
      <c r="F274" s="134"/>
      <c r="G274" s="134"/>
      <c r="H274" s="134"/>
      <c r="I274" s="123"/>
      <c r="J274" s="123"/>
      <c r="K274" s="134"/>
    </row>
    <row r="275" spans="2:11">
      <c r="B275" s="122"/>
      <c r="C275" s="134"/>
      <c r="D275" s="134"/>
      <c r="E275" s="134"/>
      <c r="F275" s="134"/>
      <c r="G275" s="134"/>
      <c r="H275" s="134"/>
      <c r="I275" s="123"/>
      <c r="J275" s="123"/>
      <c r="K275" s="134"/>
    </row>
    <row r="276" spans="2:11">
      <c r="B276" s="122"/>
      <c r="C276" s="134"/>
      <c r="D276" s="134"/>
      <c r="E276" s="134"/>
      <c r="F276" s="134"/>
      <c r="G276" s="134"/>
      <c r="H276" s="134"/>
      <c r="I276" s="123"/>
      <c r="J276" s="123"/>
      <c r="K276" s="134"/>
    </row>
    <row r="277" spans="2:11">
      <c r="B277" s="122"/>
      <c r="C277" s="134"/>
      <c r="D277" s="134"/>
      <c r="E277" s="134"/>
      <c r="F277" s="134"/>
      <c r="G277" s="134"/>
      <c r="H277" s="134"/>
      <c r="I277" s="123"/>
      <c r="J277" s="123"/>
      <c r="K277" s="134"/>
    </row>
    <row r="278" spans="2:11">
      <c r="B278" s="122"/>
      <c r="C278" s="134"/>
      <c r="D278" s="134"/>
      <c r="E278" s="134"/>
      <c r="F278" s="134"/>
      <c r="G278" s="134"/>
      <c r="H278" s="134"/>
      <c r="I278" s="123"/>
      <c r="J278" s="123"/>
      <c r="K278" s="134"/>
    </row>
    <row r="279" spans="2:11">
      <c r="B279" s="122"/>
      <c r="C279" s="134"/>
      <c r="D279" s="134"/>
      <c r="E279" s="134"/>
      <c r="F279" s="134"/>
      <c r="G279" s="134"/>
      <c r="H279" s="134"/>
      <c r="I279" s="123"/>
      <c r="J279" s="123"/>
      <c r="K279" s="134"/>
    </row>
    <row r="280" spans="2:11">
      <c r="B280" s="122"/>
      <c r="C280" s="134"/>
      <c r="D280" s="134"/>
      <c r="E280" s="134"/>
      <c r="F280" s="134"/>
      <c r="G280" s="134"/>
      <c r="H280" s="134"/>
      <c r="I280" s="123"/>
      <c r="J280" s="123"/>
      <c r="K280" s="134"/>
    </row>
    <row r="281" spans="2:11">
      <c r="B281" s="122"/>
      <c r="C281" s="134"/>
      <c r="D281" s="134"/>
      <c r="E281" s="134"/>
      <c r="F281" s="134"/>
      <c r="G281" s="134"/>
      <c r="H281" s="134"/>
      <c r="I281" s="123"/>
      <c r="J281" s="123"/>
      <c r="K281" s="134"/>
    </row>
    <row r="282" spans="2:11">
      <c r="B282" s="122"/>
      <c r="C282" s="134"/>
      <c r="D282" s="134"/>
      <c r="E282" s="134"/>
      <c r="F282" s="134"/>
      <c r="G282" s="134"/>
      <c r="H282" s="134"/>
      <c r="I282" s="123"/>
      <c r="J282" s="123"/>
      <c r="K282" s="134"/>
    </row>
    <row r="283" spans="2:11">
      <c r="B283" s="122"/>
      <c r="C283" s="134"/>
      <c r="D283" s="134"/>
      <c r="E283" s="134"/>
      <c r="F283" s="134"/>
      <c r="G283" s="134"/>
      <c r="H283" s="134"/>
      <c r="I283" s="123"/>
      <c r="J283" s="123"/>
      <c r="K283" s="134"/>
    </row>
    <row r="284" spans="2:11">
      <c r="B284" s="122"/>
      <c r="C284" s="134"/>
      <c r="D284" s="134"/>
      <c r="E284" s="134"/>
      <c r="F284" s="134"/>
      <c r="G284" s="134"/>
      <c r="H284" s="134"/>
      <c r="I284" s="123"/>
      <c r="J284" s="123"/>
      <c r="K284" s="134"/>
    </row>
    <row r="285" spans="2:11">
      <c r="B285" s="122"/>
      <c r="C285" s="134"/>
      <c r="D285" s="134"/>
      <c r="E285" s="134"/>
      <c r="F285" s="134"/>
      <c r="G285" s="134"/>
      <c r="H285" s="134"/>
      <c r="I285" s="123"/>
      <c r="J285" s="123"/>
      <c r="K285" s="134"/>
    </row>
    <row r="286" spans="2:11">
      <c r="B286" s="122"/>
      <c r="C286" s="134"/>
      <c r="D286" s="134"/>
      <c r="E286" s="134"/>
      <c r="F286" s="134"/>
      <c r="G286" s="134"/>
      <c r="H286" s="134"/>
      <c r="I286" s="123"/>
      <c r="J286" s="123"/>
      <c r="K286" s="134"/>
    </row>
    <row r="287" spans="2:11">
      <c r="B287" s="122"/>
      <c r="C287" s="134"/>
      <c r="D287" s="134"/>
      <c r="E287" s="134"/>
      <c r="F287" s="134"/>
      <c r="G287" s="134"/>
      <c r="H287" s="134"/>
      <c r="I287" s="123"/>
      <c r="J287" s="123"/>
      <c r="K287" s="134"/>
    </row>
    <row r="288" spans="2:11">
      <c r="B288" s="122"/>
      <c r="C288" s="134"/>
      <c r="D288" s="134"/>
      <c r="E288" s="134"/>
      <c r="F288" s="134"/>
      <c r="G288" s="134"/>
      <c r="H288" s="134"/>
      <c r="I288" s="123"/>
      <c r="J288" s="123"/>
      <c r="K288" s="134"/>
    </row>
    <row r="289" spans="2:11">
      <c r="B289" s="122"/>
      <c r="C289" s="134"/>
      <c r="D289" s="134"/>
      <c r="E289" s="134"/>
      <c r="F289" s="134"/>
      <c r="G289" s="134"/>
      <c r="H289" s="134"/>
      <c r="I289" s="123"/>
      <c r="J289" s="123"/>
      <c r="K289" s="134"/>
    </row>
    <row r="290" spans="2:11">
      <c r="B290" s="122"/>
      <c r="C290" s="134"/>
      <c r="D290" s="134"/>
      <c r="E290" s="134"/>
      <c r="F290" s="134"/>
      <c r="G290" s="134"/>
      <c r="H290" s="134"/>
      <c r="I290" s="123"/>
      <c r="J290" s="123"/>
      <c r="K290" s="134"/>
    </row>
    <row r="291" spans="2:11">
      <c r="B291" s="122"/>
      <c r="C291" s="134"/>
      <c r="D291" s="134"/>
      <c r="E291" s="134"/>
      <c r="F291" s="134"/>
      <c r="G291" s="134"/>
      <c r="H291" s="134"/>
      <c r="I291" s="123"/>
      <c r="J291" s="123"/>
      <c r="K291" s="134"/>
    </row>
    <row r="292" spans="2:11">
      <c r="B292" s="122"/>
      <c r="C292" s="134"/>
      <c r="D292" s="134"/>
      <c r="E292" s="134"/>
      <c r="F292" s="134"/>
      <c r="G292" s="134"/>
      <c r="H292" s="134"/>
      <c r="I292" s="123"/>
      <c r="J292" s="123"/>
      <c r="K292" s="134"/>
    </row>
    <row r="293" spans="2:11">
      <c r="B293" s="122"/>
      <c r="C293" s="134"/>
      <c r="D293" s="134"/>
      <c r="E293" s="134"/>
      <c r="F293" s="134"/>
      <c r="G293" s="134"/>
      <c r="H293" s="134"/>
      <c r="I293" s="123"/>
      <c r="J293" s="123"/>
      <c r="K293" s="134"/>
    </row>
    <row r="294" spans="2:11">
      <c r="B294" s="122"/>
      <c r="C294" s="134"/>
      <c r="D294" s="134"/>
      <c r="E294" s="134"/>
      <c r="F294" s="134"/>
      <c r="G294" s="134"/>
      <c r="H294" s="134"/>
      <c r="I294" s="123"/>
      <c r="J294" s="123"/>
      <c r="K294" s="134"/>
    </row>
    <row r="295" spans="2:11">
      <c r="B295" s="122"/>
      <c r="C295" s="134"/>
      <c r="D295" s="134"/>
      <c r="E295" s="134"/>
      <c r="F295" s="134"/>
      <c r="G295" s="134"/>
      <c r="H295" s="134"/>
      <c r="I295" s="123"/>
      <c r="J295" s="123"/>
      <c r="K295" s="134"/>
    </row>
    <row r="296" spans="2:11">
      <c r="B296" s="122"/>
      <c r="C296" s="134"/>
      <c r="D296" s="134"/>
      <c r="E296" s="134"/>
      <c r="F296" s="134"/>
      <c r="G296" s="134"/>
      <c r="H296" s="134"/>
      <c r="I296" s="123"/>
      <c r="J296" s="123"/>
      <c r="K296" s="134"/>
    </row>
    <row r="297" spans="2:11">
      <c r="B297" s="122"/>
      <c r="C297" s="134"/>
      <c r="D297" s="134"/>
      <c r="E297" s="134"/>
      <c r="F297" s="134"/>
      <c r="G297" s="134"/>
      <c r="H297" s="134"/>
      <c r="I297" s="123"/>
      <c r="J297" s="123"/>
      <c r="K297" s="134"/>
    </row>
    <row r="298" spans="2:11">
      <c r="B298" s="122"/>
      <c r="C298" s="134"/>
      <c r="D298" s="134"/>
      <c r="E298" s="134"/>
      <c r="F298" s="134"/>
      <c r="G298" s="134"/>
      <c r="H298" s="134"/>
      <c r="I298" s="123"/>
      <c r="J298" s="123"/>
      <c r="K298" s="134"/>
    </row>
    <row r="299" spans="2:11">
      <c r="B299" s="122"/>
      <c r="C299" s="134"/>
      <c r="D299" s="134"/>
      <c r="E299" s="134"/>
      <c r="F299" s="134"/>
      <c r="G299" s="134"/>
      <c r="H299" s="134"/>
      <c r="I299" s="123"/>
      <c r="J299" s="123"/>
      <c r="K299" s="134"/>
    </row>
    <row r="300" spans="2:11">
      <c r="B300" s="122"/>
      <c r="C300" s="134"/>
      <c r="D300" s="134"/>
      <c r="E300" s="134"/>
      <c r="F300" s="134"/>
      <c r="G300" s="134"/>
      <c r="H300" s="134"/>
      <c r="I300" s="123"/>
      <c r="J300" s="123"/>
      <c r="K300" s="134"/>
    </row>
    <row r="301" spans="2:11">
      <c r="B301" s="122"/>
      <c r="C301" s="134"/>
      <c r="D301" s="134"/>
      <c r="E301" s="134"/>
      <c r="F301" s="134"/>
      <c r="G301" s="134"/>
      <c r="H301" s="134"/>
      <c r="I301" s="123"/>
      <c r="J301" s="123"/>
      <c r="K301" s="134"/>
    </row>
    <row r="302" spans="2:11">
      <c r="B302" s="122"/>
      <c r="C302" s="134"/>
      <c r="D302" s="134"/>
      <c r="E302" s="134"/>
      <c r="F302" s="134"/>
      <c r="G302" s="134"/>
      <c r="H302" s="134"/>
      <c r="I302" s="123"/>
      <c r="J302" s="123"/>
      <c r="K302" s="134"/>
    </row>
    <row r="303" spans="2:11">
      <c r="B303" s="122"/>
      <c r="C303" s="134"/>
      <c r="D303" s="134"/>
      <c r="E303" s="134"/>
      <c r="F303" s="134"/>
      <c r="G303" s="134"/>
      <c r="H303" s="134"/>
      <c r="I303" s="123"/>
      <c r="J303" s="123"/>
      <c r="K303" s="134"/>
    </row>
    <row r="304" spans="2:11">
      <c r="B304" s="122"/>
      <c r="C304" s="134"/>
      <c r="D304" s="134"/>
      <c r="E304" s="134"/>
      <c r="F304" s="134"/>
      <c r="G304" s="134"/>
      <c r="H304" s="134"/>
      <c r="I304" s="123"/>
      <c r="J304" s="123"/>
      <c r="K304" s="134"/>
    </row>
    <row r="305" spans="2:11">
      <c r="B305" s="122"/>
      <c r="C305" s="134"/>
      <c r="D305" s="134"/>
      <c r="E305" s="134"/>
      <c r="F305" s="134"/>
      <c r="G305" s="134"/>
      <c r="H305" s="134"/>
      <c r="I305" s="123"/>
      <c r="J305" s="123"/>
      <c r="K305" s="134"/>
    </row>
    <row r="306" spans="2:11">
      <c r="B306" s="122"/>
      <c r="C306" s="134"/>
      <c r="D306" s="134"/>
      <c r="E306" s="134"/>
      <c r="F306" s="134"/>
      <c r="G306" s="134"/>
      <c r="H306" s="134"/>
      <c r="I306" s="123"/>
      <c r="J306" s="123"/>
      <c r="K306" s="134"/>
    </row>
    <row r="307" spans="2:11">
      <c r="B307" s="122"/>
      <c r="C307" s="134"/>
      <c r="D307" s="134"/>
      <c r="E307" s="134"/>
      <c r="F307" s="134"/>
      <c r="G307" s="134"/>
      <c r="H307" s="134"/>
      <c r="I307" s="123"/>
      <c r="J307" s="123"/>
      <c r="K307" s="134"/>
    </row>
    <row r="308" spans="2:11">
      <c r="B308" s="122"/>
      <c r="C308" s="134"/>
      <c r="D308" s="134"/>
      <c r="E308" s="134"/>
      <c r="F308" s="134"/>
      <c r="G308" s="134"/>
      <c r="H308" s="134"/>
      <c r="I308" s="123"/>
      <c r="J308" s="123"/>
      <c r="K308" s="134"/>
    </row>
    <row r="309" spans="2:11">
      <c r="B309" s="122"/>
      <c r="C309" s="134"/>
      <c r="D309" s="134"/>
      <c r="E309" s="134"/>
      <c r="F309" s="134"/>
      <c r="G309" s="134"/>
      <c r="H309" s="134"/>
      <c r="I309" s="123"/>
      <c r="J309" s="123"/>
      <c r="K309" s="134"/>
    </row>
    <row r="310" spans="2:11">
      <c r="B310" s="122"/>
      <c r="C310" s="134"/>
      <c r="D310" s="134"/>
      <c r="E310" s="134"/>
      <c r="F310" s="134"/>
      <c r="G310" s="134"/>
      <c r="H310" s="134"/>
      <c r="I310" s="123"/>
      <c r="J310" s="123"/>
      <c r="K310" s="134"/>
    </row>
    <row r="311" spans="2:11">
      <c r="B311" s="122"/>
      <c r="C311" s="134"/>
      <c r="D311" s="134"/>
      <c r="E311" s="134"/>
      <c r="F311" s="134"/>
      <c r="G311" s="134"/>
      <c r="H311" s="134"/>
      <c r="I311" s="123"/>
      <c r="J311" s="123"/>
      <c r="K311" s="134"/>
    </row>
    <row r="312" spans="2:11">
      <c r="B312" s="122"/>
      <c r="C312" s="134"/>
      <c r="D312" s="134"/>
      <c r="E312" s="134"/>
      <c r="F312" s="134"/>
      <c r="G312" s="134"/>
      <c r="H312" s="134"/>
      <c r="I312" s="123"/>
      <c r="J312" s="123"/>
      <c r="K312" s="134"/>
    </row>
    <row r="313" spans="2:11">
      <c r="B313" s="122"/>
      <c r="C313" s="134"/>
      <c r="D313" s="134"/>
      <c r="E313" s="134"/>
      <c r="F313" s="134"/>
      <c r="G313" s="134"/>
      <c r="H313" s="134"/>
      <c r="I313" s="123"/>
      <c r="J313" s="123"/>
      <c r="K313" s="134"/>
    </row>
    <row r="314" spans="2:11">
      <c r="B314" s="122"/>
      <c r="C314" s="134"/>
      <c r="D314" s="134"/>
      <c r="E314" s="134"/>
      <c r="F314" s="134"/>
      <c r="G314" s="134"/>
      <c r="H314" s="134"/>
      <c r="I314" s="123"/>
      <c r="J314" s="123"/>
      <c r="K314" s="134"/>
    </row>
    <row r="315" spans="2:11">
      <c r="B315" s="122"/>
      <c r="C315" s="134"/>
      <c r="D315" s="134"/>
      <c r="E315" s="134"/>
      <c r="F315" s="134"/>
      <c r="G315" s="134"/>
      <c r="H315" s="134"/>
      <c r="I315" s="123"/>
      <c r="J315" s="123"/>
      <c r="K315" s="134"/>
    </row>
    <row r="316" spans="2:11">
      <c r="B316" s="122"/>
      <c r="C316" s="134"/>
      <c r="D316" s="134"/>
      <c r="E316" s="134"/>
      <c r="F316" s="134"/>
      <c r="G316" s="134"/>
      <c r="H316" s="134"/>
      <c r="I316" s="123"/>
      <c r="J316" s="123"/>
      <c r="K316" s="134"/>
    </row>
    <row r="317" spans="2:11">
      <c r="B317" s="122"/>
      <c r="C317" s="134"/>
      <c r="D317" s="134"/>
      <c r="E317" s="134"/>
      <c r="F317" s="134"/>
      <c r="G317" s="134"/>
      <c r="H317" s="134"/>
      <c r="I317" s="123"/>
      <c r="J317" s="123"/>
      <c r="K317" s="134"/>
    </row>
    <row r="318" spans="2:11">
      <c r="B318" s="122"/>
      <c r="C318" s="134"/>
      <c r="D318" s="134"/>
      <c r="E318" s="134"/>
      <c r="F318" s="134"/>
      <c r="G318" s="134"/>
      <c r="H318" s="134"/>
      <c r="I318" s="123"/>
      <c r="J318" s="123"/>
      <c r="K318" s="134"/>
    </row>
    <row r="319" spans="2:11">
      <c r="B319" s="122"/>
      <c r="C319" s="134"/>
      <c r="D319" s="134"/>
      <c r="E319" s="134"/>
      <c r="F319" s="134"/>
      <c r="G319" s="134"/>
      <c r="H319" s="134"/>
      <c r="I319" s="123"/>
      <c r="J319" s="123"/>
      <c r="K319" s="134"/>
    </row>
    <row r="320" spans="2:11">
      <c r="B320" s="122"/>
      <c r="C320" s="134"/>
      <c r="D320" s="134"/>
      <c r="E320" s="134"/>
      <c r="F320" s="134"/>
      <c r="G320" s="134"/>
      <c r="H320" s="134"/>
      <c r="I320" s="123"/>
      <c r="J320" s="123"/>
      <c r="K320" s="134"/>
    </row>
    <row r="321" spans="2:11">
      <c r="B321" s="122"/>
      <c r="C321" s="134"/>
      <c r="D321" s="134"/>
      <c r="E321" s="134"/>
      <c r="F321" s="134"/>
      <c r="G321" s="134"/>
      <c r="H321" s="134"/>
      <c r="I321" s="123"/>
      <c r="J321" s="123"/>
      <c r="K321" s="134"/>
    </row>
    <row r="322" spans="2:11">
      <c r="B322" s="122"/>
      <c r="C322" s="134"/>
      <c r="D322" s="134"/>
      <c r="E322" s="134"/>
      <c r="F322" s="134"/>
      <c r="G322" s="134"/>
      <c r="H322" s="134"/>
      <c r="I322" s="123"/>
      <c r="J322" s="123"/>
      <c r="K322" s="134"/>
    </row>
    <row r="323" spans="2:11">
      <c r="B323" s="122"/>
      <c r="C323" s="134"/>
      <c r="D323" s="134"/>
      <c r="E323" s="134"/>
      <c r="F323" s="134"/>
      <c r="G323" s="134"/>
      <c r="H323" s="134"/>
      <c r="I323" s="123"/>
      <c r="J323" s="123"/>
      <c r="K323" s="134"/>
    </row>
    <row r="324" spans="2:11">
      <c r="B324" s="122"/>
      <c r="C324" s="134"/>
      <c r="D324" s="134"/>
      <c r="E324" s="134"/>
      <c r="F324" s="134"/>
      <c r="G324" s="134"/>
      <c r="H324" s="134"/>
      <c r="I324" s="123"/>
      <c r="J324" s="123"/>
      <c r="K324" s="134"/>
    </row>
    <row r="325" spans="2:11">
      <c r="B325" s="122"/>
      <c r="C325" s="134"/>
      <c r="D325" s="134"/>
      <c r="E325" s="134"/>
      <c r="F325" s="134"/>
      <c r="G325" s="134"/>
      <c r="H325" s="134"/>
      <c r="I325" s="123"/>
      <c r="J325" s="123"/>
      <c r="K325" s="134"/>
    </row>
    <row r="326" spans="2:11">
      <c r="B326" s="122"/>
      <c r="C326" s="134"/>
      <c r="D326" s="134"/>
      <c r="E326" s="134"/>
      <c r="F326" s="134"/>
      <c r="G326" s="134"/>
      <c r="H326" s="134"/>
      <c r="I326" s="123"/>
      <c r="J326" s="123"/>
      <c r="K326" s="134"/>
    </row>
    <row r="327" spans="2:11">
      <c r="B327" s="122"/>
      <c r="C327" s="134"/>
      <c r="D327" s="134"/>
      <c r="E327" s="134"/>
      <c r="F327" s="134"/>
      <c r="G327" s="134"/>
      <c r="H327" s="134"/>
      <c r="I327" s="123"/>
      <c r="J327" s="123"/>
      <c r="K327" s="134"/>
    </row>
    <row r="328" spans="2:11">
      <c r="B328" s="122"/>
      <c r="C328" s="134"/>
      <c r="D328" s="134"/>
      <c r="E328" s="134"/>
      <c r="F328" s="134"/>
      <c r="G328" s="134"/>
      <c r="H328" s="134"/>
      <c r="I328" s="123"/>
      <c r="J328" s="123"/>
      <c r="K328" s="134"/>
    </row>
    <row r="329" spans="2:11">
      <c r="B329" s="122"/>
      <c r="C329" s="134"/>
      <c r="D329" s="134"/>
      <c r="E329" s="134"/>
      <c r="F329" s="134"/>
      <c r="G329" s="134"/>
      <c r="H329" s="134"/>
      <c r="I329" s="123"/>
      <c r="J329" s="123"/>
      <c r="K329" s="134"/>
    </row>
    <row r="330" spans="2:11">
      <c r="B330" s="122"/>
      <c r="C330" s="134"/>
      <c r="D330" s="134"/>
      <c r="E330" s="134"/>
      <c r="F330" s="134"/>
      <c r="G330" s="134"/>
      <c r="H330" s="134"/>
      <c r="I330" s="123"/>
      <c r="J330" s="123"/>
      <c r="K330" s="134"/>
    </row>
    <row r="331" spans="2:11">
      <c r="B331" s="122"/>
      <c r="C331" s="134"/>
      <c r="D331" s="134"/>
      <c r="E331" s="134"/>
      <c r="F331" s="134"/>
      <c r="G331" s="134"/>
      <c r="H331" s="134"/>
      <c r="I331" s="123"/>
      <c r="J331" s="123"/>
      <c r="K331" s="134"/>
    </row>
    <row r="332" spans="2:11">
      <c r="B332" s="122"/>
      <c r="C332" s="134"/>
      <c r="D332" s="134"/>
      <c r="E332" s="134"/>
      <c r="F332" s="134"/>
      <c r="G332" s="134"/>
      <c r="H332" s="134"/>
      <c r="I332" s="123"/>
      <c r="J332" s="123"/>
      <c r="K332" s="134"/>
    </row>
    <row r="333" spans="2:11">
      <c r="B333" s="122"/>
      <c r="C333" s="134"/>
      <c r="D333" s="134"/>
      <c r="E333" s="134"/>
      <c r="F333" s="134"/>
      <c r="G333" s="134"/>
      <c r="H333" s="134"/>
      <c r="I333" s="123"/>
      <c r="J333" s="123"/>
      <c r="K333" s="134"/>
    </row>
    <row r="334" spans="2:11">
      <c r="B334" s="122"/>
      <c r="C334" s="134"/>
      <c r="D334" s="134"/>
      <c r="E334" s="134"/>
      <c r="F334" s="134"/>
      <c r="G334" s="134"/>
      <c r="H334" s="134"/>
      <c r="I334" s="123"/>
      <c r="J334" s="123"/>
      <c r="K334" s="134"/>
    </row>
    <row r="335" spans="2:11">
      <c r="B335" s="122"/>
      <c r="C335" s="134"/>
      <c r="D335" s="134"/>
      <c r="E335" s="134"/>
      <c r="F335" s="134"/>
      <c r="G335" s="134"/>
      <c r="H335" s="134"/>
      <c r="I335" s="123"/>
      <c r="J335" s="123"/>
      <c r="K335" s="134"/>
    </row>
    <row r="336" spans="2:11">
      <c r="B336" s="122"/>
      <c r="C336" s="134"/>
      <c r="D336" s="134"/>
      <c r="E336" s="134"/>
      <c r="F336" s="134"/>
      <c r="G336" s="134"/>
      <c r="H336" s="134"/>
      <c r="I336" s="123"/>
      <c r="J336" s="123"/>
      <c r="K336" s="134"/>
    </row>
    <row r="337" spans="2:11">
      <c r="B337" s="122"/>
      <c r="C337" s="134"/>
      <c r="D337" s="134"/>
      <c r="E337" s="134"/>
      <c r="F337" s="134"/>
      <c r="G337" s="134"/>
      <c r="H337" s="134"/>
      <c r="I337" s="123"/>
      <c r="J337" s="123"/>
      <c r="K337" s="134"/>
    </row>
    <row r="338" spans="2:11">
      <c r="B338" s="122"/>
      <c r="C338" s="134"/>
      <c r="D338" s="134"/>
      <c r="E338" s="134"/>
      <c r="F338" s="134"/>
      <c r="G338" s="134"/>
      <c r="H338" s="134"/>
      <c r="I338" s="123"/>
      <c r="J338" s="123"/>
      <c r="K338" s="134"/>
    </row>
    <row r="339" spans="2:11">
      <c r="B339" s="122"/>
      <c r="C339" s="134"/>
      <c r="D339" s="134"/>
      <c r="E339" s="134"/>
      <c r="F339" s="134"/>
      <c r="G339" s="134"/>
      <c r="H339" s="134"/>
      <c r="I339" s="123"/>
      <c r="J339" s="123"/>
      <c r="K339" s="134"/>
    </row>
    <row r="340" spans="2:11">
      <c r="B340" s="122"/>
      <c r="C340" s="134"/>
      <c r="D340" s="134"/>
      <c r="E340" s="134"/>
      <c r="F340" s="134"/>
      <c r="G340" s="134"/>
      <c r="H340" s="134"/>
      <c r="I340" s="123"/>
      <c r="J340" s="123"/>
      <c r="K340" s="134"/>
    </row>
    <row r="341" spans="2:11">
      <c r="B341" s="122"/>
      <c r="C341" s="134"/>
      <c r="D341" s="134"/>
      <c r="E341" s="134"/>
      <c r="F341" s="134"/>
      <c r="G341" s="134"/>
      <c r="H341" s="134"/>
      <c r="I341" s="123"/>
      <c r="J341" s="123"/>
      <c r="K341" s="134"/>
    </row>
    <row r="342" spans="2:11">
      <c r="B342" s="122"/>
      <c r="C342" s="134"/>
      <c r="D342" s="134"/>
      <c r="E342" s="134"/>
      <c r="F342" s="134"/>
      <c r="G342" s="134"/>
      <c r="H342" s="134"/>
      <c r="I342" s="123"/>
      <c r="J342" s="123"/>
      <c r="K342" s="134"/>
    </row>
    <row r="343" spans="2:11">
      <c r="B343" s="122"/>
      <c r="C343" s="134"/>
      <c r="D343" s="134"/>
      <c r="E343" s="134"/>
      <c r="F343" s="134"/>
      <c r="G343" s="134"/>
      <c r="H343" s="134"/>
      <c r="I343" s="123"/>
      <c r="J343" s="123"/>
      <c r="K343" s="134"/>
    </row>
    <row r="344" spans="2:11">
      <c r="B344" s="122"/>
      <c r="C344" s="134"/>
      <c r="D344" s="134"/>
      <c r="E344" s="134"/>
      <c r="F344" s="134"/>
      <c r="G344" s="134"/>
      <c r="H344" s="134"/>
      <c r="I344" s="123"/>
      <c r="J344" s="123"/>
      <c r="K344" s="134"/>
    </row>
    <row r="345" spans="2:11">
      <c r="B345" s="122"/>
      <c r="C345" s="134"/>
      <c r="D345" s="134"/>
      <c r="E345" s="134"/>
      <c r="F345" s="134"/>
      <c r="G345" s="134"/>
      <c r="H345" s="134"/>
      <c r="I345" s="123"/>
      <c r="J345" s="123"/>
      <c r="K345" s="134"/>
    </row>
    <row r="346" spans="2:11">
      <c r="B346" s="122"/>
      <c r="C346" s="134"/>
      <c r="D346" s="134"/>
      <c r="E346" s="134"/>
      <c r="F346" s="134"/>
      <c r="G346" s="134"/>
      <c r="H346" s="134"/>
      <c r="I346" s="123"/>
      <c r="J346" s="123"/>
      <c r="K346" s="134"/>
    </row>
    <row r="347" spans="2:11">
      <c r="B347" s="122"/>
      <c r="C347" s="134"/>
      <c r="D347" s="134"/>
      <c r="E347" s="134"/>
      <c r="F347" s="134"/>
      <c r="G347" s="134"/>
      <c r="H347" s="134"/>
      <c r="I347" s="123"/>
      <c r="J347" s="123"/>
      <c r="K347" s="134"/>
    </row>
    <row r="348" spans="2:11">
      <c r="B348" s="122"/>
      <c r="C348" s="134"/>
      <c r="D348" s="134"/>
      <c r="E348" s="134"/>
      <c r="F348" s="134"/>
      <c r="G348" s="134"/>
      <c r="H348" s="134"/>
      <c r="I348" s="123"/>
      <c r="J348" s="123"/>
      <c r="K348" s="134"/>
    </row>
    <row r="349" spans="2:11">
      <c r="B349" s="122"/>
      <c r="C349" s="134"/>
      <c r="D349" s="134"/>
      <c r="E349" s="134"/>
      <c r="F349" s="134"/>
      <c r="G349" s="134"/>
      <c r="H349" s="134"/>
      <c r="I349" s="123"/>
      <c r="J349" s="123"/>
      <c r="K349" s="134"/>
    </row>
    <row r="350" spans="2:11">
      <c r="B350" s="122"/>
      <c r="C350" s="134"/>
      <c r="D350" s="134"/>
      <c r="E350" s="134"/>
      <c r="F350" s="134"/>
      <c r="G350" s="134"/>
      <c r="H350" s="134"/>
      <c r="I350" s="123"/>
      <c r="J350" s="123"/>
      <c r="K350" s="134"/>
    </row>
    <row r="351" spans="2:11">
      <c r="B351" s="122"/>
      <c r="C351" s="134"/>
      <c r="D351" s="134"/>
      <c r="E351" s="134"/>
      <c r="F351" s="134"/>
      <c r="G351" s="134"/>
      <c r="H351" s="134"/>
      <c r="I351" s="123"/>
      <c r="J351" s="123"/>
      <c r="K351" s="134"/>
    </row>
    <row r="352" spans="2:11">
      <c r="B352" s="122"/>
      <c r="C352" s="134"/>
      <c r="D352" s="134"/>
      <c r="E352" s="134"/>
      <c r="F352" s="134"/>
      <c r="G352" s="134"/>
      <c r="H352" s="134"/>
      <c r="I352" s="123"/>
      <c r="J352" s="123"/>
      <c r="K352" s="134"/>
    </row>
    <row r="353" spans="2:11">
      <c r="B353" s="122"/>
      <c r="C353" s="134"/>
      <c r="D353" s="134"/>
      <c r="E353" s="134"/>
      <c r="F353" s="134"/>
      <c r="G353" s="134"/>
      <c r="H353" s="134"/>
      <c r="I353" s="123"/>
      <c r="J353" s="123"/>
      <c r="K353" s="134"/>
    </row>
    <row r="354" spans="2:11">
      <c r="B354" s="122"/>
      <c r="C354" s="134"/>
      <c r="D354" s="134"/>
      <c r="E354" s="134"/>
      <c r="F354" s="134"/>
      <c r="G354" s="134"/>
      <c r="H354" s="134"/>
      <c r="I354" s="123"/>
      <c r="J354" s="123"/>
      <c r="K354" s="134"/>
    </row>
    <row r="355" spans="2:11">
      <c r="B355" s="122"/>
      <c r="C355" s="134"/>
      <c r="D355" s="134"/>
      <c r="E355" s="134"/>
      <c r="F355" s="134"/>
      <c r="G355" s="134"/>
      <c r="H355" s="134"/>
      <c r="I355" s="123"/>
      <c r="J355" s="123"/>
      <c r="K355" s="134"/>
    </row>
    <row r="356" spans="2:11">
      <c r="B356" s="122"/>
      <c r="C356" s="134"/>
      <c r="D356" s="134"/>
      <c r="E356" s="134"/>
      <c r="F356" s="134"/>
      <c r="G356" s="134"/>
      <c r="H356" s="134"/>
      <c r="I356" s="123"/>
      <c r="J356" s="123"/>
      <c r="K356" s="134"/>
    </row>
    <row r="357" spans="2:11">
      <c r="B357" s="122"/>
      <c r="C357" s="134"/>
      <c r="D357" s="134"/>
      <c r="E357" s="134"/>
      <c r="F357" s="134"/>
      <c r="G357" s="134"/>
      <c r="H357" s="134"/>
      <c r="I357" s="123"/>
      <c r="J357" s="123"/>
      <c r="K357" s="134"/>
    </row>
    <row r="358" spans="2:11">
      <c r="B358" s="122"/>
      <c r="C358" s="134"/>
      <c r="D358" s="134"/>
      <c r="E358" s="134"/>
      <c r="F358" s="134"/>
      <c r="G358" s="134"/>
      <c r="H358" s="134"/>
      <c r="I358" s="123"/>
      <c r="J358" s="123"/>
      <c r="K358" s="134"/>
    </row>
    <row r="359" spans="2:11">
      <c r="B359" s="122"/>
      <c r="C359" s="134"/>
      <c r="D359" s="134"/>
      <c r="E359" s="134"/>
      <c r="F359" s="134"/>
      <c r="G359" s="134"/>
      <c r="H359" s="134"/>
      <c r="I359" s="123"/>
      <c r="J359" s="123"/>
      <c r="K359" s="134"/>
    </row>
    <row r="360" spans="2:11">
      <c r="B360" s="122"/>
      <c r="C360" s="134"/>
      <c r="D360" s="134"/>
      <c r="E360" s="134"/>
      <c r="F360" s="134"/>
      <c r="G360" s="134"/>
      <c r="H360" s="134"/>
      <c r="I360" s="123"/>
      <c r="J360" s="123"/>
      <c r="K360" s="134"/>
    </row>
    <row r="361" spans="2:11">
      <c r="B361" s="122"/>
      <c r="C361" s="134"/>
      <c r="D361" s="134"/>
      <c r="E361" s="134"/>
      <c r="F361" s="134"/>
      <c r="G361" s="134"/>
      <c r="H361" s="134"/>
      <c r="I361" s="123"/>
      <c r="J361" s="123"/>
      <c r="K361" s="134"/>
    </row>
    <row r="362" spans="2:11">
      <c r="B362" s="122"/>
      <c r="C362" s="134"/>
      <c r="D362" s="134"/>
      <c r="E362" s="134"/>
      <c r="F362" s="134"/>
      <c r="G362" s="134"/>
      <c r="H362" s="134"/>
      <c r="I362" s="123"/>
      <c r="J362" s="123"/>
      <c r="K362" s="134"/>
    </row>
    <row r="363" spans="2:11">
      <c r="B363" s="122"/>
      <c r="C363" s="134"/>
      <c r="D363" s="134"/>
      <c r="E363" s="134"/>
      <c r="F363" s="134"/>
      <c r="G363" s="134"/>
      <c r="H363" s="134"/>
      <c r="I363" s="123"/>
      <c r="J363" s="123"/>
      <c r="K363" s="134"/>
    </row>
    <row r="364" spans="2:11">
      <c r="B364" s="122"/>
      <c r="C364" s="134"/>
      <c r="D364" s="134"/>
      <c r="E364" s="134"/>
      <c r="F364" s="134"/>
      <c r="G364" s="134"/>
      <c r="H364" s="134"/>
      <c r="I364" s="123"/>
      <c r="J364" s="123"/>
      <c r="K364" s="134"/>
    </row>
    <row r="365" spans="2:11">
      <c r="B365" s="122"/>
      <c r="C365" s="134"/>
      <c r="D365" s="134"/>
      <c r="E365" s="134"/>
      <c r="F365" s="134"/>
      <c r="G365" s="134"/>
      <c r="H365" s="134"/>
      <c r="I365" s="123"/>
      <c r="J365" s="123"/>
      <c r="K365" s="134"/>
    </row>
    <row r="366" spans="2:11">
      <c r="B366" s="122"/>
      <c r="C366" s="134"/>
      <c r="D366" s="134"/>
      <c r="E366" s="134"/>
      <c r="F366" s="134"/>
      <c r="G366" s="134"/>
      <c r="H366" s="134"/>
      <c r="I366" s="123"/>
      <c r="J366" s="123"/>
      <c r="K366" s="134"/>
    </row>
    <row r="367" spans="2:11">
      <c r="B367" s="122"/>
      <c r="C367" s="134"/>
      <c r="D367" s="134"/>
      <c r="E367" s="134"/>
      <c r="F367" s="134"/>
      <c r="G367" s="134"/>
      <c r="H367" s="134"/>
      <c r="I367" s="123"/>
      <c r="J367" s="123"/>
      <c r="K367" s="134"/>
    </row>
    <row r="368" spans="2:11">
      <c r="B368" s="122"/>
      <c r="C368" s="134"/>
      <c r="D368" s="134"/>
      <c r="E368" s="134"/>
      <c r="F368" s="134"/>
      <c r="G368" s="134"/>
      <c r="H368" s="134"/>
      <c r="I368" s="123"/>
      <c r="J368" s="123"/>
      <c r="K368" s="134"/>
    </row>
    <row r="369" spans="2:11">
      <c r="B369" s="122"/>
      <c r="C369" s="134"/>
      <c r="D369" s="134"/>
      <c r="E369" s="134"/>
      <c r="F369" s="134"/>
      <c r="G369" s="134"/>
      <c r="H369" s="134"/>
      <c r="I369" s="123"/>
      <c r="J369" s="123"/>
      <c r="K369" s="134"/>
    </row>
    <row r="370" spans="2:11">
      <c r="B370" s="122"/>
      <c r="C370" s="134"/>
      <c r="D370" s="134"/>
      <c r="E370" s="134"/>
      <c r="F370" s="134"/>
      <c r="G370" s="134"/>
      <c r="H370" s="134"/>
      <c r="I370" s="123"/>
      <c r="J370" s="123"/>
      <c r="K370" s="134"/>
    </row>
    <row r="371" spans="2:11">
      <c r="B371" s="122"/>
      <c r="C371" s="134"/>
      <c r="D371" s="134"/>
      <c r="E371" s="134"/>
      <c r="F371" s="134"/>
      <c r="G371" s="134"/>
      <c r="H371" s="134"/>
      <c r="I371" s="123"/>
      <c r="J371" s="123"/>
      <c r="K371" s="134"/>
    </row>
    <row r="372" spans="2:11">
      <c r="B372" s="122"/>
      <c r="C372" s="134"/>
      <c r="D372" s="134"/>
      <c r="E372" s="134"/>
      <c r="F372" s="134"/>
      <c r="G372" s="134"/>
      <c r="H372" s="134"/>
      <c r="I372" s="123"/>
      <c r="J372" s="123"/>
      <c r="K372" s="134"/>
    </row>
    <row r="373" spans="2:11">
      <c r="B373" s="122"/>
      <c r="C373" s="134"/>
      <c r="D373" s="134"/>
      <c r="E373" s="134"/>
      <c r="F373" s="134"/>
      <c r="G373" s="134"/>
      <c r="H373" s="134"/>
      <c r="I373" s="123"/>
      <c r="J373" s="123"/>
      <c r="K373" s="134"/>
    </row>
    <row r="374" spans="2:11">
      <c r="B374" s="122"/>
      <c r="C374" s="134"/>
      <c r="D374" s="134"/>
      <c r="E374" s="134"/>
      <c r="F374" s="134"/>
      <c r="G374" s="134"/>
      <c r="H374" s="134"/>
      <c r="I374" s="123"/>
      <c r="J374" s="123"/>
      <c r="K374" s="134"/>
    </row>
    <row r="375" spans="2:11">
      <c r="B375" s="122"/>
      <c r="C375" s="134"/>
      <c r="D375" s="134"/>
      <c r="E375" s="134"/>
      <c r="F375" s="134"/>
      <c r="G375" s="134"/>
      <c r="H375" s="134"/>
      <c r="I375" s="123"/>
      <c r="J375" s="123"/>
      <c r="K375" s="134"/>
    </row>
    <row r="376" spans="2:11">
      <c r="B376" s="122"/>
      <c r="C376" s="134"/>
      <c r="D376" s="134"/>
      <c r="E376" s="134"/>
      <c r="F376" s="134"/>
      <c r="G376" s="134"/>
      <c r="H376" s="134"/>
      <c r="I376" s="123"/>
      <c r="J376" s="123"/>
      <c r="K376" s="134"/>
    </row>
    <row r="377" spans="2:11">
      <c r="B377" s="122"/>
      <c r="C377" s="134"/>
      <c r="D377" s="134"/>
      <c r="E377" s="134"/>
      <c r="F377" s="134"/>
      <c r="G377" s="134"/>
      <c r="H377" s="134"/>
      <c r="I377" s="123"/>
      <c r="J377" s="123"/>
      <c r="K377" s="134"/>
    </row>
    <row r="378" spans="2:11">
      <c r="B378" s="122"/>
      <c r="C378" s="134"/>
      <c r="D378" s="134"/>
      <c r="E378" s="134"/>
      <c r="F378" s="134"/>
      <c r="G378" s="134"/>
      <c r="H378" s="134"/>
      <c r="I378" s="123"/>
      <c r="J378" s="123"/>
      <c r="K378" s="134"/>
    </row>
    <row r="379" spans="2:11">
      <c r="B379" s="122"/>
      <c r="C379" s="134"/>
      <c r="D379" s="134"/>
      <c r="E379" s="134"/>
      <c r="F379" s="134"/>
      <c r="G379" s="134"/>
      <c r="H379" s="134"/>
      <c r="I379" s="123"/>
      <c r="J379" s="123"/>
      <c r="K379" s="134"/>
    </row>
    <row r="380" spans="2:11">
      <c r="B380" s="122"/>
      <c r="C380" s="134"/>
      <c r="D380" s="134"/>
      <c r="E380" s="134"/>
      <c r="F380" s="134"/>
      <c r="G380" s="134"/>
      <c r="H380" s="134"/>
      <c r="I380" s="123"/>
      <c r="J380" s="123"/>
      <c r="K380" s="134"/>
    </row>
    <row r="381" spans="2:11">
      <c r="B381" s="122"/>
      <c r="C381" s="134"/>
      <c r="D381" s="134"/>
      <c r="E381" s="134"/>
      <c r="F381" s="134"/>
      <c r="G381" s="134"/>
      <c r="H381" s="134"/>
      <c r="I381" s="123"/>
      <c r="J381" s="123"/>
      <c r="K381" s="134"/>
    </row>
    <row r="382" spans="2:11">
      <c r="B382" s="122"/>
      <c r="C382" s="134"/>
      <c r="D382" s="134"/>
      <c r="E382" s="134"/>
      <c r="F382" s="134"/>
      <c r="G382" s="134"/>
      <c r="H382" s="134"/>
      <c r="I382" s="123"/>
      <c r="J382" s="123"/>
      <c r="K382" s="134"/>
    </row>
    <row r="383" spans="2:11">
      <c r="B383" s="122"/>
      <c r="C383" s="134"/>
      <c r="D383" s="134"/>
      <c r="E383" s="134"/>
      <c r="F383" s="134"/>
      <c r="G383" s="134"/>
      <c r="H383" s="134"/>
      <c r="I383" s="123"/>
      <c r="J383" s="123"/>
      <c r="K383" s="134"/>
    </row>
    <row r="384" spans="2:11">
      <c r="B384" s="122"/>
      <c r="C384" s="134"/>
      <c r="D384" s="134"/>
      <c r="E384" s="134"/>
      <c r="F384" s="134"/>
      <c r="G384" s="134"/>
      <c r="H384" s="134"/>
      <c r="I384" s="123"/>
      <c r="J384" s="123"/>
      <c r="K384" s="134"/>
    </row>
    <row r="385" spans="2:11">
      <c r="B385" s="122"/>
      <c r="C385" s="134"/>
      <c r="D385" s="134"/>
      <c r="E385" s="134"/>
      <c r="F385" s="134"/>
      <c r="G385" s="134"/>
      <c r="H385" s="134"/>
      <c r="I385" s="123"/>
      <c r="J385" s="123"/>
      <c r="K385" s="134"/>
    </row>
    <row r="386" spans="2:11">
      <c r="B386" s="122"/>
      <c r="C386" s="134"/>
      <c r="D386" s="134"/>
      <c r="E386" s="134"/>
      <c r="F386" s="134"/>
      <c r="G386" s="134"/>
      <c r="H386" s="134"/>
      <c r="I386" s="123"/>
      <c r="J386" s="123"/>
      <c r="K386" s="134"/>
    </row>
    <row r="387" spans="2:11">
      <c r="B387" s="122"/>
      <c r="C387" s="134"/>
      <c r="D387" s="134"/>
      <c r="E387" s="134"/>
      <c r="F387" s="134"/>
      <c r="G387" s="134"/>
      <c r="H387" s="134"/>
      <c r="I387" s="123"/>
      <c r="J387" s="123"/>
      <c r="K387" s="134"/>
    </row>
    <row r="388" spans="2:11">
      <c r="B388" s="122"/>
      <c r="C388" s="134"/>
      <c r="D388" s="134"/>
      <c r="E388" s="134"/>
      <c r="F388" s="134"/>
      <c r="G388" s="134"/>
      <c r="H388" s="134"/>
      <c r="I388" s="123"/>
      <c r="J388" s="123"/>
      <c r="K388" s="134"/>
    </row>
    <row r="389" spans="2:11">
      <c r="B389" s="122"/>
      <c r="C389" s="134"/>
      <c r="D389" s="134"/>
      <c r="E389" s="134"/>
      <c r="F389" s="134"/>
      <c r="G389" s="134"/>
      <c r="H389" s="134"/>
      <c r="I389" s="123"/>
      <c r="J389" s="123"/>
      <c r="K389" s="134"/>
    </row>
    <row r="390" spans="2:11">
      <c r="B390" s="122"/>
      <c r="C390" s="134"/>
      <c r="D390" s="134"/>
      <c r="E390" s="134"/>
      <c r="F390" s="134"/>
      <c r="G390" s="134"/>
      <c r="H390" s="134"/>
      <c r="I390" s="123"/>
      <c r="J390" s="123"/>
      <c r="K390" s="134"/>
    </row>
    <row r="391" spans="2:11">
      <c r="B391" s="122"/>
      <c r="C391" s="134"/>
      <c r="D391" s="134"/>
      <c r="E391" s="134"/>
      <c r="F391" s="134"/>
      <c r="G391" s="134"/>
      <c r="H391" s="134"/>
      <c r="I391" s="123"/>
      <c r="J391" s="123"/>
      <c r="K391" s="134"/>
    </row>
    <row r="392" spans="2:11">
      <c r="B392" s="122"/>
      <c r="C392" s="134"/>
      <c r="D392" s="134"/>
      <c r="E392" s="134"/>
      <c r="F392" s="134"/>
      <c r="G392" s="134"/>
      <c r="H392" s="134"/>
      <c r="I392" s="123"/>
      <c r="J392" s="123"/>
      <c r="K392" s="134"/>
    </row>
    <row r="393" spans="2:11">
      <c r="B393" s="122"/>
      <c r="C393" s="134"/>
      <c r="D393" s="134"/>
      <c r="E393" s="134"/>
      <c r="F393" s="134"/>
      <c r="G393" s="134"/>
      <c r="H393" s="134"/>
      <c r="I393" s="123"/>
      <c r="J393" s="123"/>
      <c r="K393" s="134"/>
    </row>
    <row r="394" spans="2:11">
      <c r="B394" s="122"/>
      <c r="C394" s="134"/>
      <c r="D394" s="134"/>
      <c r="E394" s="134"/>
      <c r="F394" s="134"/>
      <c r="G394" s="134"/>
      <c r="H394" s="134"/>
      <c r="I394" s="123"/>
      <c r="J394" s="123"/>
      <c r="K394" s="134"/>
    </row>
    <row r="395" spans="2:11">
      <c r="B395" s="122"/>
      <c r="C395" s="134"/>
      <c r="D395" s="134"/>
      <c r="E395" s="134"/>
      <c r="F395" s="134"/>
      <c r="G395" s="134"/>
      <c r="H395" s="134"/>
      <c r="I395" s="123"/>
      <c r="J395" s="123"/>
      <c r="K395" s="134"/>
    </row>
    <row r="396" spans="2:11">
      <c r="B396" s="122"/>
      <c r="C396" s="134"/>
      <c r="D396" s="134"/>
      <c r="E396" s="134"/>
      <c r="F396" s="134"/>
      <c r="G396" s="134"/>
      <c r="H396" s="134"/>
      <c r="I396" s="123"/>
      <c r="J396" s="123"/>
      <c r="K396" s="134"/>
    </row>
    <row r="397" spans="2:11">
      <c r="B397" s="122"/>
      <c r="C397" s="134"/>
      <c r="D397" s="134"/>
      <c r="E397" s="134"/>
      <c r="F397" s="134"/>
      <c r="G397" s="134"/>
      <c r="H397" s="134"/>
      <c r="I397" s="123"/>
      <c r="J397" s="123"/>
      <c r="K397" s="134"/>
    </row>
    <row r="398" spans="2:11">
      <c r="B398" s="122"/>
      <c r="C398" s="134"/>
      <c r="D398" s="134"/>
      <c r="E398" s="134"/>
      <c r="F398" s="134"/>
      <c r="G398" s="134"/>
      <c r="H398" s="134"/>
      <c r="I398" s="123"/>
      <c r="J398" s="123"/>
      <c r="K398" s="134"/>
    </row>
    <row r="399" spans="2:11">
      <c r="B399" s="122"/>
      <c r="C399" s="134"/>
      <c r="D399" s="134"/>
      <c r="E399" s="134"/>
      <c r="F399" s="134"/>
      <c r="G399" s="134"/>
      <c r="H399" s="134"/>
      <c r="I399" s="123"/>
      <c r="J399" s="123"/>
      <c r="K399" s="134"/>
    </row>
    <row r="400" spans="2:11">
      <c r="B400" s="122"/>
      <c r="C400" s="134"/>
      <c r="D400" s="134"/>
      <c r="E400" s="134"/>
      <c r="F400" s="134"/>
      <c r="G400" s="134"/>
      <c r="H400" s="134"/>
      <c r="I400" s="123"/>
      <c r="J400" s="123"/>
      <c r="K400" s="134"/>
    </row>
    <row r="401" spans="2:11">
      <c r="B401" s="122"/>
      <c r="C401" s="134"/>
      <c r="D401" s="134"/>
      <c r="E401" s="134"/>
      <c r="F401" s="134"/>
      <c r="G401" s="134"/>
      <c r="H401" s="134"/>
      <c r="I401" s="123"/>
      <c r="J401" s="123"/>
      <c r="K401" s="134"/>
    </row>
    <row r="402" spans="2:11">
      <c r="B402" s="122"/>
      <c r="C402" s="134"/>
      <c r="D402" s="134"/>
      <c r="E402" s="134"/>
      <c r="F402" s="134"/>
      <c r="G402" s="134"/>
      <c r="H402" s="134"/>
      <c r="I402" s="123"/>
      <c r="J402" s="123"/>
      <c r="K402" s="134"/>
    </row>
    <row r="403" spans="2:11">
      <c r="B403" s="122"/>
      <c r="C403" s="134"/>
      <c r="D403" s="134"/>
      <c r="E403" s="134"/>
      <c r="F403" s="134"/>
      <c r="G403" s="134"/>
      <c r="H403" s="134"/>
      <c r="I403" s="123"/>
      <c r="J403" s="123"/>
      <c r="K403" s="134"/>
    </row>
    <row r="404" spans="2:11">
      <c r="B404" s="122"/>
      <c r="C404" s="134"/>
      <c r="D404" s="134"/>
      <c r="E404" s="134"/>
      <c r="F404" s="134"/>
      <c r="G404" s="134"/>
      <c r="H404" s="134"/>
      <c r="I404" s="123"/>
      <c r="J404" s="123"/>
      <c r="K404" s="134"/>
    </row>
    <row r="405" spans="2:11">
      <c r="B405" s="122"/>
      <c r="C405" s="134"/>
      <c r="D405" s="134"/>
      <c r="E405" s="134"/>
      <c r="F405" s="134"/>
      <c r="G405" s="134"/>
      <c r="H405" s="134"/>
      <c r="I405" s="123"/>
      <c r="J405" s="123"/>
      <c r="K405" s="134"/>
    </row>
    <row r="406" spans="2:11">
      <c r="B406" s="122"/>
      <c r="C406" s="134"/>
      <c r="D406" s="134"/>
      <c r="E406" s="134"/>
      <c r="F406" s="134"/>
      <c r="G406" s="134"/>
      <c r="H406" s="134"/>
      <c r="I406" s="123"/>
      <c r="J406" s="123"/>
      <c r="K406" s="134"/>
    </row>
    <row r="407" spans="2:11">
      <c r="B407" s="122"/>
      <c r="C407" s="134"/>
      <c r="D407" s="134"/>
      <c r="E407" s="134"/>
      <c r="F407" s="134"/>
      <c r="G407" s="134"/>
      <c r="H407" s="134"/>
      <c r="I407" s="123"/>
      <c r="J407" s="123"/>
      <c r="K407" s="134"/>
    </row>
    <row r="408" spans="2:11">
      <c r="B408" s="122"/>
      <c r="C408" s="134"/>
      <c r="D408" s="134"/>
      <c r="E408" s="134"/>
      <c r="F408" s="134"/>
      <c r="G408" s="134"/>
      <c r="H408" s="134"/>
      <c r="I408" s="123"/>
      <c r="J408" s="123"/>
      <c r="K408" s="134"/>
    </row>
    <row r="409" spans="2:11">
      <c r="B409" s="122"/>
      <c r="C409" s="134"/>
      <c r="D409" s="134"/>
      <c r="E409" s="134"/>
      <c r="F409" s="134"/>
      <c r="G409" s="134"/>
      <c r="H409" s="134"/>
      <c r="I409" s="123"/>
      <c r="J409" s="123"/>
      <c r="K409" s="134"/>
    </row>
    <row r="410" spans="2:11">
      <c r="B410" s="122"/>
      <c r="C410" s="134"/>
      <c r="D410" s="134"/>
      <c r="E410" s="134"/>
      <c r="F410" s="134"/>
      <c r="G410" s="134"/>
      <c r="H410" s="134"/>
      <c r="I410" s="123"/>
      <c r="J410" s="123"/>
      <c r="K410" s="134"/>
    </row>
    <row r="411" spans="2:11">
      <c r="B411" s="122"/>
      <c r="C411" s="134"/>
      <c r="D411" s="134"/>
      <c r="E411" s="134"/>
      <c r="F411" s="134"/>
      <c r="G411" s="134"/>
      <c r="H411" s="134"/>
      <c r="I411" s="123"/>
      <c r="J411" s="123"/>
      <c r="K411" s="134"/>
    </row>
    <row r="412" spans="2:11">
      <c r="B412" s="122"/>
      <c r="C412" s="134"/>
      <c r="D412" s="134"/>
      <c r="E412" s="134"/>
      <c r="F412" s="134"/>
      <c r="G412" s="134"/>
      <c r="H412" s="134"/>
      <c r="I412" s="123"/>
      <c r="J412" s="123"/>
      <c r="K412" s="134"/>
    </row>
    <row r="413" spans="2:11">
      <c r="B413" s="122"/>
      <c r="C413" s="134"/>
      <c r="D413" s="134"/>
      <c r="E413" s="134"/>
      <c r="F413" s="134"/>
      <c r="G413" s="134"/>
      <c r="H413" s="134"/>
      <c r="I413" s="123"/>
      <c r="J413" s="123"/>
      <c r="K413" s="134"/>
    </row>
    <row r="414" spans="2:11">
      <c r="B414" s="122"/>
      <c r="C414" s="134"/>
      <c r="D414" s="134"/>
      <c r="E414" s="134"/>
      <c r="F414" s="134"/>
      <c r="G414" s="134"/>
      <c r="H414" s="134"/>
      <c r="I414" s="123"/>
      <c r="J414" s="123"/>
      <c r="K414" s="134"/>
    </row>
    <row r="415" spans="2:11">
      <c r="B415" s="122"/>
      <c r="C415" s="134"/>
      <c r="D415" s="134"/>
      <c r="E415" s="134"/>
      <c r="F415" s="134"/>
      <c r="G415" s="134"/>
      <c r="H415" s="134"/>
      <c r="I415" s="123"/>
      <c r="J415" s="123"/>
      <c r="K415" s="134"/>
    </row>
    <row r="416" spans="2:11">
      <c r="B416" s="122"/>
      <c r="C416" s="134"/>
      <c r="D416" s="134"/>
      <c r="E416" s="134"/>
      <c r="F416" s="134"/>
      <c r="G416" s="134"/>
      <c r="H416" s="134"/>
      <c r="I416" s="123"/>
      <c r="J416" s="123"/>
      <c r="K416" s="134"/>
    </row>
    <row r="417" spans="2:11">
      <c r="B417" s="122"/>
      <c r="C417" s="134"/>
      <c r="D417" s="134"/>
      <c r="E417" s="134"/>
      <c r="F417" s="134"/>
      <c r="G417" s="134"/>
      <c r="H417" s="134"/>
      <c r="I417" s="123"/>
      <c r="J417" s="123"/>
      <c r="K417" s="134"/>
    </row>
    <row r="418" spans="2:11">
      <c r="B418" s="122"/>
      <c r="C418" s="134"/>
      <c r="D418" s="134"/>
      <c r="E418" s="134"/>
      <c r="F418" s="134"/>
      <c r="G418" s="134"/>
      <c r="H418" s="134"/>
      <c r="I418" s="123"/>
      <c r="J418" s="123"/>
      <c r="K418" s="134"/>
    </row>
    <row r="419" spans="2:11">
      <c r="B419" s="122"/>
      <c r="C419" s="134"/>
      <c r="D419" s="134"/>
      <c r="E419" s="134"/>
      <c r="F419" s="134"/>
      <c r="G419" s="134"/>
      <c r="H419" s="134"/>
      <c r="I419" s="123"/>
      <c r="J419" s="123"/>
      <c r="K419" s="134"/>
    </row>
    <row r="420" spans="2:11">
      <c r="B420" s="122"/>
      <c r="C420" s="134"/>
      <c r="D420" s="134"/>
      <c r="E420" s="134"/>
      <c r="F420" s="134"/>
      <c r="G420" s="134"/>
      <c r="H420" s="134"/>
      <c r="I420" s="123"/>
      <c r="J420" s="123"/>
      <c r="K420" s="134"/>
    </row>
    <row r="421" spans="2:11">
      <c r="B421" s="122"/>
      <c r="C421" s="134"/>
      <c r="D421" s="134"/>
      <c r="E421" s="134"/>
      <c r="F421" s="134"/>
      <c r="G421" s="134"/>
      <c r="H421" s="134"/>
      <c r="I421" s="123"/>
      <c r="J421" s="123"/>
      <c r="K421" s="134"/>
    </row>
    <row r="422" spans="2:11">
      <c r="B422" s="122"/>
      <c r="C422" s="134"/>
      <c r="D422" s="134"/>
      <c r="E422" s="134"/>
      <c r="F422" s="134"/>
      <c r="G422" s="134"/>
      <c r="H422" s="134"/>
      <c r="I422" s="123"/>
      <c r="J422" s="123"/>
      <c r="K422" s="134"/>
    </row>
    <row r="423" spans="2:11">
      <c r="B423" s="122"/>
      <c r="C423" s="134"/>
      <c r="D423" s="134"/>
      <c r="E423" s="134"/>
      <c r="F423" s="134"/>
      <c r="G423" s="134"/>
      <c r="H423" s="134"/>
      <c r="I423" s="123"/>
      <c r="J423" s="123"/>
      <c r="K423" s="134"/>
    </row>
    <row r="424" spans="2:11">
      <c r="B424" s="122"/>
      <c r="C424" s="134"/>
      <c r="D424" s="134"/>
      <c r="E424" s="134"/>
      <c r="F424" s="134"/>
      <c r="G424" s="134"/>
      <c r="H424" s="134"/>
      <c r="I424" s="123"/>
      <c r="J424" s="123"/>
      <c r="K424" s="134"/>
    </row>
    <row r="425" spans="2:11">
      <c r="B425" s="122"/>
      <c r="C425" s="134"/>
      <c r="D425" s="134"/>
      <c r="E425" s="134"/>
      <c r="F425" s="134"/>
      <c r="G425" s="134"/>
      <c r="H425" s="134"/>
      <c r="I425" s="123"/>
      <c r="J425" s="123"/>
      <c r="K425" s="134"/>
    </row>
    <row r="426" spans="2:11">
      <c r="B426" s="122"/>
      <c r="C426" s="134"/>
      <c r="D426" s="134"/>
      <c r="E426" s="134"/>
      <c r="F426" s="134"/>
      <c r="G426" s="134"/>
      <c r="H426" s="134"/>
      <c r="I426" s="123"/>
      <c r="J426" s="123"/>
      <c r="K426" s="134"/>
    </row>
    <row r="427" spans="2:11">
      <c r="B427" s="122"/>
      <c r="C427" s="134"/>
      <c r="D427" s="134"/>
      <c r="E427" s="134"/>
      <c r="F427" s="134"/>
      <c r="G427" s="134"/>
      <c r="H427" s="134"/>
      <c r="I427" s="123"/>
      <c r="J427" s="123"/>
      <c r="K427" s="134"/>
    </row>
    <row r="428" spans="2:11">
      <c r="B428" s="122"/>
      <c r="C428" s="134"/>
      <c r="D428" s="134"/>
      <c r="E428" s="134"/>
      <c r="F428" s="134"/>
      <c r="G428" s="134"/>
      <c r="H428" s="134"/>
      <c r="I428" s="123"/>
      <c r="J428" s="123"/>
      <c r="K428" s="134"/>
    </row>
    <row r="429" spans="2:11">
      <c r="B429" s="122"/>
      <c r="C429" s="134"/>
      <c r="D429" s="134"/>
      <c r="E429" s="134"/>
      <c r="F429" s="134"/>
      <c r="G429" s="134"/>
      <c r="H429" s="134"/>
      <c r="I429" s="123"/>
      <c r="J429" s="123"/>
      <c r="K429" s="134"/>
    </row>
    <row r="430" spans="2:11">
      <c r="B430" s="122"/>
      <c r="C430" s="134"/>
      <c r="D430" s="134"/>
      <c r="E430" s="134"/>
      <c r="F430" s="134"/>
      <c r="G430" s="134"/>
      <c r="H430" s="134"/>
      <c r="I430" s="123"/>
      <c r="J430" s="123"/>
      <c r="K430" s="134"/>
    </row>
    <row r="431" spans="2:11">
      <c r="B431" s="122"/>
      <c r="C431" s="134"/>
      <c r="D431" s="134"/>
      <c r="E431" s="134"/>
      <c r="F431" s="134"/>
      <c r="G431" s="134"/>
      <c r="H431" s="134"/>
      <c r="I431" s="123"/>
      <c r="J431" s="123"/>
      <c r="K431" s="134"/>
    </row>
    <row r="432" spans="2:11">
      <c r="B432" s="122"/>
      <c r="C432" s="134"/>
      <c r="D432" s="134"/>
      <c r="E432" s="134"/>
      <c r="F432" s="134"/>
      <c r="G432" s="134"/>
      <c r="H432" s="134"/>
      <c r="I432" s="123"/>
      <c r="J432" s="123"/>
      <c r="K432" s="134"/>
    </row>
    <row r="433" spans="2:11">
      <c r="B433" s="122"/>
      <c r="C433" s="134"/>
      <c r="D433" s="134"/>
      <c r="E433" s="134"/>
      <c r="F433" s="134"/>
      <c r="G433" s="134"/>
      <c r="H433" s="134"/>
      <c r="I433" s="123"/>
      <c r="J433" s="123"/>
      <c r="K433" s="134"/>
    </row>
    <row r="434" spans="2:11">
      <c r="B434" s="122"/>
      <c r="C434" s="134"/>
      <c r="D434" s="134"/>
      <c r="E434" s="134"/>
      <c r="F434" s="134"/>
      <c r="G434" s="134"/>
      <c r="H434" s="134"/>
      <c r="I434" s="123"/>
      <c r="J434" s="123"/>
      <c r="K434" s="134"/>
    </row>
    <row r="435" spans="2:11">
      <c r="B435" s="122"/>
      <c r="C435" s="134"/>
      <c r="D435" s="134"/>
      <c r="E435" s="134"/>
      <c r="F435" s="134"/>
      <c r="G435" s="134"/>
      <c r="H435" s="134"/>
      <c r="I435" s="123"/>
      <c r="J435" s="123"/>
      <c r="K435" s="134"/>
    </row>
    <row r="436" spans="2:11">
      <c r="B436" s="122"/>
      <c r="C436" s="134"/>
      <c r="D436" s="134"/>
      <c r="E436" s="134"/>
      <c r="F436" s="134"/>
      <c r="G436" s="134"/>
      <c r="H436" s="134"/>
      <c r="I436" s="123"/>
      <c r="J436" s="123"/>
      <c r="K436" s="134"/>
    </row>
    <row r="437" spans="2:11">
      <c r="B437" s="122"/>
      <c r="C437" s="134"/>
      <c r="D437" s="134"/>
      <c r="E437" s="134"/>
      <c r="F437" s="134"/>
      <c r="G437" s="134"/>
      <c r="H437" s="134"/>
      <c r="I437" s="123"/>
      <c r="J437" s="123"/>
      <c r="K437" s="134"/>
    </row>
    <row r="438" spans="2:11">
      <c r="B438" s="122"/>
      <c r="C438" s="134"/>
      <c r="D438" s="134"/>
      <c r="E438" s="134"/>
      <c r="F438" s="134"/>
      <c r="G438" s="134"/>
      <c r="H438" s="134"/>
      <c r="I438" s="123"/>
      <c r="J438" s="123"/>
      <c r="K438" s="134"/>
    </row>
    <row r="439" spans="2:11">
      <c r="B439" s="122"/>
      <c r="C439" s="134"/>
      <c r="D439" s="134"/>
      <c r="E439" s="134"/>
      <c r="F439" s="134"/>
      <c r="G439" s="134"/>
      <c r="H439" s="134"/>
      <c r="I439" s="123"/>
      <c r="J439" s="123"/>
      <c r="K439" s="134"/>
    </row>
    <row r="440" spans="2:11">
      <c r="B440" s="122"/>
      <c r="C440" s="134"/>
      <c r="D440" s="134"/>
      <c r="E440" s="134"/>
      <c r="F440" s="134"/>
      <c r="G440" s="134"/>
      <c r="H440" s="134"/>
      <c r="I440" s="123"/>
      <c r="J440" s="123"/>
      <c r="K440" s="134"/>
    </row>
    <row r="441" spans="2:11">
      <c r="B441" s="122"/>
      <c r="C441" s="134"/>
      <c r="D441" s="134"/>
      <c r="E441" s="134"/>
      <c r="F441" s="134"/>
      <c r="G441" s="134"/>
      <c r="H441" s="134"/>
      <c r="I441" s="123"/>
      <c r="J441" s="123"/>
      <c r="K441" s="134"/>
    </row>
    <row r="442" spans="2:11">
      <c r="B442" s="122"/>
      <c r="C442" s="134"/>
      <c r="D442" s="134"/>
      <c r="E442" s="134"/>
      <c r="F442" s="134"/>
      <c r="G442" s="134"/>
      <c r="H442" s="134"/>
      <c r="I442" s="123"/>
      <c r="J442" s="123"/>
      <c r="K442" s="134"/>
    </row>
    <row r="443" spans="2:11">
      <c r="B443" s="122"/>
      <c r="C443" s="134"/>
      <c r="D443" s="134"/>
      <c r="E443" s="134"/>
      <c r="F443" s="134"/>
      <c r="G443" s="134"/>
      <c r="H443" s="134"/>
      <c r="I443" s="123"/>
      <c r="J443" s="123"/>
      <c r="K443" s="134"/>
    </row>
    <row r="444" spans="2:11">
      <c r="B444" s="122"/>
      <c r="C444" s="134"/>
      <c r="D444" s="134"/>
      <c r="E444" s="134"/>
      <c r="F444" s="134"/>
      <c r="G444" s="134"/>
      <c r="H444" s="134"/>
      <c r="I444" s="123"/>
      <c r="J444" s="123"/>
      <c r="K444" s="134"/>
    </row>
    <row r="445" spans="2:11">
      <c r="B445" s="122"/>
      <c r="C445" s="134"/>
      <c r="D445" s="134"/>
      <c r="E445" s="134"/>
      <c r="F445" s="134"/>
      <c r="G445" s="134"/>
      <c r="H445" s="134"/>
      <c r="I445" s="123"/>
      <c r="J445" s="123"/>
      <c r="K445" s="134"/>
    </row>
    <row r="446" spans="2:11">
      <c r="B446" s="122"/>
      <c r="C446" s="134"/>
      <c r="D446" s="134"/>
      <c r="E446" s="134"/>
      <c r="F446" s="134"/>
      <c r="G446" s="134"/>
      <c r="H446" s="134"/>
      <c r="I446" s="123"/>
      <c r="J446" s="123"/>
      <c r="K446" s="134"/>
    </row>
    <row r="447" spans="2:11">
      <c r="B447" s="122"/>
      <c r="C447" s="134"/>
      <c r="D447" s="134"/>
      <c r="E447" s="134"/>
      <c r="F447" s="134"/>
      <c r="G447" s="134"/>
      <c r="H447" s="134"/>
      <c r="I447" s="123"/>
      <c r="J447" s="123"/>
      <c r="K447" s="134"/>
    </row>
    <row r="448" spans="2:11">
      <c r="B448" s="122"/>
      <c r="C448" s="134"/>
      <c r="D448" s="134"/>
      <c r="E448" s="134"/>
      <c r="F448" s="134"/>
      <c r="G448" s="134"/>
      <c r="H448" s="134"/>
      <c r="I448" s="123"/>
      <c r="J448" s="123"/>
      <c r="K448" s="134"/>
    </row>
    <row r="449" spans="2:11">
      <c r="B449" s="122"/>
      <c r="C449" s="134"/>
      <c r="D449" s="134"/>
      <c r="E449" s="134"/>
      <c r="F449" s="134"/>
      <c r="G449" s="134"/>
      <c r="H449" s="134"/>
      <c r="I449" s="123"/>
      <c r="J449" s="123"/>
      <c r="K449" s="134"/>
    </row>
    <row r="450" spans="2:11">
      <c r="B450" s="122"/>
      <c r="C450" s="134"/>
      <c r="D450" s="134"/>
      <c r="E450" s="134"/>
      <c r="F450" s="134"/>
      <c r="G450" s="134"/>
      <c r="H450" s="134"/>
      <c r="I450" s="123"/>
      <c r="J450" s="123"/>
      <c r="K450" s="134"/>
    </row>
    <row r="451" spans="2:11">
      <c r="B451" s="122"/>
      <c r="C451" s="134"/>
      <c r="D451" s="134"/>
      <c r="E451" s="134"/>
      <c r="F451" s="134"/>
      <c r="G451" s="134"/>
      <c r="H451" s="134"/>
      <c r="I451" s="123"/>
      <c r="J451" s="123"/>
      <c r="K451" s="134"/>
    </row>
    <row r="452" spans="2:11">
      <c r="B452" s="122"/>
      <c r="C452" s="134"/>
      <c r="D452" s="134"/>
      <c r="E452" s="134"/>
      <c r="F452" s="134"/>
      <c r="G452" s="134"/>
      <c r="H452" s="134"/>
      <c r="I452" s="123"/>
      <c r="J452" s="123"/>
      <c r="K452" s="134"/>
    </row>
    <row r="453" spans="2:11">
      <c r="B453" s="122"/>
      <c r="C453" s="134"/>
      <c r="D453" s="134"/>
      <c r="E453" s="134"/>
      <c r="F453" s="134"/>
      <c r="G453" s="134"/>
      <c r="H453" s="134"/>
      <c r="I453" s="123"/>
      <c r="J453" s="123"/>
      <c r="K453" s="134"/>
    </row>
    <row r="454" spans="2:11">
      <c r="B454" s="122"/>
      <c r="C454" s="134"/>
      <c r="D454" s="134"/>
      <c r="E454" s="134"/>
      <c r="F454" s="134"/>
      <c r="G454" s="134"/>
      <c r="H454" s="134"/>
      <c r="I454" s="123"/>
      <c r="J454" s="123"/>
      <c r="K454" s="134"/>
    </row>
    <row r="455" spans="2:11">
      <c r="B455" s="122"/>
      <c r="C455" s="134"/>
      <c r="D455" s="134"/>
      <c r="E455" s="134"/>
      <c r="F455" s="134"/>
      <c r="G455" s="134"/>
      <c r="H455" s="134"/>
      <c r="I455" s="123"/>
      <c r="J455" s="123"/>
      <c r="K455" s="134"/>
    </row>
    <row r="456" spans="2:11">
      <c r="B456" s="122"/>
      <c r="C456" s="134"/>
      <c r="D456" s="134"/>
      <c r="E456" s="134"/>
      <c r="F456" s="134"/>
      <c r="G456" s="134"/>
      <c r="H456" s="134"/>
      <c r="I456" s="123"/>
      <c r="J456" s="123"/>
      <c r="K456" s="134"/>
    </row>
    <row r="457" spans="2:11">
      <c r="B457" s="122"/>
      <c r="C457" s="134"/>
      <c r="D457" s="134"/>
      <c r="E457" s="134"/>
      <c r="F457" s="134"/>
      <c r="G457" s="134"/>
      <c r="H457" s="134"/>
      <c r="I457" s="123"/>
      <c r="J457" s="123"/>
      <c r="K457" s="134"/>
    </row>
    <row r="458" spans="2:11">
      <c r="B458" s="122"/>
      <c r="C458" s="134"/>
      <c r="D458" s="134"/>
      <c r="E458" s="134"/>
      <c r="F458" s="134"/>
      <c r="G458" s="134"/>
      <c r="H458" s="134"/>
      <c r="I458" s="123"/>
      <c r="J458" s="123"/>
      <c r="K458" s="134"/>
    </row>
    <row r="459" spans="2:11">
      <c r="B459" s="122"/>
      <c r="C459" s="134"/>
      <c r="D459" s="134"/>
      <c r="E459" s="134"/>
      <c r="F459" s="134"/>
      <c r="G459" s="134"/>
      <c r="H459" s="134"/>
      <c r="I459" s="123"/>
      <c r="J459" s="123"/>
      <c r="K459" s="134"/>
    </row>
    <row r="460" spans="2:11">
      <c r="B460" s="122"/>
      <c r="C460" s="134"/>
      <c r="D460" s="134"/>
      <c r="E460" s="134"/>
      <c r="F460" s="134"/>
      <c r="G460" s="134"/>
      <c r="H460" s="134"/>
      <c r="I460" s="123"/>
      <c r="J460" s="123"/>
      <c r="K460" s="134"/>
    </row>
    <row r="461" spans="2:11">
      <c r="B461" s="122"/>
      <c r="C461" s="134"/>
      <c r="D461" s="134"/>
      <c r="E461" s="134"/>
      <c r="F461" s="134"/>
      <c r="G461" s="134"/>
      <c r="H461" s="134"/>
      <c r="I461" s="123"/>
      <c r="J461" s="123"/>
      <c r="K461" s="134"/>
    </row>
    <row r="462" spans="2:11">
      <c r="B462" s="122"/>
      <c r="C462" s="134"/>
      <c r="D462" s="134"/>
      <c r="E462" s="134"/>
      <c r="F462" s="134"/>
      <c r="G462" s="134"/>
      <c r="H462" s="134"/>
      <c r="I462" s="123"/>
      <c r="J462" s="123"/>
      <c r="K462" s="134"/>
    </row>
    <row r="463" spans="2:11">
      <c r="B463" s="122"/>
      <c r="C463" s="134"/>
      <c r="D463" s="134"/>
      <c r="E463" s="134"/>
      <c r="F463" s="134"/>
      <c r="G463" s="134"/>
      <c r="H463" s="134"/>
      <c r="I463" s="123"/>
      <c r="J463" s="123"/>
      <c r="K463" s="134"/>
    </row>
    <row r="464" spans="2:11">
      <c r="B464" s="122"/>
      <c r="C464" s="134"/>
      <c r="D464" s="134"/>
      <c r="E464" s="134"/>
      <c r="F464" s="134"/>
      <c r="G464" s="134"/>
      <c r="H464" s="134"/>
      <c r="I464" s="123"/>
      <c r="J464" s="123"/>
      <c r="K464" s="134"/>
    </row>
    <row r="465" spans="2:11">
      <c r="B465" s="122"/>
      <c r="C465" s="134"/>
      <c r="D465" s="134"/>
      <c r="E465" s="134"/>
      <c r="F465" s="134"/>
      <c r="G465" s="134"/>
      <c r="H465" s="134"/>
      <c r="I465" s="123"/>
      <c r="J465" s="123"/>
      <c r="K465" s="134"/>
    </row>
    <row r="466" spans="2:11">
      <c r="B466" s="122"/>
      <c r="C466" s="134"/>
      <c r="D466" s="134"/>
      <c r="E466" s="134"/>
      <c r="F466" s="134"/>
      <c r="G466" s="134"/>
      <c r="H466" s="134"/>
      <c r="I466" s="123"/>
      <c r="J466" s="123"/>
      <c r="K466" s="134"/>
    </row>
    <row r="467" spans="2:11">
      <c r="B467" s="122"/>
      <c r="C467" s="134"/>
      <c r="D467" s="134"/>
      <c r="E467" s="134"/>
      <c r="F467" s="134"/>
      <c r="G467" s="134"/>
      <c r="H467" s="134"/>
      <c r="I467" s="123"/>
      <c r="J467" s="123"/>
      <c r="K467" s="134"/>
    </row>
    <row r="468" spans="2:11">
      <c r="B468" s="122"/>
      <c r="C468" s="134"/>
      <c r="D468" s="134"/>
      <c r="E468" s="134"/>
      <c r="F468" s="134"/>
      <c r="G468" s="134"/>
      <c r="H468" s="134"/>
      <c r="I468" s="123"/>
      <c r="J468" s="123"/>
      <c r="K468" s="134"/>
    </row>
    <row r="469" spans="2:11">
      <c r="B469" s="122"/>
      <c r="C469" s="134"/>
      <c r="D469" s="134"/>
      <c r="E469" s="134"/>
      <c r="F469" s="134"/>
      <c r="G469" s="134"/>
      <c r="H469" s="134"/>
      <c r="I469" s="123"/>
      <c r="J469" s="123"/>
      <c r="K469" s="134"/>
    </row>
    <row r="470" spans="2:11">
      <c r="B470" s="122"/>
      <c r="C470" s="134"/>
      <c r="D470" s="134"/>
      <c r="E470" s="134"/>
      <c r="F470" s="134"/>
      <c r="G470" s="134"/>
      <c r="H470" s="134"/>
      <c r="I470" s="123"/>
      <c r="J470" s="123"/>
      <c r="K470" s="134"/>
    </row>
    <row r="471" spans="2:11">
      <c r="B471" s="122"/>
      <c r="C471" s="134"/>
      <c r="D471" s="134"/>
      <c r="E471" s="134"/>
      <c r="F471" s="134"/>
      <c r="G471" s="134"/>
      <c r="H471" s="134"/>
      <c r="I471" s="123"/>
      <c r="J471" s="123"/>
      <c r="K471" s="134"/>
    </row>
    <row r="472" spans="2:11">
      <c r="B472" s="122"/>
      <c r="C472" s="134"/>
      <c r="D472" s="134"/>
      <c r="E472" s="134"/>
      <c r="F472" s="134"/>
      <c r="G472" s="134"/>
      <c r="H472" s="134"/>
      <c r="I472" s="123"/>
      <c r="J472" s="123"/>
      <c r="K472" s="134"/>
    </row>
    <row r="473" spans="2:11">
      <c r="B473" s="122"/>
      <c r="C473" s="134"/>
      <c r="D473" s="134"/>
      <c r="E473" s="134"/>
      <c r="F473" s="134"/>
      <c r="G473" s="134"/>
      <c r="H473" s="134"/>
      <c r="I473" s="123"/>
      <c r="J473" s="123"/>
      <c r="K473" s="134"/>
    </row>
    <row r="474" spans="2:11">
      <c r="B474" s="122"/>
      <c r="C474" s="134"/>
      <c r="D474" s="134"/>
      <c r="E474" s="134"/>
      <c r="F474" s="134"/>
      <c r="G474" s="134"/>
      <c r="H474" s="134"/>
      <c r="I474" s="123"/>
      <c r="J474" s="123"/>
      <c r="K474" s="134"/>
    </row>
    <row r="475" spans="2:11">
      <c r="B475" s="122"/>
      <c r="C475" s="134"/>
      <c r="D475" s="134"/>
      <c r="E475" s="134"/>
      <c r="F475" s="134"/>
      <c r="G475" s="134"/>
      <c r="H475" s="134"/>
      <c r="I475" s="123"/>
      <c r="J475" s="123"/>
      <c r="K475" s="134"/>
    </row>
    <row r="476" spans="2:11">
      <c r="B476" s="122"/>
      <c r="C476" s="134"/>
      <c r="D476" s="134"/>
      <c r="E476" s="134"/>
      <c r="F476" s="134"/>
      <c r="G476" s="134"/>
      <c r="H476" s="134"/>
      <c r="I476" s="123"/>
      <c r="J476" s="123"/>
      <c r="K476" s="134"/>
    </row>
    <row r="477" spans="2:11">
      <c r="B477" s="122"/>
      <c r="C477" s="134"/>
      <c r="D477" s="134"/>
      <c r="E477" s="134"/>
      <c r="F477" s="134"/>
      <c r="G477" s="134"/>
      <c r="H477" s="134"/>
      <c r="I477" s="123"/>
      <c r="J477" s="123"/>
      <c r="K477" s="134"/>
    </row>
    <row r="478" spans="2:11">
      <c r="B478" s="122"/>
      <c r="C478" s="134"/>
      <c r="D478" s="134"/>
      <c r="E478" s="134"/>
      <c r="F478" s="134"/>
      <c r="G478" s="134"/>
      <c r="H478" s="134"/>
      <c r="I478" s="123"/>
      <c r="J478" s="123"/>
      <c r="K478" s="134"/>
    </row>
    <row r="479" spans="2:11">
      <c r="B479" s="122"/>
      <c r="C479" s="134"/>
      <c r="D479" s="134"/>
      <c r="E479" s="134"/>
      <c r="F479" s="134"/>
      <c r="G479" s="134"/>
      <c r="H479" s="134"/>
      <c r="I479" s="123"/>
      <c r="J479" s="123"/>
      <c r="K479" s="134"/>
    </row>
    <row r="480" spans="2:11">
      <c r="B480" s="122"/>
      <c r="C480" s="134"/>
      <c r="D480" s="134"/>
      <c r="E480" s="134"/>
      <c r="F480" s="134"/>
      <c r="G480" s="134"/>
      <c r="H480" s="134"/>
      <c r="I480" s="123"/>
      <c r="J480" s="123"/>
      <c r="K480" s="134"/>
    </row>
    <row r="481" spans="2:11">
      <c r="B481" s="122"/>
      <c r="C481" s="134"/>
      <c r="D481" s="134"/>
      <c r="E481" s="134"/>
      <c r="F481" s="134"/>
      <c r="G481" s="134"/>
      <c r="H481" s="134"/>
      <c r="I481" s="123"/>
      <c r="J481" s="123"/>
      <c r="K481" s="134"/>
    </row>
    <row r="482" spans="2:11">
      <c r="B482" s="122"/>
      <c r="C482" s="134"/>
      <c r="D482" s="134"/>
      <c r="E482" s="134"/>
      <c r="F482" s="134"/>
      <c r="G482" s="134"/>
      <c r="H482" s="134"/>
      <c r="I482" s="123"/>
      <c r="J482" s="123"/>
      <c r="K482" s="134"/>
    </row>
    <row r="483" spans="2:11">
      <c r="B483" s="122"/>
      <c r="C483" s="134"/>
      <c r="D483" s="134"/>
      <c r="E483" s="134"/>
      <c r="F483" s="134"/>
      <c r="G483" s="134"/>
      <c r="H483" s="134"/>
      <c r="I483" s="123"/>
      <c r="J483" s="123"/>
      <c r="K483" s="134"/>
    </row>
    <row r="484" spans="2:11">
      <c r="B484" s="122"/>
      <c r="C484" s="134"/>
      <c r="D484" s="134"/>
      <c r="E484" s="134"/>
      <c r="F484" s="134"/>
      <c r="G484" s="134"/>
      <c r="H484" s="134"/>
      <c r="I484" s="123"/>
      <c r="J484" s="123"/>
      <c r="K484" s="134"/>
    </row>
    <row r="485" spans="2:11">
      <c r="B485" s="122"/>
      <c r="C485" s="134"/>
      <c r="D485" s="134"/>
      <c r="E485" s="134"/>
      <c r="F485" s="134"/>
      <c r="G485" s="134"/>
      <c r="H485" s="134"/>
      <c r="I485" s="123"/>
      <c r="J485" s="123"/>
      <c r="K485" s="134"/>
    </row>
    <row r="486" spans="2:11">
      <c r="B486" s="122"/>
      <c r="C486" s="134"/>
      <c r="D486" s="134"/>
      <c r="E486" s="134"/>
      <c r="F486" s="134"/>
      <c r="G486" s="134"/>
      <c r="H486" s="134"/>
      <c r="I486" s="123"/>
      <c r="J486" s="123"/>
      <c r="K486" s="134"/>
    </row>
    <row r="487" spans="2:11">
      <c r="B487" s="122"/>
      <c r="C487" s="134"/>
      <c r="D487" s="134"/>
      <c r="E487" s="134"/>
      <c r="F487" s="134"/>
      <c r="G487" s="134"/>
      <c r="H487" s="134"/>
      <c r="I487" s="123"/>
      <c r="J487" s="123"/>
      <c r="K487" s="134"/>
    </row>
    <row r="488" spans="2:11">
      <c r="B488" s="122"/>
      <c r="C488" s="134"/>
      <c r="D488" s="134"/>
      <c r="E488" s="134"/>
      <c r="F488" s="134"/>
      <c r="G488" s="134"/>
      <c r="H488" s="134"/>
      <c r="I488" s="123"/>
      <c r="J488" s="123"/>
      <c r="K488" s="134"/>
    </row>
    <row r="489" spans="2:11">
      <c r="B489" s="122"/>
      <c r="C489" s="134"/>
      <c r="D489" s="134"/>
      <c r="E489" s="134"/>
      <c r="F489" s="134"/>
      <c r="G489" s="134"/>
      <c r="H489" s="134"/>
      <c r="I489" s="123"/>
      <c r="J489" s="123"/>
      <c r="K489" s="134"/>
    </row>
    <row r="490" spans="2:11">
      <c r="B490" s="122"/>
      <c r="C490" s="134"/>
      <c r="D490" s="134"/>
      <c r="E490" s="134"/>
      <c r="F490" s="134"/>
      <c r="G490" s="134"/>
      <c r="H490" s="134"/>
      <c r="I490" s="123"/>
      <c r="J490" s="123"/>
      <c r="K490" s="134"/>
    </row>
    <row r="491" spans="2:11">
      <c r="B491" s="122"/>
      <c r="C491" s="134"/>
      <c r="D491" s="134"/>
      <c r="E491" s="134"/>
      <c r="F491" s="134"/>
      <c r="G491" s="134"/>
      <c r="H491" s="134"/>
      <c r="I491" s="123"/>
      <c r="J491" s="123"/>
      <c r="K491" s="134"/>
    </row>
    <row r="492" spans="2:11">
      <c r="B492" s="122"/>
      <c r="C492" s="134"/>
      <c r="D492" s="134"/>
      <c r="E492" s="134"/>
      <c r="F492" s="134"/>
      <c r="G492" s="134"/>
      <c r="H492" s="134"/>
      <c r="I492" s="123"/>
      <c r="J492" s="123"/>
      <c r="K492" s="134"/>
    </row>
    <row r="493" spans="2:11">
      <c r="B493" s="122"/>
      <c r="C493" s="134"/>
      <c r="D493" s="134"/>
      <c r="E493" s="134"/>
      <c r="F493" s="134"/>
      <c r="G493" s="134"/>
      <c r="H493" s="134"/>
      <c r="I493" s="123"/>
      <c r="J493" s="123"/>
      <c r="K493" s="134"/>
    </row>
    <row r="494" spans="2:11">
      <c r="B494" s="122"/>
      <c r="C494" s="134"/>
      <c r="D494" s="134"/>
      <c r="E494" s="134"/>
      <c r="F494" s="134"/>
      <c r="G494" s="134"/>
      <c r="H494" s="134"/>
      <c r="I494" s="123"/>
      <c r="J494" s="123"/>
      <c r="K494" s="134"/>
    </row>
    <row r="495" spans="2:11">
      <c r="B495" s="122"/>
      <c r="C495" s="134"/>
      <c r="D495" s="134"/>
      <c r="E495" s="134"/>
      <c r="F495" s="134"/>
      <c r="G495" s="134"/>
      <c r="H495" s="134"/>
      <c r="I495" s="123"/>
      <c r="J495" s="123"/>
      <c r="K495" s="134"/>
    </row>
    <row r="496" spans="2:11">
      <c r="B496" s="122"/>
      <c r="C496" s="134"/>
      <c r="D496" s="134"/>
      <c r="E496" s="134"/>
      <c r="F496" s="134"/>
      <c r="G496" s="134"/>
      <c r="H496" s="134"/>
      <c r="I496" s="123"/>
      <c r="J496" s="123"/>
      <c r="K496" s="134"/>
    </row>
    <row r="497" spans="2:11">
      <c r="B497" s="122"/>
      <c r="C497" s="134"/>
      <c r="D497" s="134"/>
      <c r="E497" s="134"/>
      <c r="F497" s="134"/>
      <c r="G497" s="134"/>
      <c r="H497" s="134"/>
      <c r="I497" s="123"/>
      <c r="J497" s="123"/>
      <c r="K497" s="134"/>
    </row>
    <row r="498" spans="2:11">
      <c r="B498" s="122"/>
      <c r="C498" s="134"/>
      <c r="D498" s="134"/>
      <c r="E498" s="134"/>
      <c r="F498" s="134"/>
      <c r="G498" s="134"/>
      <c r="H498" s="134"/>
      <c r="I498" s="123"/>
      <c r="J498" s="123"/>
      <c r="K498" s="134"/>
    </row>
    <row r="499" spans="2:11">
      <c r="B499" s="122"/>
      <c r="C499" s="134"/>
      <c r="D499" s="134"/>
      <c r="E499" s="134"/>
      <c r="F499" s="134"/>
      <c r="G499" s="134"/>
      <c r="H499" s="134"/>
      <c r="I499" s="123"/>
      <c r="J499" s="123"/>
      <c r="K499" s="134"/>
    </row>
    <row r="500" spans="2:11">
      <c r="B500" s="122"/>
      <c r="C500" s="134"/>
      <c r="D500" s="134"/>
      <c r="E500" s="134"/>
      <c r="F500" s="134"/>
      <c r="G500" s="134"/>
      <c r="H500" s="134"/>
      <c r="I500" s="123"/>
      <c r="J500" s="123"/>
      <c r="K500" s="134"/>
    </row>
    <row r="501" spans="2:11">
      <c r="B501" s="122"/>
      <c r="C501" s="134"/>
      <c r="D501" s="134"/>
      <c r="E501" s="134"/>
      <c r="F501" s="134"/>
      <c r="G501" s="134"/>
      <c r="H501" s="134"/>
      <c r="I501" s="123"/>
      <c r="J501" s="123"/>
      <c r="K501" s="134"/>
    </row>
    <row r="502" spans="2:11">
      <c r="B502" s="122"/>
      <c r="C502" s="134"/>
      <c r="D502" s="134"/>
      <c r="E502" s="134"/>
      <c r="F502" s="134"/>
      <c r="G502" s="134"/>
      <c r="H502" s="134"/>
      <c r="I502" s="123"/>
      <c r="J502" s="123"/>
      <c r="K502" s="134"/>
    </row>
    <row r="503" spans="2:11">
      <c r="B503" s="122"/>
      <c r="C503" s="134"/>
      <c r="D503" s="134"/>
      <c r="E503" s="134"/>
      <c r="F503" s="134"/>
      <c r="G503" s="134"/>
      <c r="H503" s="134"/>
      <c r="I503" s="123"/>
      <c r="J503" s="123"/>
      <c r="K503" s="134"/>
    </row>
    <row r="504" spans="2:11">
      <c r="B504" s="122"/>
      <c r="C504" s="134"/>
      <c r="D504" s="134"/>
      <c r="E504" s="134"/>
      <c r="F504" s="134"/>
      <c r="G504" s="134"/>
      <c r="H504" s="134"/>
      <c r="I504" s="123"/>
      <c r="J504" s="123"/>
      <c r="K504" s="134"/>
    </row>
    <row r="505" spans="2:11">
      <c r="B505" s="122"/>
      <c r="C505" s="134"/>
      <c r="D505" s="134"/>
      <c r="E505" s="134"/>
      <c r="F505" s="134"/>
      <c r="G505" s="134"/>
      <c r="H505" s="134"/>
      <c r="I505" s="123"/>
      <c r="J505" s="123"/>
      <c r="K505" s="134"/>
    </row>
    <row r="506" spans="2:11">
      <c r="B506" s="122"/>
      <c r="C506" s="134"/>
      <c r="D506" s="134"/>
      <c r="E506" s="134"/>
      <c r="F506" s="134"/>
      <c r="G506" s="134"/>
      <c r="H506" s="134"/>
      <c r="I506" s="123"/>
      <c r="J506" s="123"/>
      <c r="K506" s="134"/>
    </row>
    <row r="507" spans="2:11">
      <c r="B507" s="122"/>
      <c r="C507" s="134"/>
      <c r="D507" s="134"/>
      <c r="E507" s="134"/>
      <c r="F507" s="134"/>
      <c r="G507" s="134"/>
      <c r="H507" s="134"/>
      <c r="I507" s="123"/>
      <c r="J507" s="123"/>
      <c r="K507" s="134"/>
    </row>
    <row r="508" spans="2:11">
      <c r="B508" s="122"/>
      <c r="C508" s="134"/>
      <c r="D508" s="134"/>
      <c r="E508" s="134"/>
      <c r="F508" s="134"/>
      <c r="G508" s="134"/>
      <c r="H508" s="134"/>
      <c r="I508" s="123"/>
      <c r="J508" s="123"/>
      <c r="K508" s="134"/>
    </row>
    <row r="509" spans="2:11">
      <c r="B509" s="122"/>
      <c r="C509" s="134"/>
      <c r="D509" s="134"/>
      <c r="E509" s="134"/>
      <c r="F509" s="134"/>
      <c r="G509" s="134"/>
      <c r="H509" s="134"/>
      <c r="I509" s="123"/>
      <c r="J509" s="123"/>
      <c r="K509" s="134"/>
    </row>
    <row r="510" spans="2:11">
      <c r="B510" s="122"/>
      <c r="C510" s="134"/>
      <c r="D510" s="134"/>
      <c r="E510" s="134"/>
      <c r="F510" s="134"/>
      <c r="G510" s="134"/>
      <c r="H510" s="134"/>
      <c r="I510" s="123"/>
      <c r="J510" s="123"/>
      <c r="K510" s="134"/>
    </row>
    <row r="511" spans="2:11">
      <c r="B511" s="122"/>
      <c r="C511" s="134"/>
      <c r="D511" s="134"/>
      <c r="E511" s="134"/>
      <c r="F511" s="134"/>
      <c r="G511" s="134"/>
      <c r="H511" s="134"/>
      <c r="I511" s="123"/>
      <c r="J511" s="123"/>
      <c r="K511" s="134"/>
    </row>
    <row r="512" spans="2:11">
      <c r="B512" s="122"/>
      <c r="C512" s="134"/>
      <c r="D512" s="134"/>
      <c r="E512" s="134"/>
      <c r="F512" s="134"/>
      <c r="G512" s="134"/>
      <c r="H512" s="134"/>
      <c r="I512" s="123"/>
      <c r="J512" s="123"/>
      <c r="K512" s="134"/>
    </row>
    <row r="513" spans="2:11">
      <c r="B513" s="122"/>
      <c r="C513" s="134"/>
      <c r="D513" s="134"/>
      <c r="E513" s="134"/>
      <c r="F513" s="134"/>
      <c r="G513" s="134"/>
      <c r="H513" s="134"/>
      <c r="I513" s="123"/>
      <c r="J513" s="123"/>
      <c r="K513" s="134"/>
    </row>
    <row r="514" spans="2:11">
      <c r="B514" s="122"/>
      <c r="C514" s="134"/>
      <c r="D514" s="134"/>
      <c r="E514" s="134"/>
      <c r="F514" s="134"/>
      <c r="G514" s="134"/>
      <c r="H514" s="134"/>
      <c r="I514" s="123"/>
      <c r="J514" s="123"/>
      <c r="K514" s="134"/>
    </row>
    <row r="515" spans="2:11">
      <c r="B515" s="122"/>
      <c r="C515" s="134"/>
      <c r="D515" s="134"/>
      <c r="E515" s="134"/>
      <c r="F515" s="134"/>
      <c r="G515" s="134"/>
      <c r="H515" s="134"/>
      <c r="I515" s="123"/>
      <c r="J515" s="123"/>
      <c r="K515" s="134"/>
    </row>
    <row r="516" spans="2:11">
      <c r="B516" s="122"/>
      <c r="C516" s="134"/>
      <c r="D516" s="134"/>
      <c r="E516" s="134"/>
      <c r="F516" s="134"/>
      <c r="G516" s="134"/>
      <c r="H516" s="134"/>
      <c r="I516" s="123"/>
      <c r="J516" s="123"/>
      <c r="K516" s="134"/>
    </row>
    <row r="517" spans="2:11">
      <c r="B517" s="122"/>
      <c r="C517" s="134"/>
      <c r="D517" s="134"/>
      <c r="E517" s="134"/>
      <c r="F517" s="134"/>
      <c r="G517" s="134"/>
      <c r="H517" s="134"/>
      <c r="I517" s="123"/>
      <c r="J517" s="123"/>
      <c r="K517" s="134"/>
    </row>
    <row r="518" spans="2:11">
      <c r="B518" s="122"/>
      <c r="C518" s="134"/>
      <c r="D518" s="134"/>
      <c r="E518" s="134"/>
      <c r="F518" s="134"/>
      <c r="G518" s="134"/>
      <c r="H518" s="134"/>
      <c r="I518" s="123"/>
      <c r="J518" s="123"/>
      <c r="K518" s="134"/>
    </row>
    <row r="519" spans="2:11">
      <c r="B519" s="122"/>
      <c r="C519" s="134"/>
      <c r="D519" s="134"/>
      <c r="E519" s="134"/>
      <c r="F519" s="134"/>
      <c r="G519" s="134"/>
      <c r="H519" s="134"/>
      <c r="I519" s="123"/>
      <c r="J519" s="123"/>
      <c r="K519" s="134"/>
    </row>
    <row r="520" spans="2:11">
      <c r="B520" s="122"/>
      <c r="C520" s="134"/>
      <c r="D520" s="134"/>
      <c r="E520" s="134"/>
      <c r="F520" s="134"/>
      <c r="G520" s="134"/>
      <c r="H520" s="134"/>
      <c r="I520" s="123"/>
      <c r="J520" s="123"/>
      <c r="K520" s="134"/>
    </row>
    <row r="521" spans="2:11">
      <c r="B521" s="122"/>
      <c r="C521" s="134"/>
      <c r="D521" s="134"/>
      <c r="E521" s="134"/>
      <c r="F521" s="134"/>
      <c r="G521" s="134"/>
      <c r="H521" s="134"/>
      <c r="I521" s="123"/>
      <c r="J521" s="123"/>
      <c r="K521" s="134"/>
    </row>
    <row r="522" spans="2:11">
      <c r="B522" s="122"/>
      <c r="C522" s="134"/>
      <c r="D522" s="134"/>
      <c r="E522" s="134"/>
      <c r="F522" s="134"/>
      <c r="G522" s="134"/>
      <c r="H522" s="134"/>
      <c r="I522" s="123"/>
      <c r="J522" s="123"/>
      <c r="K522" s="134"/>
    </row>
    <row r="523" spans="2:11">
      <c r="B523" s="122"/>
      <c r="C523" s="134"/>
      <c r="D523" s="134"/>
      <c r="E523" s="134"/>
      <c r="F523" s="134"/>
      <c r="G523" s="134"/>
      <c r="H523" s="134"/>
      <c r="I523" s="123"/>
      <c r="J523" s="123"/>
      <c r="K523" s="134"/>
    </row>
    <row r="524" spans="2:11">
      <c r="B524" s="122"/>
      <c r="C524" s="134"/>
      <c r="D524" s="134"/>
      <c r="E524" s="134"/>
      <c r="F524" s="134"/>
      <c r="G524" s="134"/>
      <c r="H524" s="134"/>
      <c r="I524" s="123"/>
      <c r="J524" s="123"/>
      <c r="K524" s="134"/>
    </row>
    <row r="525" spans="2:11">
      <c r="B525" s="122"/>
      <c r="C525" s="134"/>
      <c r="D525" s="134"/>
      <c r="E525" s="134"/>
      <c r="F525" s="134"/>
      <c r="G525" s="134"/>
      <c r="H525" s="134"/>
      <c r="I525" s="123"/>
      <c r="J525" s="123"/>
      <c r="K525" s="134"/>
    </row>
    <row r="526" spans="2:11">
      <c r="B526" s="122"/>
      <c r="C526" s="134"/>
      <c r="D526" s="134"/>
      <c r="E526" s="134"/>
      <c r="F526" s="134"/>
      <c r="G526" s="134"/>
      <c r="H526" s="134"/>
      <c r="I526" s="123"/>
      <c r="J526" s="123"/>
      <c r="K526" s="134"/>
    </row>
    <row r="527" spans="2:11">
      <c r="B527" s="122"/>
      <c r="C527" s="134"/>
      <c r="D527" s="134"/>
      <c r="E527" s="134"/>
      <c r="F527" s="134"/>
      <c r="G527" s="134"/>
      <c r="H527" s="134"/>
      <c r="I527" s="123"/>
      <c r="J527" s="123"/>
      <c r="K527" s="134"/>
    </row>
    <row r="528" spans="2:11">
      <c r="B528" s="122"/>
      <c r="C528" s="134"/>
      <c r="D528" s="134"/>
      <c r="E528" s="134"/>
      <c r="F528" s="134"/>
      <c r="G528" s="134"/>
      <c r="H528" s="134"/>
      <c r="I528" s="123"/>
      <c r="J528" s="123"/>
      <c r="K528" s="134"/>
    </row>
    <row r="529" spans="2:11">
      <c r="B529" s="122"/>
      <c r="C529" s="134"/>
      <c r="D529" s="134"/>
      <c r="E529" s="134"/>
      <c r="F529" s="134"/>
      <c r="G529" s="134"/>
      <c r="H529" s="134"/>
      <c r="I529" s="123"/>
      <c r="J529" s="123"/>
      <c r="K529" s="134"/>
    </row>
    <row r="530" spans="2:11">
      <c r="B530" s="122"/>
      <c r="C530" s="134"/>
      <c r="D530" s="134"/>
      <c r="E530" s="134"/>
      <c r="F530" s="134"/>
      <c r="G530" s="134"/>
      <c r="H530" s="134"/>
      <c r="I530" s="123"/>
      <c r="J530" s="123"/>
      <c r="K530" s="134"/>
    </row>
    <row r="531" spans="2:11">
      <c r="B531" s="122"/>
      <c r="C531" s="134"/>
      <c r="D531" s="134"/>
      <c r="E531" s="134"/>
      <c r="F531" s="134"/>
      <c r="G531" s="134"/>
      <c r="H531" s="134"/>
      <c r="I531" s="123"/>
      <c r="J531" s="123"/>
      <c r="K531" s="134"/>
    </row>
    <row r="532" spans="2:11">
      <c r="B532" s="122"/>
      <c r="C532" s="134"/>
      <c r="D532" s="134"/>
      <c r="E532" s="134"/>
      <c r="F532" s="134"/>
      <c r="G532" s="134"/>
      <c r="H532" s="134"/>
      <c r="I532" s="123"/>
      <c r="J532" s="123"/>
      <c r="K532" s="134"/>
    </row>
    <row r="533" spans="2:11">
      <c r="B533" s="122"/>
      <c r="C533" s="134"/>
      <c r="D533" s="134"/>
      <c r="E533" s="134"/>
      <c r="F533" s="134"/>
      <c r="G533" s="134"/>
      <c r="H533" s="134"/>
      <c r="I533" s="123"/>
      <c r="J533" s="123"/>
      <c r="K533" s="134"/>
    </row>
    <row r="534" spans="2:11">
      <c r="B534" s="122"/>
      <c r="C534" s="134"/>
      <c r="D534" s="134"/>
      <c r="E534" s="134"/>
      <c r="F534" s="134"/>
      <c r="G534" s="134"/>
      <c r="H534" s="134"/>
      <c r="I534" s="123"/>
      <c r="J534" s="123"/>
      <c r="K534" s="134"/>
    </row>
    <row r="535" spans="2:11">
      <c r="B535" s="122"/>
      <c r="C535" s="134"/>
      <c r="D535" s="134"/>
      <c r="E535" s="134"/>
      <c r="F535" s="134"/>
      <c r="G535" s="134"/>
      <c r="H535" s="134"/>
      <c r="I535" s="123"/>
      <c r="J535" s="123"/>
      <c r="K535" s="134"/>
    </row>
    <row r="536" spans="2:11">
      <c r="B536" s="122"/>
      <c r="C536" s="134"/>
      <c r="D536" s="134"/>
      <c r="E536" s="134"/>
      <c r="F536" s="134"/>
      <c r="G536" s="134"/>
      <c r="H536" s="134"/>
      <c r="I536" s="123"/>
      <c r="J536" s="123"/>
      <c r="K536" s="134"/>
    </row>
    <row r="537" spans="2:11">
      <c r="B537" s="122"/>
      <c r="C537" s="134"/>
      <c r="D537" s="134"/>
      <c r="E537" s="134"/>
      <c r="F537" s="134"/>
      <c r="G537" s="134"/>
      <c r="H537" s="134"/>
      <c r="I537" s="123"/>
      <c r="J537" s="123"/>
      <c r="K537" s="134"/>
    </row>
    <row r="538" spans="2:11">
      <c r="B538" s="122"/>
      <c r="C538" s="134"/>
      <c r="D538" s="134"/>
      <c r="E538" s="134"/>
      <c r="F538" s="134"/>
      <c r="G538" s="134"/>
      <c r="H538" s="134"/>
      <c r="I538" s="123"/>
      <c r="J538" s="123"/>
      <c r="K538" s="134"/>
    </row>
    <row r="539" spans="2:11">
      <c r="B539" s="122"/>
      <c r="C539" s="134"/>
      <c r="D539" s="134"/>
      <c r="E539" s="134"/>
      <c r="F539" s="134"/>
      <c r="G539" s="134"/>
      <c r="H539" s="134"/>
      <c r="I539" s="123"/>
      <c r="J539" s="123"/>
      <c r="K539" s="134"/>
    </row>
    <row r="540" spans="2:11">
      <c r="B540" s="122"/>
      <c r="C540" s="134"/>
      <c r="D540" s="134"/>
      <c r="E540" s="134"/>
      <c r="F540" s="134"/>
      <c r="G540" s="134"/>
      <c r="H540" s="134"/>
      <c r="I540" s="123"/>
      <c r="J540" s="123"/>
      <c r="K540" s="134"/>
    </row>
    <row r="541" spans="2:11">
      <c r="B541" s="122"/>
      <c r="C541" s="134"/>
      <c r="D541" s="134"/>
      <c r="E541" s="134"/>
      <c r="F541" s="134"/>
      <c r="G541" s="134"/>
      <c r="H541" s="134"/>
      <c r="I541" s="123"/>
      <c r="J541" s="123"/>
      <c r="K541" s="134"/>
    </row>
    <row r="542" spans="2:11">
      <c r="B542" s="122"/>
      <c r="C542" s="134"/>
      <c r="D542" s="134"/>
      <c r="E542" s="134"/>
      <c r="F542" s="134"/>
      <c r="G542" s="134"/>
      <c r="H542" s="134"/>
      <c r="I542" s="123"/>
      <c r="J542" s="123"/>
      <c r="K542" s="134"/>
    </row>
    <row r="543" spans="2:11">
      <c r="B543" s="122"/>
      <c r="C543" s="134"/>
      <c r="D543" s="134"/>
      <c r="E543" s="134"/>
      <c r="F543" s="134"/>
      <c r="G543" s="134"/>
      <c r="H543" s="134"/>
      <c r="I543" s="123"/>
      <c r="J543" s="123"/>
      <c r="K543" s="134"/>
    </row>
    <row r="544" spans="2:11">
      <c r="B544" s="122"/>
      <c r="C544" s="134"/>
      <c r="D544" s="134"/>
      <c r="E544" s="134"/>
      <c r="F544" s="134"/>
      <c r="G544" s="134"/>
      <c r="H544" s="134"/>
      <c r="I544" s="123"/>
      <c r="J544" s="123"/>
      <c r="K544" s="134"/>
    </row>
    <row r="545" spans="2:11">
      <c r="B545" s="122"/>
      <c r="C545" s="134"/>
      <c r="D545" s="134"/>
      <c r="E545" s="134"/>
      <c r="F545" s="134"/>
      <c r="G545" s="134"/>
      <c r="H545" s="134"/>
      <c r="I545" s="123"/>
      <c r="J545" s="123"/>
      <c r="K545" s="134"/>
    </row>
    <row r="546" spans="2:11">
      <c r="B546" s="122"/>
      <c r="C546" s="134"/>
      <c r="D546" s="134"/>
      <c r="E546" s="134"/>
      <c r="F546" s="134"/>
      <c r="G546" s="134"/>
      <c r="H546" s="134"/>
      <c r="I546" s="123"/>
      <c r="J546" s="123"/>
      <c r="K546" s="134"/>
    </row>
    <row r="547" spans="2:11">
      <c r="B547" s="122"/>
      <c r="C547" s="134"/>
      <c r="D547" s="134"/>
      <c r="E547" s="134"/>
      <c r="F547" s="134"/>
      <c r="G547" s="134"/>
      <c r="H547" s="134"/>
      <c r="I547" s="123"/>
      <c r="J547" s="123"/>
      <c r="K547" s="134"/>
    </row>
    <row r="548" spans="2:11">
      <c r="B548" s="122"/>
      <c r="C548" s="134"/>
      <c r="D548" s="134"/>
      <c r="E548" s="134"/>
      <c r="F548" s="134"/>
      <c r="G548" s="134"/>
      <c r="H548" s="134"/>
      <c r="I548" s="123"/>
      <c r="J548" s="123"/>
      <c r="K548" s="134"/>
    </row>
    <row r="549" spans="2:11">
      <c r="B549" s="122"/>
      <c r="C549" s="134"/>
      <c r="D549" s="134"/>
      <c r="E549" s="134"/>
      <c r="F549" s="134"/>
      <c r="G549" s="134"/>
      <c r="H549" s="134"/>
      <c r="I549" s="123"/>
      <c r="J549" s="123"/>
      <c r="K549" s="134"/>
    </row>
    <row r="550" spans="2:11">
      <c r="B550" s="122"/>
      <c r="C550" s="134"/>
      <c r="D550" s="134"/>
      <c r="E550" s="134"/>
      <c r="F550" s="134"/>
      <c r="G550" s="134"/>
      <c r="H550" s="134"/>
      <c r="I550" s="123"/>
      <c r="J550" s="123"/>
      <c r="K550" s="134"/>
    </row>
    <row r="551" spans="2:11">
      <c r="B551" s="122"/>
      <c r="C551" s="134"/>
      <c r="D551" s="134"/>
      <c r="E551" s="134"/>
      <c r="F551" s="134"/>
      <c r="G551" s="134"/>
      <c r="H551" s="134"/>
      <c r="I551" s="123"/>
      <c r="J551" s="123"/>
      <c r="K551" s="134"/>
    </row>
    <row r="552" spans="2:11">
      <c r="B552" s="122"/>
      <c r="C552" s="134"/>
      <c r="D552" s="134"/>
      <c r="E552" s="134"/>
      <c r="F552" s="134"/>
      <c r="G552" s="134"/>
      <c r="H552" s="134"/>
      <c r="I552" s="123"/>
      <c r="J552" s="123"/>
      <c r="K552" s="134"/>
    </row>
    <row r="553" spans="2:11">
      <c r="B553" s="122"/>
      <c r="C553" s="134"/>
      <c r="D553" s="134"/>
      <c r="E553" s="134"/>
      <c r="F553" s="134"/>
      <c r="G553" s="134"/>
      <c r="H553" s="134"/>
      <c r="I553" s="123"/>
      <c r="J553" s="123"/>
      <c r="K553" s="134"/>
    </row>
    <row r="554" spans="2:11">
      <c r="B554" s="122"/>
      <c r="C554" s="134"/>
      <c r="D554" s="134"/>
      <c r="E554" s="134"/>
      <c r="F554" s="134"/>
      <c r="G554" s="134"/>
      <c r="H554" s="134"/>
      <c r="I554" s="123"/>
      <c r="J554" s="123"/>
      <c r="K554" s="134"/>
    </row>
    <row r="555" spans="2:11">
      <c r="B555" s="122"/>
      <c r="C555" s="134"/>
      <c r="D555" s="134"/>
      <c r="E555" s="134"/>
      <c r="F555" s="134"/>
      <c r="G555" s="134"/>
      <c r="H555" s="134"/>
      <c r="I555" s="123"/>
      <c r="J555" s="123"/>
      <c r="K555" s="134"/>
    </row>
    <row r="556" spans="2:11">
      <c r="B556" s="122"/>
      <c r="C556" s="134"/>
      <c r="D556" s="134"/>
      <c r="E556" s="134"/>
      <c r="F556" s="134"/>
      <c r="G556" s="134"/>
      <c r="H556" s="134"/>
      <c r="I556" s="123"/>
      <c r="J556" s="123"/>
      <c r="K556" s="134"/>
    </row>
    <row r="557" spans="2:11">
      <c r="B557" s="122"/>
      <c r="C557" s="134"/>
      <c r="D557" s="134"/>
      <c r="E557" s="134"/>
      <c r="F557" s="134"/>
      <c r="G557" s="134"/>
      <c r="H557" s="134"/>
      <c r="I557" s="123"/>
      <c r="J557" s="123"/>
      <c r="K557" s="134"/>
    </row>
    <row r="558" spans="2:11">
      <c r="B558" s="122"/>
      <c r="C558" s="134"/>
      <c r="D558" s="134"/>
      <c r="E558" s="134"/>
      <c r="F558" s="134"/>
      <c r="G558" s="134"/>
      <c r="H558" s="134"/>
      <c r="I558" s="123"/>
      <c r="J558" s="123"/>
      <c r="K558" s="134"/>
    </row>
    <row r="559" spans="2:11">
      <c r="B559" s="122"/>
      <c r="C559" s="134"/>
      <c r="D559" s="134"/>
      <c r="E559" s="134"/>
      <c r="F559" s="134"/>
      <c r="G559" s="134"/>
      <c r="H559" s="134"/>
      <c r="I559" s="123"/>
      <c r="J559" s="123"/>
      <c r="K559" s="134"/>
    </row>
    <row r="560" spans="2:11">
      <c r="B560" s="122"/>
      <c r="C560" s="134"/>
      <c r="D560" s="134"/>
      <c r="E560" s="134"/>
      <c r="F560" s="134"/>
      <c r="G560" s="134"/>
      <c r="H560" s="134"/>
      <c r="I560" s="123"/>
      <c r="J560" s="123"/>
      <c r="K560" s="134"/>
    </row>
    <row r="561" spans="2:11">
      <c r="B561" s="122"/>
      <c r="C561" s="134"/>
      <c r="D561" s="134"/>
      <c r="E561" s="134"/>
      <c r="F561" s="134"/>
      <c r="G561" s="134"/>
      <c r="H561" s="134"/>
      <c r="I561" s="123"/>
      <c r="J561" s="123"/>
      <c r="K561" s="134"/>
    </row>
    <row r="562" spans="2:11">
      <c r="B562" s="122"/>
      <c r="C562" s="134"/>
      <c r="D562" s="134"/>
      <c r="E562" s="134"/>
      <c r="F562" s="134"/>
      <c r="G562" s="134"/>
      <c r="H562" s="134"/>
      <c r="I562" s="123"/>
      <c r="J562" s="123"/>
      <c r="K562" s="134"/>
    </row>
    <row r="563" spans="2:11">
      <c r="B563" s="122"/>
      <c r="C563" s="134"/>
      <c r="D563" s="134"/>
      <c r="E563" s="134"/>
      <c r="F563" s="134"/>
      <c r="G563" s="134"/>
      <c r="H563" s="134"/>
      <c r="I563" s="123"/>
      <c r="J563" s="123"/>
      <c r="K563" s="134"/>
    </row>
    <row r="564" spans="2:11">
      <c r="B564" s="122"/>
      <c r="C564" s="134"/>
      <c r="D564" s="134"/>
      <c r="E564" s="134"/>
      <c r="F564" s="134"/>
      <c r="G564" s="134"/>
      <c r="H564" s="134"/>
      <c r="I564" s="123"/>
      <c r="J564" s="123"/>
      <c r="K564" s="134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145</v>
      </c>
      <c r="C1" s="67" t="s" vm="1">
        <v>229</v>
      </c>
    </row>
    <row r="2" spans="2:35">
      <c r="B2" s="46" t="s">
        <v>144</v>
      </c>
      <c r="C2" s="67" t="s">
        <v>230</v>
      </c>
    </row>
    <row r="3" spans="2:35">
      <c r="B3" s="46" t="s">
        <v>146</v>
      </c>
      <c r="C3" s="67" t="s">
        <v>231</v>
      </c>
      <c r="E3" s="2"/>
    </row>
    <row r="4" spans="2:35">
      <c r="B4" s="46" t="s">
        <v>147</v>
      </c>
      <c r="C4" s="67">
        <v>12145</v>
      </c>
    </row>
    <row r="6" spans="2:35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35" ht="26.25" customHeight="1">
      <c r="B7" s="152" t="s">
        <v>96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35" s="3" customFormat="1" ht="47.25">
      <c r="B8" s="21" t="s">
        <v>115</v>
      </c>
      <c r="C8" s="29" t="s">
        <v>45</v>
      </c>
      <c r="D8" s="12" t="s">
        <v>51</v>
      </c>
      <c r="E8" s="29" t="s">
        <v>14</v>
      </c>
      <c r="F8" s="29" t="s">
        <v>66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61</v>
      </c>
      <c r="O8" s="29" t="s">
        <v>58</v>
      </c>
      <c r="P8" s="29" t="s">
        <v>148</v>
      </c>
      <c r="Q8" s="30" t="s">
        <v>150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35" s="4" customFormat="1" ht="18" customHeight="1">
      <c r="B11" s="127" t="s">
        <v>3170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8">
        <v>0</v>
      </c>
      <c r="O11" s="88"/>
      <c r="P11" s="129">
        <v>0</v>
      </c>
      <c r="Q11" s="129">
        <v>0</v>
      </c>
      <c r="AI11" s="1"/>
    </row>
    <row r="12" spans="2:35" ht="21.75" customHeight="1">
      <c r="B12" s="130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3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3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30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2"/>
      <c r="C111" s="122"/>
      <c r="D111" s="122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>
      <c r="B112" s="122"/>
      <c r="C112" s="122"/>
      <c r="D112" s="122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>
      <c r="B113" s="122"/>
      <c r="C113" s="122"/>
      <c r="D113" s="122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>
      <c r="B114" s="122"/>
      <c r="C114" s="122"/>
      <c r="D114" s="122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>
      <c r="B115" s="122"/>
      <c r="C115" s="122"/>
      <c r="D115" s="122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>
      <c r="B116" s="122"/>
      <c r="C116" s="122"/>
      <c r="D116" s="122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>
      <c r="B117" s="122"/>
      <c r="C117" s="122"/>
      <c r="D117" s="122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>
      <c r="B118" s="122"/>
      <c r="C118" s="122"/>
      <c r="D118" s="122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>
      <c r="B119" s="122"/>
      <c r="C119" s="122"/>
      <c r="D119" s="122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>
      <c r="B120" s="122"/>
      <c r="C120" s="122"/>
      <c r="D120" s="122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>
      <c r="B121" s="122"/>
      <c r="C121" s="122"/>
      <c r="D121" s="122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>
      <c r="B122" s="122"/>
      <c r="C122" s="122"/>
      <c r="D122" s="122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>
      <c r="B123" s="122"/>
      <c r="C123" s="122"/>
      <c r="D123" s="122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>
      <c r="B124" s="122"/>
      <c r="C124" s="122"/>
      <c r="D124" s="122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>
      <c r="B125" s="122"/>
      <c r="C125" s="122"/>
      <c r="D125" s="122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>
      <c r="B126" s="122"/>
      <c r="C126" s="122"/>
      <c r="D126" s="122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>
      <c r="B127" s="122"/>
      <c r="C127" s="122"/>
      <c r="D127" s="122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>
      <c r="B128" s="122"/>
      <c r="C128" s="122"/>
      <c r="D128" s="122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>
      <c r="B129" s="122"/>
      <c r="C129" s="122"/>
      <c r="D129" s="122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>
      <c r="B130" s="122"/>
      <c r="C130" s="122"/>
      <c r="D130" s="122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>
      <c r="B131" s="122"/>
      <c r="C131" s="122"/>
      <c r="D131" s="122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>
      <c r="B132" s="122"/>
      <c r="C132" s="122"/>
      <c r="D132" s="122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>
      <c r="B133" s="122"/>
      <c r="C133" s="122"/>
      <c r="D133" s="122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>
      <c r="B134" s="122"/>
      <c r="C134" s="122"/>
      <c r="D134" s="122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>
      <c r="B135" s="122"/>
      <c r="C135" s="122"/>
      <c r="D135" s="122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>
      <c r="B136" s="122"/>
      <c r="C136" s="122"/>
      <c r="D136" s="122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>
      <c r="B137" s="122"/>
      <c r="C137" s="122"/>
      <c r="D137" s="122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>
      <c r="B138" s="122"/>
      <c r="C138" s="122"/>
      <c r="D138" s="122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>
      <c r="B139" s="122"/>
      <c r="C139" s="122"/>
      <c r="D139" s="122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>
      <c r="B140" s="122"/>
      <c r="C140" s="122"/>
      <c r="D140" s="122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>
      <c r="B141" s="122"/>
      <c r="C141" s="122"/>
      <c r="D141" s="122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>
      <c r="B142" s="122"/>
      <c r="C142" s="122"/>
      <c r="D142" s="122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>
      <c r="B143" s="122"/>
      <c r="C143" s="122"/>
      <c r="D143" s="122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>
      <c r="B144" s="122"/>
      <c r="C144" s="122"/>
      <c r="D144" s="122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>
      <c r="B145" s="122"/>
      <c r="C145" s="122"/>
      <c r="D145" s="122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>
      <c r="B146" s="122"/>
      <c r="C146" s="122"/>
      <c r="D146" s="122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>
      <c r="B147" s="122"/>
      <c r="C147" s="122"/>
      <c r="D147" s="122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>
      <c r="B148" s="122"/>
      <c r="C148" s="122"/>
      <c r="D148" s="122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>
      <c r="B149" s="122"/>
      <c r="C149" s="122"/>
      <c r="D149" s="122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>
      <c r="B150" s="122"/>
      <c r="C150" s="122"/>
      <c r="D150" s="122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>
      <c r="B151" s="122"/>
      <c r="C151" s="122"/>
      <c r="D151" s="122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>
      <c r="B152" s="122"/>
      <c r="C152" s="122"/>
      <c r="D152" s="122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>
      <c r="B153" s="122"/>
      <c r="C153" s="122"/>
      <c r="D153" s="122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>
      <c r="B154" s="122"/>
      <c r="C154" s="122"/>
      <c r="D154" s="122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>
      <c r="B155" s="122"/>
      <c r="C155" s="122"/>
      <c r="D155" s="122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>
      <c r="B156" s="122"/>
      <c r="C156" s="122"/>
      <c r="D156" s="122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>
      <c r="B157" s="122"/>
      <c r="C157" s="122"/>
      <c r="D157" s="122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>
      <c r="B158" s="122"/>
      <c r="C158" s="122"/>
      <c r="D158" s="122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>
      <c r="B159" s="122"/>
      <c r="C159" s="122"/>
      <c r="D159" s="122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>
      <c r="B160" s="122"/>
      <c r="C160" s="122"/>
      <c r="D160" s="122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>
      <c r="B161" s="122"/>
      <c r="C161" s="122"/>
      <c r="D161" s="122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>
      <c r="B162" s="122"/>
      <c r="C162" s="122"/>
      <c r="D162" s="122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>
      <c r="B163" s="122"/>
      <c r="C163" s="122"/>
      <c r="D163" s="122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>
      <c r="B164" s="122"/>
      <c r="C164" s="122"/>
      <c r="D164" s="122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>
      <c r="B165" s="122"/>
      <c r="C165" s="122"/>
      <c r="D165" s="122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>
      <c r="B166" s="122"/>
      <c r="C166" s="122"/>
      <c r="D166" s="122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>
      <c r="B167" s="122"/>
      <c r="C167" s="122"/>
      <c r="D167" s="122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>
      <c r="B168" s="122"/>
      <c r="C168" s="122"/>
      <c r="D168" s="122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>
      <c r="B169" s="122"/>
      <c r="C169" s="122"/>
      <c r="D169" s="122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>
      <c r="B170" s="122"/>
      <c r="C170" s="122"/>
      <c r="D170" s="122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>
      <c r="B171" s="122"/>
      <c r="C171" s="122"/>
      <c r="D171" s="122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>
      <c r="B172" s="122"/>
      <c r="C172" s="122"/>
      <c r="D172" s="122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>
      <c r="B173" s="122"/>
      <c r="C173" s="122"/>
      <c r="D173" s="122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>
      <c r="B174" s="122"/>
      <c r="C174" s="122"/>
      <c r="D174" s="122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>
      <c r="B175" s="122"/>
      <c r="C175" s="122"/>
      <c r="D175" s="122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>
      <c r="B176" s="122"/>
      <c r="C176" s="122"/>
      <c r="D176" s="122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2.285156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145</v>
      </c>
      <c r="C1" s="67" t="s" vm="1">
        <v>229</v>
      </c>
    </row>
    <row r="2" spans="2:16">
      <c r="B2" s="46" t="s">
        <v>144</v>
      </c>
      <c r="C2" s="67" t="s">
        <v>230</v>
      </c>
    </row>
    <row r="3" spans="2:16">
      <c r="B3" s="46" t="s">
        <v>146</v>
      </c>
      <c r="C3" s="67" t="s">
        <v>231</v>
      </c>
    </row>
    <row r="4" spans="2:16">
      <c r="B4" s="46" t="s">
        <v>147</v>
      </c>
      <c r="C4" s="67">
        <v>12145</v>
      </c>
    </row>
    <row r="6" spans="2:16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ht="26.25" customHeight="1">
      <c r="B7" s="152" t="s">
        <v>88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2:16" s="3" customFormat="1" ht="78.75">
      <c r="B8" s="21" t="s">
        <v>115</v>
      </c>
      <c r="C8" s="29" t="s">
        <v>45</v>
      </c>
      <c r="D8" s="29" t="s">
        <v>14</v>
      </c>
      <c r="E8" s="29" t="s">
        <v>66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110</v>
      </c>
      <c r="N8" s="29" t="s">
        <v>58</v>
      </c>
      <c r="O8" s="29" t="s">
        <v>148</v>
      </c>
      <c r="P8" s="30" t="s">
        <v>150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26</v>
      </c>
      <c r="C11" s="69"/>
      <c r="D11" s="69"/>
      <c r="E11" s="69"/>
      <c r="F11" s="69"/>
      <c r="G11" s="77">
        <v>6.6370761644370706</v>
      </c>
      <c r="H11" s="69"/>
      <c r="I11" s="69"/>
      <c r="J11" s="90">
        <v>4.8509135257982103E-2</v>
      </c>
      <c r="K11" s="77"/>
      <c r="L11" s="79"/>
      <c r="M11" s="77">
        <v>3879807.2799822739</v>
      </c>
      <c r="N11" s="69"/>
      <c r="O11" s="78">
        <f>IFERROR(M11/$M$11,0)</f>
        <v>1</v>
      </c>
      <c r="P11" s="78">
        <f>M11/'סכום נכסי הקרן'!$C$42</f>
        <v>0.58718000706826878</v>
      </c>
    </row>
    <row r="12" spans="2:16" ht="21.75" customHeight="1">
      <c r="B12" s="70" t="s">
        <v>198</v>
      </c>
      <c r="C12" s="71"/>
      <c r="D12" s="71"/>
      <c r="E12" s="71"/>
      <c r="F12" s="71"/>
      <c r="G12" s="80">
        <v>6.6370761644370679</v>
      </c>
      <c r="H12" s="71"/>
      <c r="I12" s="71"/>
      <c r="J12" s="91">
        <v>4.8509135257982103E-2</v>
      </c>
      <c r="K12" s="80"/>
      <c r="L12" s="82"/>
      <c r="M12" s="80">
        <f>M13+M17</f>
        <v>3879807.279982273</v>
      </c>
      <c r="N12" s="71"/>
      <c r="O12" s="81">
        <f t="shared" ref="O12:O77" si="0">IFERROR(M12/$M$11,0)</f>
        <v>0.99999999999999978</v>
      </c>
      <c r="P12" s="81">
        <f>M12/'סכום נכסי הקרן'!$C$42</f>
        <v>0.58718000706826856</v>
      </c>
    </row>
    <row r="13" spans="2:16" ht="21.75" customHeight="1">
      <c r="B13" s="114" t="s">
        <v>3179</v>
      </c>
      <c r="C13" s="71"/>
      <c r="D13" s="71"/>
      <c r="E13" s="71"/>
      <c r="F13" s="71"/>
      <c r="G13" s="80">
        <v>4.88</v>
      </c>
      <c r="H13" s="71"/>
      <c r="I13" s="71"/>
      <c r="J13" s="91">
        <v>5.1400000000000001E-2</v>
      </c>
      <c r="K13" s="80"/>
      <c r="L13" s="82"/>
      <c r="M13" s="80">
        <f>SUM(M14:M15)</f>
        <v>15398.495738065001</v>
      </c>
      <c r="N13" s="71"/>
      <c r="O13" s="81">
        <f t="shared" ref="O13" si="1">IFERROR(M13/$M$11,0)</f>
        <v>3.9688816033499877E-3</v>
      </c>
      <c r="P13" s="81">
        <f>M13/'סכום נכסי הקרן'!$C$42</f>
        <v>2.3304479279081672E-3</v>
      </c>
    </row>
    <row r="14" spans="2:16">
      <c r="B14" s="76" t="s">
        <v>1719</v>
      </c>
      <c r="C14" s="73">
        <v>9444</v>
      </c>
      <c r="D14" s="73" t="s">
        <v>234</v>
      </c>
      <c r="E14" s="73"/>
      <c r="F14" s="94">
        <v>44958</v>
      </c>
      <c r="G14" s="83">
        <v>4.8400000000001322</v>
      </c>
      <c r="H14" s="86" t="s">
        <v>132</v>
      </c>
      <c r="I14" s="87">
        <v>5.1500000000000004E-2</v>
      </c>
      <c r="J14" s="87">
        <v>5.1400000000001389E-2</v>
      </c>
      <c r="K14" s="83">
        <v>13992736.732842</v>
      </c>
      <c r="L14" s="85">
        <v>101.6225275286437</v>
      </c>
      <c r="M14" s="83">
        <v>14219.772738343001</v>
      </c>
      <c r="N14" s="73"/>
      <c r="O14" s="84">
        <f>IFERROR(M14/$M$11,0)</f>
        <v>3.6650719255333654E-3</v>
      </c>
      <c r="P14" s="84">
        <f>M14/'סכום נכסי הקרן'!$C$42</f>
        <v>2.1520569591403946E-3</v>
      </c>
    </row>
    <row r="15" spans="2:16">
      <c r="B15" s="76" t="s">
        <v>1720</v>
      </c>
      <c r="C15" s="73">
        <v>9499</v>
      </c>
      <c r="D15" s="73" t="s">
        <v>234</v>
      </c>
      <c r="E15" s="73"/>
      <c r="F15" s="94">
        <v>44986</v>
      </c>
      <c r="G15" s="83">
        <v>4.9200000000006439</v>
      </c>
      <c r="H15" s="86" t="s">
        <v>132</v>
      </c>
      <c r="I15" s="87">
        <v>5.1500000000000004E-2</v>
      </c>
      <c r="J15" s="87">
        <v>5.1400000000007801E-2</v>
      </c>
      <c r="K15" s="83">
        <v>1168000.432788</v>
      </c>
      <c r="L15" s="85">
        <v>100.91802765076082</v>
      </c>
      <c r="M15" s="83">
        <v>1178.7229997219999</v>
      </c>
      <c r="N15" s="73"/>
      <c r="O15" s="84">
        <f>IFERROR(M15/$M$11,0)</f>
        <v>3.0380967781662221E-4</v>
      </c>
      <c r="P15" s="84">
        <f>M15/'סכום נכסי הקרן'!$C$42</f>
        <v>1.7839096876777266E-4</v>
      </c>
    </row>
    <row r="16" spans="2:16" ht="21.75" customHeight="1">
      <c r="B16" s="70"/>
      <c r="C16" s="71"/>
      <c r="D16" s="71"/>
      <c r="E16" s="71"/>
      <c r="F16" s="71"/>
      <c r="G16" s="80"/>
      <c r="H16" s="71"/>
      <c r="I16" s="71"/>
      <c r="J16" s="91"/>
      <c r="K16" s="80"/>
      <c r="L16" s="82"/>
      <c r="M16" s="80"/>
      <c r="N16" s="71"/>
      <c r="O16" s="81"/>
      <c r="P16" s="81"/>
    </row>
    <row r="17" spans="2:16">
      <c r="B17" s="89" t="s">
        <v>67</v>
      </c>
      <c r="C17" s="71"/>
      <c r="D17" s="71"/>
      <c r="E17" s="71"/>
      <c r="F17" s="71"/>
      <c r="G17" s="80">
        <v>6.6370761644370679</v>
      </c>
      <c r="H17" s="71"/>
      <c r="I17" s="71"/>
      <c r="J17" s="91">
        <v>4.8509135257982103E-2</v>
      </c>
      <c r="K17" s="80"/>
      <c r="L17" s="82"/>
      <c r="M17" s="80">
        <f>SUM(M18:M160)</f>
        <v>3864408.7842442081</v>
      </c>
      <c r="N17" s="71"/>
      <c r="O17" s="81">
        <f>IFERROR(M17/$M$11,0)</f>
        <v>0.99603111839664982</v>
      </c>
      <c r="P17" s="81">
        <f>M17/'סכום נכסי הקרן'!$C$42</f>
        <v>0.58484955914036041</v>
      </c>
    </row>
    <row r="18" spans="2:16">
      <c r="B18" s="76" t="s">
        <v>1721</v>
      </c>
      <c r="C18" s="73" t="s">
        <v>1722</v>
      </c>
      <c r="D18" s="73" t="s">
        <v>234</v>
      </c>
      <c r="E18" s="73"/>
      <c r="F18" s="94">
        <v>39845</v>
      </c>
      <c r="G18" s="83">
        <v>0.82999999999993579</v>
      </c>
      <c r="H18" s="86" t="s">
        <v>132</v>
      </c>
      <c r="I18" s="87">
        <v>4.8000000000000001E-2</v>
      </c>
      <c r="J18" s="87">
        <v>4.8100000000038411E-2</v>
      </c>
      <c r="K18" s="83">
        <v>376999.92197000002</v>
      </c>
      <c r="L18" s="85">
        <v>123.631652</v>
      </c>
      <c r="M18" s="83">
        <v>466.09123134099997</v>
      </c>
      <c r="N18" s="73"/>
      <c r="O18" s="84">
        <f t="shared" si="0"/>
        <v>1.2013257301355686E-4</v>
      </c>
      <c r="P18" s="84">
        <f>M18/'סכום נכסי הקרן'!$C$42</f>
        <v>7.0539445071229624E-5</v>
      </c>
    </row>
    <row r="19" spans="2:16">
      <c r="B19" s="76" t="s">
        <v>1723</v>
      </c>
      <c r="C19" s="73" t="s">
        <v>1724</v>
      </c>
      <c r="D19" s="73" t="s">
        <v>234</v>
      </c>
      <c r="E19" s="73"/>
      <c r="F19" s="94">
        <v>39873</v>
      </c>
      <c r="G19" s="83">
        <v>0.90999999999997838</v>
      </c>
      <c r="H19" s="86" t="s">
        <v>132</v>
      </c>
      <c r="I19" s="87">
        <v>4.8000000000000001E-2</v>
      </c>
      <c r="J19" s="87">
        <v>4.8300000000000107E-2</v>
      </c>
      <c r="K19" s="83">
        <v>13857449.07113</v>
      </c>
      <c r="L19" s="85">
        <v>123.800467</v>
      </c>
      <c r="M19" s="83">
        <v>17155.586617306999</v>
      </c>
      <c r="N19" s="73"/>
      <c r="O19" s="84">
        <f t="shared" si="0"/>
        <v>4.4217625720279026E-3</v>
      </c>
      <c r="P19" s="84">
        <f>M19/'סכום נכסי הקרן'!$C$42</f>
        <v>2.5963705782975498E-3</v>
      </c>
    </row>
    <row r="20" spans="2:16">
      <c r="B20" s="76" t="s">
        <v>1725</v>
      </c>
      <c r="C20" s="73" t="s">
        <v>1726</v>
      </c>
      <c r="D20" s="73" t="s">
        <v>234</v>
      </c>
      <c r="E20" s="73"/>
      <c r="F20" s="94">
        <v>39934</v>
      </c>
      <c r="G20" s="83">
        <v>1.05</v>
      </c>
      <c r="H20" s="86" t="s">
        <v>132</v>
      </c>
      <c r="I20" s="87">
        <v>4.8000000000000001E-2</v>
      </c>
      <c r="J20" s="87">
        <v>4.8400000000000103E-2</v>
      </c>
      <c r="K20" s="83">
        <v>15121956.397940002</v>
      </c>
      <c r="L20" s="85">
        <v>125.274663</v>
      </c>
      <c r="M20" s="83">
        <v>18943.979936119998</v>
      </c>
      <c r="N20" s="73"/>
      <c r="O20" s="84">
        <f t="shared" si="0"/>
        <v>4.8827115805109142E-3</v>
      </c>
      <c r="P20" s="84">
        <f>M20/'סכום נכסי הקרן'!$C$42</f>
        <v>2.8670306203567161E-3</v>
      </c>
    </row>
    <row r="21" spans="2:16">
      <c r="B21" s="76" t="s">
        <v>1727</v>
      </c>
      <c r="C21" s="73" t="s">
        <v>1728</v>
      </c>
      <c r="D21" s="73" t="s">
        <v>234</v>
      </c>
      <c r="E21" s="73"/>
      <c r="F21" s="94">
        <v>40148</v>
      </c>
      <c r="G21" s="83">
        <v>1.5999999999999917</v>
      </c>
      <c r="H21" s="86" t="s">
        <v>132</v>
      </c>
      <c r="I21" s="87">
        <v>4.8000000000000001E-2</v>
      </c>
      <c r="J21" s="87">
        <v>4.8399999999999554E-2</v>
      </c>
      <c r="K21" s="83">
        <v>20150359.741666</v>
      </c>
      <c r="L21" s="85">
        <v>120.259823</v>
      </c>
      <c r="M21" s="83">
        <v>24232.787032212</v>
      </c>
      <c r="N21" s="73"/>
      <c r="O21" s="84">
        <f t="shared" si="0"/>
        <v>6.2458739013249946E-3</v>
      </c>
      <c r="P21" s="84">
        <f>M21/'סכום נכסי הקרן'!$C$42</f>
        <v>3.6674522815275255E-3</v>
      </c>
    </row>
    <row r="22" spans="2:16">
      <c r="B22" s="76" t="s">
        <v>1729</v>
      </c>
      <c r="C22" s="73" t="s">
        <v>1730</v>
      </c>
      <c r="D22" s="73" t="s">
        <v>234</v>
      </c>
      <c r="E22" s="73"/>
      <c r="F22" s="94">
        <v>40269</v>
      </c>
      <c r="G22" s="83">
        <v>1.8899999999999968</v>
      </c>
      <c r="H22" s="86" t="s">
        <v>132</v>
      </c>
      <c r="I22" s="87">
        <v>4.8000000000000001E-2</v>
      </c>
      <c r="J22" s="87">
        <v>4.8500000000000411E-2</v>
      </c>
      <c r="K22" s="83">
        <v>22846576.721556</v>
      </c>
      <c r="L22" s="85">
        <v>122.027288</v>
      </c>
      <c r="M22" s="83">
        <v>27879.057953281001</v>
      </c>
      <c r="N22" s="73"/>
      <c r="O22" s="84">
        <f t="shared" si="0"/>
        <v>7.1856811283184082E-3</v>
      </c>
      <c r="P22" s="84">
        <f>M22/'סכום נכסי הקרן'!$C$42</f>
        <v>4.219288295716328E-3</v>
      </c>
    </row>
    <row r="23" spans="2:16">
      <c r="B23" s="76" t="s">
        <v>1731</v>
      </c>
      <c r="C23" s="73" t="s">
        <v>1732</v>
      </c>
      <c r="D23" s="73" t="s">
        <v>234</v>
      </c>
      <c r="E23" s="73"/>
      <c r="F23" s="94">
        <v>40391</v>
      </c>
      <c r="G23" s="83">
        <v>2.2300000000000391</v>
      </c>
      <c r="H23" s="86" t="s">
        <v>132</v>
      </c>
      <c r="I23" s="87">
        <v>4.8000000000000001E-2</v>
      </c>
      <c r="J23" s="87">
        <v>4.8500000000000251E-2</v>
      </c>
      <c r="K23" s="83">
        <v>15392023.121131999</v>
      </c>
      <c r="L23" s="85">
        <v>118.18583099999999</v>
      </c>
      <c r="M23" s="83">
        <v>18191.190400522999</v>
      </c>
      <c r="N23" s="73"/>
      <c r="O23" s="84">
        <f t="shared" si="0"/>
        <v>4.6886840215955546E-3</v>
      </c>
      <c r="P23" s="84">
        <f>M23/'סכום נכסי הקרן'!$C$42</f>
        <v>2.7531015169413565E-3</v>
      </c>
    </row>
    <row r="24" spans="2:16">
      <c r="B24" s="76" t="s">
        <v>1733</v>
      </c>
      <c r="C24" s="73" t="s">
        <v>1734</v>
      </c>
      <c r="D24" s="73" t="s">
        <v>234</v>
      </c>
      <c r="E24" s="73"/>
      <c r="F24" s="94">
        <v>40452</v>
      </c>
      <c r="G24" s="83">
        <v>2.3400000000000043</v>
      </c>
      <c r="H24" s="86" t="s">
        <v>132</v>
      </c>
      <c r="I24" s="87">
        <v>4.8000000000000001E-2</v>
      </c>
      <c r="J24" s="87">
        <v>4.8500000000000307E-2</v>
      </c>
      <c r="K24" s="83">
        <v>20403261.207028002</v>
      </c>
      <c r="L24" s="85">
        <v>118.930143</v>
      </c>
      <c r="M24" s="83">
        <v>24265.627733185</v>
      </c>
      <c r="N24" s="73"/>
      <c r="O24" s="84">
        <f t="shared" si="0"/>
        <v>6.254338419947463E-3</v>
      </c>
      <c r="P24" s="84">
        <f>M24/'סכום נכסי הקרן'!$C$42</f>
        <v>3.672422477632096E-3</v>
      </c>
    </row>
    <row r="25" spans="2:16">
      <c r="B25" s="76" t="s">
        <v>1735</v>
      </c>
      <c r="C25" s="73" t="s">
        <v>1736</v>
      </c>
      <c r="D25" s="73" t="s">
        <v>234</v>
      </c>
      <c r="E25" s="73"/>
      <c r="F25" s="94">
        <v>39569</v>
      </c>
      <c r="G25" s="83">
        <v>8.9999999999999469E-2</v>
      </c>
      <c r="H25" s="86" t="s">
        <v>132</v>
      </c>
      <c r="I25" s="87">
        <v>4.8000000000000001E-2</v>
      </c>
      <c r="J25" s="87">
        <v>4.7700000000000783E-2</v>
      </c>
      <c r="K25" s="83">
        <v>14314299.229524</v>
      </c>
      <c r="L25" s="85">
        <v>129.74093099999999</v>
      </c>
      <c r="M25" s="83">
        <v>18571.505093988999</v>
      </c>
      <c r="N25" s="73"/>
      <c r="O25" s="84">
        <f t="shared" si="0"/>
        <v>4.7867081413574359E-3</v>
      </c>
      <c r="P25" s="84">
        <f>M25/'סכום נכסי הקרן'!$C$42</f>
        <v>2.8106593202759985E-3</v>
      </c>
    </row>
    <row r="26" spans="2:16">
      <c r="B26" s="76" t="s">
        <v>1737</v>
      </c>
      <c r="C26" s="73" t="s">
        <v>1738</v>
      </c>
      <c r="D26" s="73" t="s">
        <v>234</v>
      </c>
      <c r="E26" s="73"/>
      <c r="F26" s="94">
        <v>39661</v>
      </c>
      <c r="G26" s="83">
        <v>0.34000000000010222</v>
      </c>
      <c r="H26" s="86" t="s">
        <v>132</v>
      </c>
      <c r="I26" s="87">
        <v>4.8000000000000001E-2</v>
      </c>
      <c r="J26" s="87">
        <v>4.8099999999997929E-2</v>
      </c>
      <c r="K26" s="83">
        <v>2651968.7597059999</v>
      </c>
      <c r="L26" s="85">
        <v>125.400128</v>
      </c>
      <c r="M26" s="83">
        <v>3325.5722119490001</v>
      </c>
      <c r="N26" s="73"/>
      <c r="O26" s="84">
        <f t="shared" si="0"/>
        <v>8.5714881486695751E-4</v>
      </c>
      <c r="P26" s="84">
        <f>M26/'סכום נכסי הקרן'!$C$42</f>
        <v>5.0330064717213829E-4</v>
      </c>
    </row>
    <row r="27" spans="2:16">
      <c r="B27" s="76" t="s">
        <v>1739</v>
      </c>
      <c r="C27" s="73" t="s">
        <v>1740</v>
      </c>
      <c r="D27" s="73" t="s">
        <v>234</v>
      </c>
      <c r="E27" s="73"/>
      <c r="F27" s="94">
        <v>39692</v>
      </c>
      <c r="G27" s="83">
        <v>0.41999999999998272</v>
      </c>
      <c r="H27" s="86" t="s">
        <v>132</v>
      </c>
      <c r="I27" s="87">
        <v>4.8000000000000001E-2</v>
      </c>
      <c r="J27" s="87">
        <v>4.8000000000002679E-2</v>
      </c>
      <c r="K27" s="83">
        <v>8451918.6553760003</v>
      </c>
      <c r="L27" s="85">
        <v>123.492559</v>
      </c>
      <c r="M27" s="83">
        <v>10437.490627228999</v>
      </c>
      <c r="N27" s="73"/>
      <c r="O27" s="84">
        <f t="shared" si="0"/>
        <v>2.6902085268721608E-3</v>
      </c>
      <c r="P27" s="84">
        <f>M27/'סכום נכסי הקרן'!$C$42</f>
        <v>1.5796366618239122E-3</v>
      </c>
    </row>
    <row r="28" spans="2:16">
      <c r="B28" s="76" t="s">
        <v>1741</v>
      </c>
      <c r="C28" s="73" t="s">
        <v>1742</v>
      </c>
      <c r="D28" s="73" t="s">
        <v>234</v>
      </c>
      <c r="E28" s="73"/>
      <c r="F28" s="94">
        <v>40909</v>
      </c>
      <c r="G28" s="83">
        <v>3.4400000000000603</v>
      </c>
      <c r="H28" s="86" t="s">
        <v>132</v>
      </c>
      <c r="I28" s="87">
        <v>4.8000000000000001E-2</v>
      </c>
      <c r="J28" s="87">
        <v>4.8500000000001063E-2</v>
      </c>
      <c r="K28" s="83">
        <v>14509474.568554001</v>
      </c>
      <c r="L28" s="85">
        <v>113.87719</v>
      </c>
      <c r="M28" s="83">
        <v>16522.981980324999</v>
      </c>
      <c r="N28" s="73"/>
      <c r="O28" s="84">
        <f t="shared" si="0"/>
        <v>4.2587120410786201E-3</v>
      </c>
      <c r="P28" s="84">
        <f>M28/'סכום נכסי הקרן'!$C$42</f>
        <v>2.5006305663822655E-3</v>
      </c>
    </row>
    <row r="29" spans="2:16">
      <c r="B29" s="76" t="s">
        <v>1743</v>
      </c>
      <c r="C29" s="73">
        <v>8790</v>
      </c>
      <c r="D29" s="73" t="s">
        <v>234</v>
      </c>
      <c r="E29" s="73"/>
      <c r="F29" s="94">
        <v>41030</v>
      </c>
      <c r="G29" s="83">
        <v>3.6899999999999729</v>
      </c>
      <c r="H29" s="86" t="s">
        <v>132</v>
      </c>
      <c r="I29" s="87">
        <v>4.8000000000000001E-2</v>
      </c>
      <c r="J29" s="87">
        <v>4.8599999999999817E-2</v>
      </c>
      <c r="K29" s="83">
        <v>20069110.854603998</v>
      </c>
      <c r="L29" s="85">
        <v>114.312917</v>
      </c>
      <c r="M29" s="83">
        <v>22941.586080340006</v>
      </c>
      <c r="N29" s="73"/>
      <c r="O29" s="84">
        <f t="shared" si="0"/>
        <v>5.9130736206167494E-3</v>
      </c>
      <c r="P29" s="84">
        <f>M29/'סכום נכסי הקרן'!$C$42</f>
        <v>3.4720386103489361E-3</v>
      </c>
    </row>
    <row r="30" spans="2:16">
      <c r="B30" s="76" t="s">
        <v>1744</v>
      </c>
      <c r="C30" s="73" t="s">
        <v>1745</v>
      </c>
      <c r="D30" s="73" t="s">
        <v>234</v>
      </c>
      <c r="E30" s="73"/>
      <c r="F30" s="94">
        <v>41091</v>
      </c>
      <c r="G30" s="83">
        <v>3.8499999999995675</v>
      </c>
      <c r="H30" s="86" t="s">
        <v>132</v>
      </c>
      <c r="I30" s="87">
        <v>4.8000000000000001E-2</v>
      </c>
      <c r="J30" s="87">
        <v>4.8599999999995765E-2</v>
      </c>
      <c r="K30" s="83">
        <v>2982050.3102739993</v>
      </c>
      <c r="L30" s="85">
        <v>112.44041199999999</v>
      </c>
      <c r="M30" s="83">
        <v>3353.029659197</v>
      </c>
      <c r="N30" s="73"/>
      <c r="O30" s="84">
        <f t="shared" si="0"/>
        <v>8.642258280448196E-4</v>
      </c>
      <c r="P30" s="84">
        <f>M30/'סכום נכסי הקרן'!$C$42</f>
        <v>5.0745612781993756E-4</v>
      </c>
    </row>
    <row r="31" spans="2:16">
      <c r="B31" s="76" t="s">
        <v>1746</v>
      </c>
      <c r="C31" s="73" t="s">
        <v>1747</v>
      </c>
      <c r="D31" s="73" t="s">
        <v>234</v>
      </c>
      <c r="E31" s="73"/>
      <c r="F31" s="94">
        <v>41122</v>
      </c>
      <c r="G31" s="83">
        <v>3.9399999999998405</v>
      </c>
      <c r="H31" s="86" t="s">
        <v>132</v>
      </c>
      <c r="I31" s="87">
        <v>4.8000000000000001E-2</v>
      </c>
      <c r="J31" s="87">
        <v>4.8499999999998336E-2</v>
      </c>
      <c r="K31" s="83">
        <v>9578976.7694879994</v>
      </c>
      <c r="L31" s="85">
        <v>112.34227300000001</v>
      </c>
      <c r="M31" s="83">
        <v>10761.240230788</v>
      </c>
      <c r="N31" s="73"/>
      <c r="O31" s="84">
        <f t="shared" si="0"/>
        <v>2.7736532910565513E-3</v>
      </c>
      <c r="P31" s="84">
        <f>M31/'סכום נכסי הקרן'!$C$42</f>
        <v>1.6286337590475126E-3</v>
      </c>
    </row>
    <row r="32" spans="2:16">
      <c r="B32" s="76" t="s">
        <v>1748</v>
      </c>
      <c r="C32" s="73" t="s">
        <v>1749</v>
      </c>
      <c r="D32" s="73" t="s">
        <v>234</v>
      </c>
      <c r="E32" s="73"/>
      <c r="F32" s="94">
        <v>41154</v>
      </c>
      <c r="G32" s="83">
        <v>4.0300000000000082</v>
      </c>
      <c r="H32" s="86" t="s">
        <v>132</v>
      </c>
      <c r="I32" s="87">
        <v>4.8000000000000001E-2</v>
      </c>
      <c r="J32" s="87">
        <v>4.8500000000000168E-2</v>
      </c>
      <c r="K32" s="83">
        <v>16711840.723172</v>
      </c>
      <c r="L32" s="85">
        <v>111.787031</v>
      </c>
      <c r="M32" s="83">
        <v>18681.670557861999</v>
      </c>
      <c r="N32" s="73"/>
      <c r="O32" s="84">
        <f t="shared" si="0"/>
        <v>4.8151027125108523E-3</v>
      </c>
      <c r="P32" s="84">
        <f>M32/'סכום נכסי הקרן'!$C$42</f>
        <v>2.8273320447665621E-3</v>
      </c>
    </row>
    <row r="33" spans="2:16">
      <c r="B33" s="76" t="s">
        <v>1750</v>
      </c>
      <c r="C33" s="73" t="s">
        <v>1751</v>
      </c>
      <c r="D33" s="73" t="s">
        <v>234</v>
      </c>
      <c r="E33" s="73"/>
      <c r="F33" s="94">
        <v>41184</v>
      </c>
      <c r="G33" s="83">
        <v>4.0100000000000477</v>
      </c>
      <c r="H33" s="86" t="s">
        <v>132</v>
      </c>
      <c r="I33" s="87">
        <v>4.8000000000000001E-2</v>
      </c>
      <c r="J33" s="87">
        <v>4.8500000000000473E-2</v>
      </c>
      <c r="K33" s="83">
        <v>18760736.757784002</v>
      </c>
      <c r="L33" s="85">
        <v>112.832144</v>
      </c>
      <c r="M33" s="83">
        <v>21168.141492499999</v>
      </c>
      <c r="N33" s="73"/>
      <c r="O33" s="84">
        <f t="shared" si="0"/>
        <v>5.4559775692252198E-3</v>
      </c>
      <c r="P33" s="84">
        <f>M33/'סכום נכסי הקרן'!$C$42</f>
        <v>3.2036409476619804E-3</v>
      </c>
    </row>
    <row r="34" spans="2:16">
      <c r="B34" s="76" t="s">
        <v>1752</v>
      </c>
      <c r="C34" s="73" t="s">
        <v>1753</v>
      </c>
      <c r="D34" s="73" t="s">
        <v>234</v>
      </c>
      <c r="E34" s="73"/>
      <c r="F34" s="94">
        <v>41214</v>
      </c>
      <c r="G34" s="83">
        <v>4.0900000000000798</v>
      </c>
      <c r="H34" s="86" t="s">
        <v>132</v>
      </c>
      <c r="I34" s="87">
        <v>4.8000000000000001E-2</v>
      </c>
      <c r="J34" s="87">
        <v>4.8500000000000758E-2</v>
      </c>
      <c r="K34" s="83">
        <v>19746531.157458</v>
      </c>
      <c r="L34" s="85">
        <v>112.398269</v>
      </c>
      <c r="M34" s="83">
        <v>22194.759293758001</v>
      </c>
      <c r="N34" s="73"/>
      <c r="O34" s="84">
        <f t="shared" si="0"/>
        <v>5.7205829290210017E-3</v>
      </c>
      <c r="P34" s="84">
        <f>M34/'סכום נכסי הקרן'!$C$42</f>
        <v>3.359011924697169E-3</v>
      </c>
    </row>
    <row r="35" spans="2:16">
      <c r="B35" s="76" t="s">
        <v>1754</v>
      </c>
      <c r="C35" s="73" t="s">
        <v>1755</v>
      </c>
      <c r="D35" s="73" t="s">
        <v>234</v>
      </c>
      <c r="E35" s="73"/>
      <c r="F35" s="94">
        <v>41245</v>
      </c>
      <c r="G35" s="83">
        <v>4.1799999999999509</v>
      </c>
      <c r="H35" s="86" t="s">
        <v>132</v>
      </c>
      <c r="I35" s="87">
        <v>4.8000000000000001E-2</v>
      </c>
      <c r="J35" s="87">
        <v>4.8499999999999543E-2</v>
      </c>
      <c r="K35" s="83">
        <v>20624502.307948001</v>
      </c>
      <c r="L35" s="85">
        <v>112.151484</v>
      </c>
      <c r="M35" s="83">
        <v>23130.685481373002</v>
      </c>
      <c r="N35" s="73"/>
      <c r="O35" s="84">
        <f t="shared" si="0"/>
        <v>5.9618130005361196E-3</v>
      </c>
      <c r="P35" s="84">
        <f>M35/'סכום נכסי הקרן'!$C$42</f>
        <v>3.5006573997944952E-3</v>
      </c>
    </row>
    <row r="36" spans="2:16">
      <c r="B36" s="76" t="s">
        <v>1756</v>
      </c>
      <c r="C36" s="73" t="s">
        <v>1757</v>
      </c>
      <c r="D36" s="73" t="s">
        <v>234</v>
      </c>
      <c r="E36" s="73"/>
      <c r="F36" s="94">
        <v>41275</v>
      </c>
      <c r="G36" s="83">
        <v>4.2599999999999403</v>
      </c>
      <c r="H36" s="86" t="s">
        <v>132</v>
      </c>
      <c r="I36" s="87">
        <v>4.8000000000000001E-2</v>
      </c>
      <c r="J36" s="87">
        <v>4.8499999999999294E-2</v>
      </c>
      <c r="K36" s="83">
        <v>20203889.916083999</v>
      </c>
      <c r="L36" s="85">
        <v>112.243788</v>
      </c>
      <c r="M36" s="83">
        <v>22677.611276636002</v>
      </c>
      <c r="N36" s="73"/>
      <c r="O36" s="84">
        <f t="shared" si="0"/>
        <v>5.8450354979331888E-3</v>
      </c>
      <c r="P36" s="84">
        <f>M36/'סכום נכסי הקרן'!$C$42</f>
        <v>3.4320879849906918E-3</v>
      </c>
    </row>
    <row r="37" spans="2:16">
      <c r="B37" s="76" t="s">
        <v>1758</v>
      </c>
      <c r="C37" s="73" t="s">
        <v>1759</v>
      </c>
      <c r="D37" s="73" t="s">
        <v>234</v>
      </c>
      <c r="E37" s="73"/>
      <c r="F37" s="94">
        <v>41306</v>
      </c>
      <c r="G37" s="83">
        <v>4.3500000000000325</v>
      </c>
      <c r="H37" s="86" t="s">
        <v>132</v>
      </c>
      <c r="I37" s="87">
        <v>4.8000000000000001E-2</v>
      </c>
      <c r="J37" s="87">
        <v>4.850000000000014E-2</v>
      </c>
      <c r="K37" s="83">
        <v>23710307.065549999</v>
      </c>
      <c r="L37" s="85">
        <v>111.590059</v>
      </c>
      <c r="M37" s="83">
        <v>26458.345713428997</v>
      </c>
      <c r="N37" s="73"/>
      <c r="O37" s="84">
        <f t="shared" si="0"/>
        <v>6.8194999916464608E-3</v>
      </c>
      <c r="P37" s="84">
        <f>M37/'סכום נכסי הקרן'!$C$42</f>
        <v>4.0042740532970278E-3</v>
      </c>
    </row>
    <row r="38" spans="2:16">
      <c r="B38" s="76" t="s">
        <v>1760</v>
      </c>
      <c r="C38" s="73" t="s">
        <v>1761</v>
      </c>
      <c r="D38" s="73" t="s">
        <v>234</v>
      </c>
      <c r="E38" s="73"/>
      <c r="F38" s="94">
        <v>41334</v>
      </c>
      <c r="G38" s="83">
        <v>4.4299999999999224</v>
      </c>
      <c r="H38" s="86" t="s">
        <v>132</v>
      </c>
      <c r="I38" s="87">
        <v>4.8000000000000001E-2</v>
      </c>
      <c r="J38" s="87">
        <v>4.8499999999998857E-2</v>
      </c>
      <c r="K38" s="83">
        <v>17814740.326264001</v>
      </c>
      <c r="L38" s="85">
        <v>111.34398400000001</v>
      </c>
      <c r="M38" s="83">
        <v>19835.641604184999</v>
      </c>
      <c r="N38" s="73"/>
      <c r="O38" s="84">
        <f t="shared" si="0"/>
        <v>5.1125327040150367E-3</v>
      </c>
      <c r="P38" s="84">
        <f>M38/'סכום נכסי הקרן'!$C$42</f>
        <v>3.0019769892803043E-3</v>
      </c>
    </row>
    <row r="39" spans="2:16">
      <c r="B39" s="76" t="s">
        <v>1762</v>
      </c>
      <c r="C39" s="73" t="s">
        <v>1763</v>
      </c>
      <c r="D39" s="73" t="s">
        <v>234</v>
      </c>
      <c r="E39" s="73"/>
      <c r="F39" s="94">
        <v>41366</v>
      </c>
      <c r="G39" s="83">
        <v>4.4099999999999957</v>
      </c>
      <c r="H39" s="86" t="s">
        <v>132</v>
      </c>
      <c r="I39" s="87">
        <v>4.8000000000000001E-2</v>
      </c>
      <c r="J39" s="87">
        <v>4.8499999999999925E-2</v>
      </c>
      <c r="K39" s="83">
        <v>24689616.812266003</v>
      </c>
      <c r="L39" s="85">
        <v>113.55926100000001</v>
      </c>
      <c r="M39" s="83">
        <v>28037.346371332002</v>
      </c>
      <c r="N39" s="73"/>
      <c r="O39" s="84">
        <f t="shared" si="0"/>
        <v>7.2264791387937439E-3</v>
      </c>
      <c r="P39" s="84">
        <f>M39/'סכום נכסי הקרן'!$C$42</f>
        <v>4.243244071795607E-3</v>
      </c>
    </row>
    <row r="40" spans="2:16">
      <c r="B40" s="76" t="s">
        <v>1764</v>
      </c>
      <c r="C40" s="73">
        <v>2704</v>
      </c>
      <c r="D40" s="73" t="s">
        <v>234</v>
      </c>
      <c r="E40" s="73"/>
      <c r="F40" s="94">
        <v>41395</v>
      </c>
      <c r="G40" s="83">
        <v>4.4899999999998954</v>
      </c>
      <c r="H40" s="86" t="s">
        <v>132</v>
      </c>
      <c r="I40" s="87">
        <v>4.8000000000000001E-2</v>
      </c>
      <c r="J40" s="87">
        <v>4.8499999999999134E-2</v>
      </c>
      <c r="K40" s="83">
        <v>16906380.311912</v>
      </c>
      <c r="L40" s="85">
        <v>112.89287400000001</v>
      </c>
      <c r="M40" s="83">
        <v>19086.098616448999</v>
      </c>
      <c r="N40" s="73"/>
      <c r="O40" s="84">
        <f t="shared" si="0"/>
        <v>4.919341925802098E-3</v>
      </c>
      <c r="P40" s="84">
        <f>M40/'סכום נכסי הקרן'!$C$42</f>
        <v>2.8885392267637066E-3</v>
      </c>
    </row>
    <row r="41" spans="2:16">
      <c r="B41" s="76" t="s">
        <v>1765</v>
      </c>
      <c r="C41" s="73" t="s">
        <v>1766</v>
      </c>
      <c r="D41" s="73" t="s">
        <v>234</v>
      </c>
      <c r="E41" s="73"/>
      <c r="F41" s="94">
        <v>41427</v>
      </c>
      <c r="G41" s="83">
        <v>4.5699999999999825</v>
      </c>
      <c r="H41" s="86" t="s">
        <v>132</v>
      </c>
      <c r="I41" s="87">
        <v>4.8000000000000001E-2</v>
      </c>
      <c r="J41" s="87">
        <v>4.8499999999999904E-2</v>
      </c>
      <c r="K41" s="83">
        <v>33422664.245879997</v>
      </c>
      <c r="L41" s="85">
        <v>111.995397</v>
      </c>
      <c r="M41" s="83">
        <v>37431.845638038001</v>
      </c>
      <c r="N41" s="73"/>
      <c r="O41" s="84">
        <f t="shared" si="0"/>
        <v>9.6478621067510907E-3</v>
      </c>
      <c r="P41" s="84">
        <f>M41/'סכום נכסי הקרן'!$C$42</f>
        <v>5.6650317400357879E-3</v>
      </c>
    </row>
    <row r="42" spans="2:16">
      <c r="B42" s="76" t="s">
        <v>1767</v>
      </c>
      <c r="C42" s="73">
        <v>8805</v>
      </c>
      <c r="D42" s="73" t="s">
        <v>234</v>
      </c>
      <c r="E42" s="73"/>
      <c r="F42" s="94">
        <v>41487</v>
      </c>
      <c r="G42" s="83">
        <v>4.7399999999999087</v>
      </c>
      <c r="H42" s="86" t="s">
        <v>132</v>
      </c>
      <c r="I42" s="87">
        <v>4.8000000000000001E-2</v>
      </c>
      <c r="J42" s="87">
        <v>4.8499999999998995E-2</v>
      </c>
      <c r="K42" s="83">
        <v>17616767.685958002</v>
      </c>
      <c r="L42" s="85">
        <v>110.137412</v>
      </c>
      <c r="M42" s="83">
        <v>19402.651927247</v>
      </c>
      <c r="N42" s="73"/>
      <c r="O42" s="84">
        <f t="shared" si="0"/>
        <v>5.0009318832289129E-3</v>
      </c>
      <c r="P42" s="84">
        <f>M42/'סכום נכסי הקרן'!$C$42</f>
        <v>2.9364472185422837E-3</v>
      </c>
    </row>
    <row r="43" spans="2:16">
      <c r="B43" s="76" t="s">
        <v>1768</v>
      </c>
      <c r="C43" s="73" t="s">
        <v>1769</v>
      </c>
      <c r="D43" s="73" t="s">
        <v>234</v>
      </c>
      <c r="E43" s="73"/>
      <c r="F43" s="94">
        <v>41518</v>
      </c>
      <c r="G43" s="83">
        <v>4.8299999999998473</v>
      </c>
      <c r="H43" s="86" t="s">
        <v>132</v>
      </c>
      <c r="I43" s="87">
        <v>4.8000000000000001E-2</v>
      </c>
      <c r="J43" s="87">
        <v>4.8500000000002867E-2</v>
      </c>
      <c r="K43" s="83">
        <v>1912464.022378</v>
      </c>
      <c r="L43" s="85">
        <v>109.383837</v>
      </c>
      <c r="M43" s="83">
        <v>2091.9265247039998</v>
      </c>
      <c r="N43" s="73"/>
      <c r="O43" s="84">
        <f t="shared" si="0"/>
        <v>5.3918310208272958E-4</v>
      </c>
      <c r="P43" s="84">
        <f>M43/'סכום נכסי הקרן'!$C$42</f>
        <v>3.1659753769202822E-4</v>
      </c>
    </row>
    <row r="44" spans="2:16">
      <c r="B44" s="76" t="s">
        <v>1770</v>
      </c>
      <c r="C44" s="73" t="s">
        <v>1771</v>
      </c>
      <c r="D44" s="73" t="s">
        <v>234</v>
      </c>
      <c r="E44" s="73"/>
      <c r="F44" s="94">
        <v>41548</v>
      </c>
      <c r="G44" s="83">
        <v>4.7899999999999965</v>
      </c>
      <c r="H44" s="86" t="s">
        <v>132</v>
      </c>
      <c r="I44" s="87">
        <v>4.8000000000000001E-2</v>
      </c>
      <c r="J44" s="87">
        <v>4.8500000000000057E-2</v>
      </c>
      <c r="K44" s="83">
        <v>43983748.063359998</v>
      </c>
      <c r="L44" s="85">
        <v>111.340506</v>
      </c>
      <c r="M44" s="83">
        <v>48971.727605074993</v>
      </c>
      <c r="N44" s="73"/>
      <c r="O44" s="84">
        <f t="shared" si="0"/>
        <v>1.2622206226000673E-2</v>
      </c>
      <c r="P44" s="84">
        <f>M44/'סכום נכסי הקרן'!$C$42</f>
        <v>7.4115071410002205E-3</v>
      </c>
    </row>
    <row r="45" spans="2:16">
      <c r="B45" s="76" t="s">
        <v>1772</v>
      </c>
      <c r="C45" s="73" t="s">
        <v>1773</v>
      </c>
      <c r="D45" s="73" t="s">
        <v>234</v>
      </c>
      <c r="E45" s="73"/>
      <c r="F45" s="94">
        <v>41579</v>
      </c>
      <c r="G45" s="83">
        <v>4.880000000000039</v>
      </c>
      <c r="H45" s="86" t="s">
        <v>132</v>
      </c>
      <c r="I45" s="87">
        <v>4.8000000000000001E-2</v>
      </c>
      <c r="J45" s="87">
        <v>4.8500000000000411E-2</v>
      </c>
      <c r="K45" s="83">
        <v>30520337.021971997</v>
      </c>
      <c r="L45" s="85">
        <v>110.901629</v>
      </c>
      <c r="M45" s="83">
        <v>33847.550907736004</v>
      </c>
      <c r="N45" s="73"/>
      <c r="O45" s="84">
        <f t="shared" si="0"/>
        <v>8.7240289182329307E-3</v>
      </c>
      <c r="P45" s="84">
        <f>M45/'סכום נכסי הקרן'!$C$42</f>
        <v>5.1225753618717928E-3</v>
      </c>
    </row>
    <row r="46" spans="2:16">
      <c r="B46" s="76" t="s">
        <v>1774</v>
      </c>
      <c r="C46" s="73" t="s">
        <v>1775</v>
      </c>
      <c r="D46" s="73" t="s">
        <v>234</v>
      </c>
      <c r="E46" s="73"/>
      <c r="F46" s="94">
        <v>41609</v>
      </c>
      <c r="G46" s="83">
        <v>4.9599999999999858</v>
      </c>
      <c r="H46" s="86" t="s">
        <v>132</v>
      </c>
      <c r="I46" s="87">
        <v>4.8000000000000001E-2</v>
      </c>
      <c r="J46" s="87">
        <v>4.8499999999999904E-2</v>
      </c>
      <c r="K46" s="83">
        <v>29602567.903327998</v>
      </c>
      <c r="L46" s="85">
        <v>110.149109</v>
      </c>
      <c r="M46" s="83">
        <v>32606.964829937999</v>
      </c>
      <c r="N46" s="73"/>
      <c r="O46" s="84">
        <f t="shared" si="0"/>
        <v>8.4042743561445598E-3</v>
      </c>
      <c r="P46" s="84">
        <f>M46/'סכום נכסי הקרן'!$C$42</f>
        <v>4.9348218758446319E-3</v>
      </c>
    </row>
    <row r="47" spans="2:16">
      <c r="B47" s="76" t="s">
        <v>1776</v>
      </c>
      <c r="C47" s="73" t="s">
        <v>1777</v>
      </c>
      <c r="D47" s="73" t="s">
        <v>234</v>
      </c>
      <c r="E47" s="73"/>
      <c r="F47" s="94">
        <v>41672</v>
      </c>
      <c r="G47" s="83">
        <v>5.1300000000000825</v>
      </c>
      <c r="H47" s="86" t="s">
        <v>132</v>
      </c>
      <c r="I47" s="87">
        <v>4.8000000000000001E-2</v>
      </c>
      <c r="J47" s="87">
        <v>4.8500000000000341E-2</v>
      </c>
      <c r="K47" s="83">
        <v>9185065.889804</v>
      </c>
      <c r="L47" s="85">
        <v>109.59883000000001</v>
      </c>
      <c r="M47" s="83">
        <v>10066.724725108999</v>
      </c>
      <c r="N47" s="73"/>
      <c r="O47" s="84">
        <f t="shared" si="0"/>
        <v>2.5946455580533349E-3</v>
      </c>
      <c r="P47" s="84">
        <f>M47/'סכום נכסי הקרן'!$C$42</f>
        <v>1.5235239971174094E-3</v>
      </c>
    </row>
    <row r="48" spans="2:16">
      <c r="B48" s="76" t="s">
        <v>1778</v>
      </c>
      <c r="C48" s="73" t="s">
        <v>1779</v>
      </c>
      <c r="D48" s="73" t="s">
        <v>234</v>
      </c>
      <c r="E48" s="73"/>
      <c r="F48" s="94">
        <v>41700</v>
      </c>
      <c r="G48" s="83">
        <v>5.2100000000000142</v>
      </c>
      <c r="H48" s="86" t="s">
        <v>132</v>
      </c>
      <c r="I48" s="87">
        <v>4.8000000000000001E-2</v>
      </c>
      <c r="J48" s="87">
        <v>4.8500000000000203E-2</v>
      </c>
      <c r="K48" s="83">
        <v>39789703.400229998</v>
      </c>
      <c r="L48" s="85">
        <v>109.811055</v>
      </c>
      <c r="M48" s="83">
        <v>43693.493211773006</v>
      </c>
      <c r="N48" s="73"/>
      <c r="O48" s="84">
        <f t="shared" si="0"/>
        <v>1.1261768963940042E-2</v>
      </c>
      <c r="P48" s="84">
        <f>M48/'סכום נכסי הקרן'!$C$42</f>
        <v>6.6126855798475234E-3</v>
      </c>
    </row>
    <row r="49" spans="2:16">
      <c r="B49" s="76" t="s">
        <v>1780</v>
      </c>
      <c r="C49" s="73" t="s">
        <v>1781</v>
      </c>
      <c r="D49" s="73" t="s">
        <v>234</v>
      </c>
      <c r="E49" s="73"/>
      <c r="F49" s="94">
        <v>41730</v>
      </c>
      <c r="G49" s="83">
        <v>5.16999999999992</v>
      </c>
      <c r="H49" s="86" t="s">
        <v>132</v>
      </c>
      <c r="I49" s="87">
        <v>4.8000000000000001E-2</v>
      </c>
      <c r="J49" s="87">
        <v>4.8499999999999439E-2</v>
      </c>
      <c r="K49" s="83">
        <v>23039463.359542001</v>
      </c>
      <c r="L49" s="85">
        <v>112.230762</v>
      </c>
      <c r="M49" s="83">
        <v>25857.365392577001</v>
      </c>
      <c r="N49" s="73"/>
      <c r="O49" s="84">
        <f t="shared" si="0"/>
        <v>6.6646004624990388E-3</v>
      </c>
      <c r="P49" s="84">
        <f>M49/'סכום נכסי הקרן'!$C$42</f>
        <v>3.913320146677373E-3</v>
      </c>
    </row>
    <row r="50" spans="2:16">
      <c r="B50" s="76" t="s">
        <v>1782</v>
      </c>
      <c r="C50" s="73" t="s">
        <v>1783</v>
      </c>
      <c r="D50" s="73" t="s">
        <v>234</v>
      </c>
      <c r="E50" s="73"/>
      <c r="F50" s="94">
        <v>41760</v>
      </c>
      <c r="G50" s="83">
        <v>5.2499999999998135</v>
      </c>
      <c r="H50" s="86" t="s">
        <v>132</v>
      </c>
      <c r="I50" s="87">
        <v>4.8000000000000001E-2</v>
      </c>
      <c r="J50" s="87">
        <v>4.8599999999998103E-2</v>
      </c>
      <c r="K50" s="83">
        <v>8466159.4618720002</v>
      </c>
      <c r="L50" s="85">
        <v>111.404642</v>
      </c>
      <c r="M50" s="83">
        <v>9431.6946003230005</v>
      </c>
      <c r="N50" s="73"/>
      <c r="O50" s="84">
        <f t="shared" si="0"/>
        <v>2.4309698703297686E-3</v>
      </c>
      <c r="P50" s="84">
        <f>M50/'סכום נכסי הקרן'!$C$42</f>
        <v>1.4274169056429818E-3</v>
      </c>
    </row>
    <row r="51" spans="2:16">
      <c r="B51" s="76" t="s">
        <v>1784</v>
      </c>
      <c r="C51" s="73" t="s">
        <v>1785</v>
      </c>
      <c r="D51" s="73" t="s">
        <v>234</v>
      </c>
      <c r="E51" s="73"/>
      <c r="F51" s="94">
        <v>41791</v>
      </c>
      <c r="G51" s="83">
        <v>5.3300000000000507</v>
      </c>
      <c r="H51" s="86" t="s">
        <v>132</v>
      </c>
      <c r="I51" s="87">
        <v>4.8000000000000001E-2</v>
      </c>
      <c r="J51" s="87">
        <v>4.8500000000000251E-2</v>
      </c>
      <c r="K51" s="83">
        <v>33898205.462800004</v>
      </c>
      <c r="L51" s="85">
        <v>110.89858099999999</v>
      </c>
      <c r="M51" s="83">
        <v>37592.628805073</v>
      </c>
      <c r="N51" s="73"/>
      <c r="O51" s="84">
        <f t="shared" si="0"/>
        <v>9.689303125706995E-3</v>
      </c>
      <c r="P51" s="84">
        <f>M51/'סכום נכסי הקרן'!$C$42</f>
        <v>5.6893650778392316E-3</v>
      </c>
    </row>
    <row r="52" spans="2:16">
      <c r="B52" s="76" t="s">
        <v>1786</v>
      </c>
      <c r="C52" s="73" t="s">
        <v>1787</v>
      </c>
      <c r="D52" s="73" t="s">
        <v>234</v>
      </c>
      <c r="E52" s="73"/>
      <c r="F52" s="94">
        <v>41821</v>
      </c>
      <c r="G52" s="83">
        <v>5.4200000000000825</v>
      </c>
      <c r="H52" s="86" t="s">
        <v>132</v>
      </c>
      <c r="I52" s="87">
        <v>4.8000000000000001E-2</v>
      </c>
      <c r="J52" s="87">
        <v>4.8500000000000973E-2</v>
      </c>
      <c r="K52" s="83">
        <v>22063459.514334001</v>
      </c>
      <c r="L52" s="85">
        <v>110.347947</v>
      </c>
      <c r="M52" s="83">
        <v>24346.574562569</v>
      </c>
      <c r="N52" s="73"/>
      <c r="O52" s="84">
        <f t="shared" si="0"/>
        <v>6.2752020411385575E-3</v>
      </c>
      <c r="P52" s="84">
        <f>M52/'סכום נכסי הקרן'!$C$42</f>
        <v>3.6846731788705523E-3</v>
      </c>
    </row>
    <row r="53" spans="2:16">
      <c r="B53" s="76" t="s">
        <v>1788</v>
      </c>
      <c r="C53" s="73" t="s">
        <v>1789</v>
      </c>
      <c r="D53" s="73" t="s">
        <v>234</v>
      </c>
      <c r="E53" s="73"/>
      <c r="F53" s="94">
        <v>41852</v>
      </c>
      <c r="G53" s="83">
        <v>5.4999999999999432</v>
      </c>
      <c r="H53" s="86" t="s">
        <v>132</v>
      </c>
      <c r="I53" s="87">
        <v>4.8000000000000001E-2</v>
      </c>
      <c r="J53" s="87">
        <v>4.8499999999999537E-2</v>
      </c>
      <c r="K53" s="83">
        <v>16236045.206135999</v>
      </c>
      <c r="L53" s="85">
        <v>109.59935400000001</v>
      </c>
      <c r="M53" s="83">
        <v>17794.600706888003</v>
      </c>
      <c r="N53" s="73"/>
      <c r="O53" s="84">
        <f t="shared" si="0"/>
        <v>4.5864651058052817E-3</v>
      </c>
      <c r="P53" s="84">
        <f>M53/'סכום נכסי הקרן'!$C$42</f>
        <v>2.6930806132451132E-3</v>
      </c>
    </row>
    <row r="54" spans="2:16">
      <c r="B54" s="76" t="s">
        <v>1790</v>
      </c>
      <c r="C54" s="73" t="s">
        <v>1791</v>
      </c>
      <c r="D54" s="73" t="s">
        <v>234</v>
      </c>
      <c r="E54" s="73"/>
      <c r="F54" s="94">
        <v>41883</v>
      </c>
      <c r="G54" s="83">
        <v>5.5900000000000212</v>
      </c>
      <c r="H54" s="86" t="s">
        <v>132</v>
      </c>
      <c r="I54" s="87">
        <v>4.8000000000000001E-2</v>
      </c>
      <c r="J54" s="87">
        <v>4.8500000000000348E-2</v>
      </c>
      <c r="K54" s="83">
        <v>26430555.406402003</v>
      </c>
      <c r="L54" s="85">
        <v>109.061258</v>
      </c>
      <c r="M54" s="83">
        <v>28825.496110459997</v>
      </c>
      <c r="N54" s="73"/>
      <c r="O54" s="84">
        <f t="shared" si="0"/>
        <v>7.4296206049161533E-3</v>
      </c>
      <c r="P54" s="84">
        <f>M54/'סכום נכסי הקרן'!$C$42</f>
        <v>4.3625246793092222E-3</v>
      </c>
    </row>
    <row r="55" spans="2:16">
      <c r="B55" s="76" t="s">
        <v>1792</v>
      </c>
      <c r="C55" s="73" t="s">
        <v>1793</v>
      </c>
      <c r="D55" s="73" t="s">
        <v>234</v>
      </c>
      <c r="E55" s="73"/>
      <c r="F55" s="94">
        <v>41913</v>
      </c>
      <c r="G55" s="83">
        <v>5.5399999999999672</v>
      </c>
      <c r="H55" s="86" t="s">
        <v>132</v>
      </c>
      <c r="I55" s="87">
        <v>4.8000000000000001E-2</v>
      </c>
      <c r="J55" s="87">
        <v>4.849999999999955E-2</v>
      </c>
      <c r="K55" s="83">
        <v>22986187.485240001</v>
      </c>
      <c r="L55" s="85">
        <v>111.352256</v>
      </c>
      <c r="M55" s="83">
        <v>25595.638416258997</v>
      </c>
      <c r="N55" s="73"/>
      <c r="O55" s="84">
        <f t="shared" si="0"/>
        <v>6.5971417055477911E-3</v>
      </c>
      <c r="P55" s="84">
        <f>M55/'סכום נכסי הקרן'!$C$42</f>
        <v>3.8737097132939225E-3</v>
      </c>
    </row>
    <row r="56" spans="2:16">
      <c r="B56" s="76" t="s">
        <v>1794</v>
      </c>
      <c r="C56" s="73" t="s">
        <v>1795</v>
      </c>
      <c r="D56" s="73" t="s">
        <v>234</v>
      </c>
      <c r="E56" s="73"/>
      <c r="F56" s="94">
        <v>41945</v>
      </c>
      <c r="G56" s="83">
        <v>5.6199999999998917</v>
      </c>
      <c r="H56" s="86" t="s">
        <v>132</v>
      </c>
      <c r="I56" s="87">
        <v>4.8000000000000001E-2</v>
      </c>
      <c r="J56" s="87">
        <v>4.8499999999998974E-2</v>
      </c>
      <c r="K56" s="83">
        <v>12354026.785337999</v>
      </c>
      <c r="L56" s="85">
        <v>111.221239</v>
      </c>
      <c r="M56" s="83">
        <v>13740.301595404</v>
      </c>
      <c r="N56" s="73"/>
      <c r="O56" s="84">
        <f t="shared" si="0"/>
        <v>3.5414907504031428E-3</v>
      </c>
      <c r="P56" s="84">
        <f>M56/'סכום נכסי הקרן'!$C$42</f>
        <v>2.0794925638539258E-3</v>
      </c>
    </row>
    <row r="57" spans="2:16">
      <c r="B57" s="76" t="s">
        <v>1796</v>
      </c>
      <c r="C57" s="73" t="s">
        <v>1797</v>
      </c>
      <c r="D57" s="73" t="s">
        <v>234</v>
      </c>
      <c r="E57" s="73"/>
      <c r="F57" s="94">
        <v>41974</v>
      </c>
      <c r="G57" s="83">
        <v>5.6999999999999433</v>
      </c>
      <c r="H57" s="86" t="s">
        <v>132</v>
      </c>
      <c r="I57" s="87">
        <v>4.8000000000000001E-2</v>
      </c>
      <c r="J57" s="87">
        <v>4.8499999999999391E-2</v>
      </c>
      <c r="K57" s="83">
        <v>41845592.688032001</v>
      </c>
      <c r="L57" s="85">
        <v>110.473026</v>
      </c>
      <c r="M57" s="83">
        <v>46228.092420547997</v>
      </c>
      <c r="N57" s="73"/>
      <c r="O57" s="84">
        <f t="shared" si="0"/>
        <v>1.1915048631167888E-2</v>
      </c>
      <c r="P57" s="84">
        <f>M57/'סכום נכסי הקרן'!$C$42</f>
        <v>6.9962783394679259E-3</v>
      </c>
    </row>
    <row r="58" spans="2:16">
      <c r="B58" s="76" t="s">
        <v>1798</v>
      </c>
      <c r="C58" s="73" t="s">
        <v>1799</v>
      </c>
      <c r="D58" s="73" t="s">
        <v>234</v>
      </c>
      <c r="E58" s="73"/>
      <c r="F58" s="94">
        <v>42005</v>
      </c>
      <c r="G58" s="83">
        <v>5.7900000000003624</v>
      </c>
      <c r="H58" s="86" t="s">
        <v>132</v>
      </c>
      <c r="I58" s="87">
        <v>4.8000000000000001E-2</v>
      </c>
      <c r="J58" s="87">
        <v>4.8500000000003672E-2</v>
      </c>
      <c r="K58" s="83">
        <v>3583470.0846139998</v>
      </c>
      <c r="L58" s="85">
        <v>110.25133599999999</v>
      </c>
      <c r="M58" s="83">
        <v>3950.8236313829998</v>
      </c>
      <c r="N58" s="73"/>
      <c r="O58" s="84">
        <f t="shared" si="0"/>
        <v>1.0183040925169486E-3</v>
      </c>
      <c r="P58" s="84">
        <f>M58/'סכום נכסי הקרן'!$C$42</f>
        <v>5.9792780424174877E-4</v>
      </c>
    </row>
    <row r="59" spans="2:16">
      <c r="B59" s="76" t="s">
        <v>1800</v>
      </c>
      <c r="C59" s="73" t="s">
        <v>1801</v>
      </c>
      <c r="D59" s="73" t="s">
        <v>234</v>
      </c>
      <c r="E59" s="73"/>
      <c r="F59" s="94">
        <v>42036</v>
      </c>
      <c r="G59" s="83">
        <v>5.8699999999999637</v>
      </c>
      <c r="H59" s="86" t="s">
        <v>132</v>
      </c>
      <c r="I59" s="87">
        <v>4.8000000000000001E-2</v>
      </c>
      <c r="J59" s="87">
        <v>4.859999999999947E-2</v>
      </c>
      <c r="K59" s="83">
        <v>24690888.312846001</v>
      </c>
      <c r="L59" s="85">
        <v>109.75437100000001</v>
      </c>
      <c r="M59" s="83">
        <v>27099.329150153997</v>
      </c>
      <c r="N59" s="73"/>
      <c r="O59" s="84">
        <f t="shared" si="0"/>
        <v>6.9847101143327428E-3</v>
      </c>
      <c r="P59" s="84">
        <f>M59/'סכום נכסי הקרן'!$C$42</f>
        <v>4.1012821343037083E-3</v>
      </c>
    </row>
    <row r="60" spans="2:16">
      <c r="B60" s="76" t="s">
        <v>1802</v>
      </c>
      <c r="C60" s="73" t="s">
        <v>1803</v>
      </c>
      <c r="D60" s="73" t="s">
        <v>234</v>
      </c>
      <c r="E60" s="73"/>
      <c r="F60" s="94">
        <v>42064</v>
      </c>
      <c r="G60" s="83">
        <v>5.950000000000002</v>
      </c>
      <c r="H60" s="86" t="s">
        <v>132</v>
      </c>
      <c r="I60" s="87">
        <v>4.8000000000000001E-2</v>
      </c>
      <c r="J60" s="87">
        <v>4.8600000000000004E-2</v>
      </c>
      <c r="K60" s="83">
        <v>61213725.272882007</v>
      </c>
      <c r="L60" s="85">
        <v>110.346867</v>
      </c>
      <c r="M60" s="83">
        <v>67547.428282242996</v>
      </c>
      <c r="N60" s="73"/>
      <c r="O60" s="84">
        <f t="shared" si="0"/>
        <v>1.7409995756941722E-2</v>
      </c>
      <c r="P60" s="84">
        <f>M60/'סכום נכסי הקרן'!$C$42</f>
        <v>1.022280143161957E-2</v>
      </c>
    </row>
    <row r="61" spans="2:16">
      <c r="B61" s="76" t="s">
        <v>1804</v>
      </c>
      <c r="C61" s="73" t="s">
        <v>1805</v>
      </c>
      <c r="D61" s="73" t="s">
        <v>234</v>
      </c>
      <c r="E61" s="73"/>
      <c r="F61" s="94">
        <v>42095</v>
      </c>
      <c r="G61" s="83">
        <v>5.8899999999999615</v>
      </c>
      <c r="H61" s="86" t="s">
        <v>132</v>
      </c>
      <c r="I61" s="87">
        <v>4.8000000000000001E-2</v>
      </c>
      <c r="J61" s="87">
        <v>4.8499999999999523E-2</v>
      </c>
      <c r="K61" s="83">
        <v>36582978.937469997</v>
      </c>
      <c r="L61" s="85">
        <v>113.380199</v>
      </c>
      <c r="M61" s="83">
        <v>41477.854302539999</v>
      </c>
      <c r="N61" s="73"/>
      <c r="O61" s="84">
        <f t="shared" si="0"/>
        <v>1.0690699642877494E-2</v>
      </c>
      <c r="P61" s="84">
        <f>M61/'סכום נכסי הקרן'!$C$42</f>
        <v>6.277365091869545E-3</v>
      </c>
    </row>
    <row r="62" spans="2:16">
      <c r="B62" s="76" t="s">
        <v>1806</v>
      </c>
      <c r="C62" s="73" t="s">
        <v>1807</v>
      </c>
      <c r="D62" s="73" t="s">
        <v>234</v>
      </c>
      <c r="E62" s="73"/>
      <c r="F62" s="94">
        <v>42125</v>
      </c>
      <c r="G62" s="83">
        <v>5.9700000000000681</v>
      </c>
      <c r="H62" s="86" t="s">
        <v>132</v>
      </c>
      <c r="I62" s="87">
        <v>4.8000000000000001E-2</v>
      </c>
      <c r="J62" s="87">
        <v>4.8500000000000598E-2</v>
      </c>
      <c r="K62" s="83">
        <v>34782534.116190001</v>
      </c>
      <c r="L62" s="85">
        <v>112.59069100000001</v>
      </c>
      <c r="M62" s="83">
        <v>39161.895552588998</v>
      </c>
      <c r="N62" s="73"/>
      <c r="O62" s="84">
        <f t="shared" si="0"/>
        <v>1.0093773408448246E-2</v>
      </c>
      <c r="P62" s="84">
        <f>M62/'סכום נכסי הקרן'!$C$42</f>
        <v>5.9268619413181444E-3</v>
      </c>
    </row>
    <row r="63" spans="2:16">
      <c r="B63" s="76" t="s">
        <v>1808</v>
      </c>
      <c r="C63" s="73" t="s">
        <v>1809</v>
      </c>
      <c r="D63" s="73" t="s">
        <v>234</v>
      </c>
      <c r="E63" s="73"/>
      <c r="F63" s="94">
        <v>42156</v>
      </c>
      <c r="G63" s="83">
        <v>6.0599999999999294</v>
      </c>
      <c r="H63" s="86" t="s">
        <v>132</v>
      </c>
      <c r="I63" s="87">
        <v>4.8000000000000001E-2</v>
      </c>
      <c r="J63" s="87">
        <v>4.8499999999999682E-2</v>
      </c>
      <c r="K63" s="83">
        <v>13087555.469939999</v>
      </c>
      <c r="L63" s="85">
        <v>111.466797</v>
      </c>
      <c r="M63" s="83">
        <v>14588.278899117</v>
      </c>
      <c r="N63" s="73"/>
      <c r="O63" s="84">
        <f t="shared" si="0"/>
        <v>3.7600524578591055E-3</v>
      </c>
      <c r="P63" s="84">
        <f>M63/'סכום נכסי הקרן'!$C$42</f>
        <v>2.207827628782771E-3</v>
      </c>
    </row>
    <row r="64" spans="2:16">
      <c r="B64" s="76" t="s">
        <v>1810</v>
      </c>
      <c r="C64" s="73" t="s">
        <v>1811</v>
      </c>
      <c r="D64" s="73" t="s">
        <v>234</v>
      </c>
      <c r="E64" s="73"/>
      <c r="F64" s="94">
        <v>42218</v>
      </c>
      <c r="G64" s="83">
        <v>6.2300000000000368</v>
      </c>
      <c r="H64" s="86" t="s">
        <v>132</v>
      </c>
      <c r="I64" s="87">
        <v>4.8000000000000001E-2</v>
      </c>
      <c r="J64" s="87">
        <v>4.8499999999999995E-2</v>
      </c>
      <c r="K64" s="83">
        <v>14428098.531434</v>
      </c>
      <c r="L64" s="85">
        <v>110.023652</v>
      </c>
      <c r="M64" s="83">
        <v>15874.320893780001</v>
      </c>
      <c r="N64" s="73"/>
      <c r="O64" s="84">
        <f t="shared" si="0"/>
        <v>4.0915230443746495E-3</v>
      </c>
      <c r="P64" s="84">
        <f>M64/'סכום נכסי הקרן'!$C$42</f>
        <v>2.4024605301158912E-3</v>
      </c>
    </row>
    <row r="65" spans="2:16">
      <c r="B65" s="76" t="s">
        <v>1812</v>
      </c>
      <c r="C65" s="73" t="s">
        <v>1813</v>
      </c>
      <c r="D65" s="73" t="s">
        <v>234</v>
      </c>
      <c r="E65" s="73"/>
      <c r="F65" s="94">
        <v>42309</v>
      </c>
      <c r="G65" s="83">
        <v>6.329999999999985</v>
      </c>
      <c r="H65" s="86" t="s">
        <v>132</v>
      </c>
      <c r="I65" s="87">
        <v>4.8000000000000001E-2</v>
      </c>
      <c r="J65" s="87">
        <v>4.8499999999999849E-2</v>
      </c>
      <c r="K65" s="83">
        <v>31098615.485755995</v>
      </c>
      <c r="L65" s="85">
        <v>111.798468</v>
      </c>
      <c r="M65" s="83">
        <v>34767.775666550006</v>
      </c>
      <c r="N65" s="73"/>
      <c r="O65" s="84">
        <f t="shared" si="0"/>
        <v>8.9612120287348024E-3</v>
      </c>
      <c r="P65" s="84">
        <f>M65/'סכום נכסי הקרן'!$C$42</f>
        <v>5.261844542372756E-3</v>
      </c>
    </row>
    <row r="66" spans="2:16">
      <c r="B66" s="76" t="s">
        <v>1814</v>
      </c>
      <c r="C66" s="73" t="s">
        <v>1815</v>
      </c>
      <c r="D66" s="73" t="s">
        <v>234</v>
      </c>
      <c r="E66" s="73"/>
      <c r="F66" s="94">
        <v>42339</v>
      </c>
      <c r="G66" s="83">
        <v>6.4100000000000499</v>
      </c>
      <c r="H66" s="86" t="s">
        <v>132</v>
      </c>
      <c r="I66" s="87">
        <v>4.8000000000000001E-2</v>
      </c>
      <c r="J66" s="87">
        <v>4.8500000000000522E-2</v>
      </c>
      <c r="K66" s="83">
        <v>24834313.578270003</v>
      </c>
      <c r="L66" s="85">
        <v>111.24517400000001</v>
      </c>
      <c r="M66" s="83">
        <v>27626.975470343004</v>
      </c>
      <c r="N66" s="73"/>
      <c r="O66" s="84">
        <f t="shared" si="0"/>
        <v>7.1207081890080955E-3</v>
      </c>
      <c r="P66" s="84">
        <f>M66/'סכום נכסי הקרן'!$C$42</f>
        <v>4.181137484752853E-3</v>
      </c>
    </row>
    <row r="67" spans="2:16">
      <c r="B67" s="76" t="s">
        <v>1816</v>
      </c>
      <c r="C67" s="73" t="s">
        <v>1817</v>
      </c>
      <c r="D67" s="73" t="s">
        <v>234</v>
      </c>
      <c r="E67" s="73"/>
      <c r="F67" s="94">
        <v>42370</v>
      </c>
      <c r="G67" s="83">
        <v>6.490000000000137</v>
      </c>
      <c r="H67" s="86" t="s">
        <v>132</v>
      </c>
      <c r="I67" s="87">
        <v>4.8000000000000001E-2</v>
      </c>
      <c r="J67" s="87">
        <v>4.8500000000000876E-2</v>
      </c>
      <c r="K67" s="83">
        <v>13237973.988554001</v>
      </c>
      <c r="L67" s="85">
        <v>111.25303099999999</v>
      </c>
      <c r="M67" s="83">
        <v>14727.647274102001</v>
      </c>
      <c r="N67" s="73"/>
      <c r="O67" s="84">
        <f t="shared" si="0"/>
        <v>3.7959739263567979E-3</v>
      </c>
      <c r="P67" s="84">
        <f>M67/'סכום נכסי הקרן'!$C$42</f>
        <v>2.2289199969091483E-3</v>
      </c>
    </row>
    <row r="68" spans="2:16">
      <c r="B68" s="76" t="s">
        <v>1818</v>
      </c>
      <c r="C68" s="73" t="s">
        <v>1819</v>
      </c>
      <c r="D68" s="73" t="s">
        <v>234</v>
      </c>
      <c r="E68" s="73"/>
      <c r="F68" s="94">
        <v>42461</v>
      </c>
      <c r="G68" s="83">
        <v>6.5899999999999821</v>
      </c>
      <c r="H68" s="86" t="s">
        <v>132</v>
      </c>
      <c r="I68" s="87">
        <v>4.8000000000000001E-2</v>
      </c>
      <c r="J68" s="87">
        <v>4.8499999999999828E-2</v>
      </c>
      <c r="K68" s="83">
        <v>36064588.151004001</v>
      </c>
      <c r="L68" s="85">
        <v>113.606859</v>
      </c>
      <c r="M68" s="83">
        <v>40971.845744742001</v>
      </c>
      <c r="N68" s="73"/>
      <c r="O68" s="84">
        <f t="shared" si="0"/>
        <v>1.0560278588097601E-2</v>
      </c>
      <c r="P68" s="84">
        <f>M68/'סכום נכסי הקרן'!$C$42</f>
        <v>6.2007844560020365E-3</v>
      </c>
    </row>
    <row r="69" spans="2:16">
      <c r="B69" s="76" t="s">
        <v>1820</v>
      </c>
      <c r="C69" s="73" t="s">
        <v>1821</v>
      </c>
      <c r="D69" s="73" t="s">
        <v>234</v>
      </c>
      <c r="E69" s="73"/>
      <c r="F69" s="94">
        <v>42491</v>
      </c>
      <c r="G69" s="83">
        <v>6.6699999999999857</v>
      </c>
      <c r="H69" s="86" t="s">
        <v>132</v>
      </c>
      <c r="I69" s="87">
        <v>4.8000000000000001E-2</v>
      </c>
      <c r="J69" s="87">
        <v>4.8499999999999883E-2</v>
      </c>
      <c r="K69" s="83">
        <v>38775681.687679999</v>
      </c>
      <c r="L69" s="85">
        <v>113.393186</v>
      </c>
      <c r="M69" s="83">
        <v>43968.980967515992</v>
      </c>
      <c r="N69" s="73"/>
      <c r="O69" s="84">
        <f t="shared" si="0"/>
        <v>1.1332774489694983E-2</v>
      </c>
      <c r="P69" s="84">
        <f>M69/'סכום נכסי הקרן'!$C$42</f>
        <v>6.6543786049621956E-3</v>
      </c>
    </row>
    <row r="70" spans="2:16">
      <c r="B70" s="76" t="s">
        <v>1822</v>
      </c>
      <c r="C70" s="73" t="s">
        <v>1823</v>
      </c>
      <c r="D70" s="73" t="s">
        <v>234</v>
      </c>
      <c r="E70" s="73"/>
      <c r="F70" s="94">
        <v>42522</v>
      </c>
      <c r="G70" s="83">
        <v>6.750000000000111</v>
      </c>
      <c r="H70" s="86" t="s">
        <v>132</v>
      </c>
      <c r="I70" s="87">
        <v>4.8000000000000001E-2</v>
      </c>
      <c r="J70" s="87">
        <v>4.8500000000000675E-2</v>
      </c>
      <c r="K70" s="83">
        <v>22080879.072280001</v>
      </c>
      <c r="L70" s="85">
        <v>112.487043</v>
      </c>
      <c r="M70" s="83">
        <v>24838.127852410998</v>
      </c>
      <c r="N70" s="73"/>
      <c r="O70" s="84">
        <f t="shared" si="0"/>
        <v>6.4018973263343321E-3</v>
      </c>
      <c r="P70" s="84">
        <f>M70/'סכום נכסי הקרן'!$C$42</f>
        <v>3.7590661173273242E-3</v>
      </c>
    </row>
    <row r="71" spans="2:16">
      <c r="B71" s="76" t="s">
        <v>1824</v>
      </c>
      <c r="C71" s="73" t="s">
        <v>1825</v>
      </c>
      <c r="D71" s="73" t="s">
        <v>234</v>
      </c>
      <c r="E71" s="73"/>
      <c r="F71" s="94">
        <v>42552</v>
      </c>
      <c r="G71" s="83">
        <v>6.8299999999999725</v>
      </c>
      <c r="H71" s="86" t="s">
        <v>132</v>
      </c>
      <c r="I71" s="87">
        <v>4.8000000000000001E-2</v>
      </c>
      <c r="J71" s="87">
        <v>4.8499999999999988E-2</v>
      </c>
      <c r="K71" s="83">
        <v>6796679.2003319999</v>
      </c>
      <c r="L71" s="85">
        <v>111.70478</v>
      </c>
      <c r="M71" s="83">
        <v>7592.2155275400009</v>
      </c>
      <c r="N71" s="73"/>
      <c r="O71" s="84">
        <f t="shared" si="0"/>
        <v>1.9568537764006384E-3</v>
      </c>
      <c r="P71" s="84">
        <f>M71/'סכום נכסי הקרן'!$C$42</f>
        <v>1.149025414258495E-3</v>
      </c>
    </row>
    <row r="72" spans="2:16">
      <c r="B72" s="76" t="s">
        <v>1826</v>
      </c>
      <c r="C72" s="73" t="s">
        <v>1827</v>
      </c>
      <c r="D72" s="73" t="s">
        <v>234</v>
      </c>
      <c r="E72" s="73"/>
      <c r="F72" s="94">
        <v>42583</v>
      </c>
      <c r="G72" s="83">
        <v>6.9199999999999733</v>
      </c>
      <c r="H72" s="86" t="s">
        <v>132</v>
      </c>
      <c r="I72" s="87">
        <v>4.8000000000000001E-2</v>
      </c>
      <c r="J72" s="87">
        <v>4.8499999999999883E-2</v>
      </c>
      <c r="K72" s="83">
        <v>58186918.142191999</v>
      </c>
      <c r="L72" s="85">
        <v>110.934865</v>
      </c>
      <c r="M72" s="83">
        <v>64549.578963127999</v>
      </c>
      <c r="N72" s="73"/>
      <c r="O72" s="84">
        <f t="shared" si="0"/>
        <v>1.6637315800753616E-2</v>
      </c>
      <c r="P72" s="84">
        <f>M72/'סכום נכסי הקרן'!$C$42</f>
        <v>9.7690992094835276E-3</v>
      </c>
    </row>
    <row r="73" spans="2:16">
      <c r="B73" s="76" t="s">
        <v>1828</v>
      </c>
      <c r="C73" s="73" t="s">
        <v>1829</v>
      </c>
      <c r="D73" s="73" t="s">
        <v>234</v>
      </c>
      <c r="E73" s="73"/>
      <c r="F73" s="94">
        <v>42614</v>
      </c>
      <c r="G73" s="83">
        <v>7.0000000000000009</v>
      </c>
      <c r="H73" s="86" t="s">
        <v>132</v>
      </c>
      <c r="I73" s="87">
        <v>4.8000000000000001E-2</v>
      </c>
      <c r="J73" s="87">
        <v>4.8499999999999731E-2</v>
      </c>
      <c r="K73" s="83">
        <v>17824912.330904</v>
      </c>
      <c r="L73" s="85">
        <v>110.044196</v>
      </c>
      <c r="M73" s="83">
        <v>19615.281489142999</v>
      </c>
      <c r="N73" s="73"/>
      <c r="O73" s="84">
        <f t="shared" si="0"/>
        <v>5.0557360388355727E-3</v>
      </c>
      <c r="P73" s="84">
        <f>M73/'סכום נכסי הקרן'!$C$42</f>
        <v>2.9686271230187724E-3</v>
      </c>
    </row>
    <row r="74" spans="2:16">
      <c r="B74" s="76" t="s">
        <v>1830</v>
      </c>
      <c r="C74" s="73" t="s">
        <v>1831</v>
      </c>
      <c r="D74" s="73" t="s">
        <v>234</v>
      </c>
      <c r="E74" s="73"/>
      <c r="F74" s="94">
        <v>42644</v>
      </c>
      <c r="G74" s="83">
        <v>6.9200000000001785</v>
      </c>
      <c r="H74" s="86" t="s">
        <v>132</v>
      </c>
      <c r="I74" s="87">
        <v>4.8000000000000001E-2</v>
      </c>
      <c r="J74" s="87">
        <v>4.8500000000001327E-2</v>
      </c>
      <c r="K74" s="83">
        <v>13710717.904198</v>
      </c>
      <c r="L74" s="85">
        <v>112.57871</v>
      </c>
      <c r="M74" s="83">
        <v>15435.349411847001</v>
      </c>
      <c r="N74" s="73"/>
      <c r="O74" s="84">
        <f t="shared" si="0"/>
        <v>3.9783804446899031E-3</v>
      </c>
      <c r="P74" s="84">
        <f>M74/'סכום נכסי הקרן'!$C$42</f>
        <v>2.3360254576332792E-3</v>
      </c>
    </row>
    <row r="75" spans="2:16">
      <c r="B75" s="76" t="s">
        <v>1832</v>
      </c>
      <c r="C75" s="73" t="s">
        <v>1833</v>
      </c>
      <c r="D75" s="73" t="s">
        <v>234</v>
      </c>
      <c r="E75" s="73"/>
      <c r="F75" s="94">
        <v>42675</v>
      </c>
      <c r="G75" s="83">
        <v>7.0099999999999332</v>
      </c>
      <c r="H75" s="86" t="s">
        <v>132</v>
      </c>
      <c r="I75" s="87">
        <v>4.8000000000000001E-2</v>
      </c>
      <c r="J75" s="87">
        <v>4.8499999999999786E-2</v>
      </c>
      <c r="K75" s="83">
        <v>19997906.822124001</v>
      </c>
      <c r="L75" s="85">
        <v>112.237318</v>
      </c>
      <c r="M75" s="83">
        <v>22445.114291850001</v>
      </c>
      <c r="N75" s="73"/>
      <c r="O75" s="84">
        <f t="shared" si="0"/>
        <v>5.7851106181625979E-3</v>
      </c>
      <c r="P75" s="84">
        <f>M75/'סכום נכסי הקרן'!$C$42</f>
        <v>3.3969012936634307E-3</v>
      </c>
    </row>
    <row r="76" spans="2:16">
      <c r="B76" s="76" t="s">
        <v>1834</v>
      </c>
      <c r="C76" s="73" t="s">
        <v>1835</v>
      </c>
      <c r="D76" s="73" t="s">
        <v>234</v>
      </c>
      <c r="E76" s="73"/>
      <c r="F76" s="94">
        <v>42705</v>
      </c>
      <c r="G76" s="83">
        <v>7.0900000000000096</v>
      </c>
      <c r="H76" s="86" t="s">
        <v>132</v>
      </c>
      <c r="I76" s="87">
        <v>4.8000000000000001E-2</v>
      </c>
      <c r="J76" s="87">
        <v>4.8600000000000143E-2</v>
      </c>
      <c r="K76" s="83">
        <v>22342681.041701999</v>
      </c>
      <c r="L76" s="85">
        <v>111.55238900000001</v>
      </c>
      <c r="M76" s="83">
        <v>24923.794434730997</v>
      </c>
      <c r="N76" s="73"/>
      <c r="O76" s="84">
        <f t="shared" si="0"/>
        <v>6.4239774391177664E-3</v>
      </c>
      <c r="P76" s="84">
        <f>M76/'סכום נכסי הקרן'!$C$42</f>
        <v>3.7720311181075692E-3</v>
      </c>
    </row>
    <row r="77" spans="2:16">
      <c r="B77" s="76" t="s">
        <v>1836</v>
      </c>
      <c r="C77" s="73" t="s">
        <v>1837</v>
      </c>
      <c r="D77" s="73" t="s">
        <v>234</v>
      </c>
      <c r="E77" s="73"/>
      <c r="F77" s="94">
        <v>42736</v>
      </c>
      <c r="G77" s="83">
        <v>7.1699999999999697</v>
      </c>
      <c r="H77" s="86" t="s">
        <v>132</v>
      </c>
      <c r="I77" s="87">
        <v>4.8000000000000001E-2</v>
      </c>
      <c r="J77" s="87">
        <v>4.8499999999999682E-2</v>
      </c>
      <c r="K77" s="83">
        <v>45255630.093534</v>
      </c>
      <c r="L77" s="85">
        <v>111.589361</v>
      </c>
      <c r="M77" s="83">
        <v>50500.468533003004</v>
      </c>
      <c r="N77" s="73"/>
      <c r="O77" s="84">
        <f t="shared" si="0"/>
        <v>1.3016231191058988E-2</v>
      </c>
      <c r="P77" s="84">
        <f>M77/'סכום נכסי הקרן'!$C$42</f>
        <v>7.6428707227682363E-3</v>
      </c>
    </row>
    <row r="78" spans="2:16">
      <c r="B78" s="76" t="s">
        <v>1838</v>
      </c>
      <c r="C78" s="73" t="s">
        <v>1839</v>
      </c>
      <c r="D78" s="73" t="s">
        <v>234</v>
      </c>
      <c r="E78" s="73"/>
      <c r="F78" s="94">
        <v>42767</v>
      </c>
      <c r="G78" s="83">
        <v>7.259999999999982</v>
      </c>
      <c r="H78" s="86" t="s">
        <v>132</v>
      </c>
      <c r="I78" s="87">
        <v>4.8000000000000001E-2</v>
      </c>
      <c r="J78" s="87">
        <v>4.849999999999971E-2</v>
      </c>
      <c r="K78" s="83">
        <v>24738188.134422</v>
      </c>
      <c r="L78" s="85">
        <v>111.140078</v>
      </c>
      <c r="M78" s="83">
        <v>27494.041613048001</v>
      </c>
      <c r="N78" s="73"/>
      <c r="O78" s="84">
        <f t="shared" ref="O78:O141" si="2">IFERROR(M78/$M$11,0)</f>
        <v>7.0864451837343882E-3</v>
      </c>
      <c r="P78" s="84">
        <f>M78/'סכום נכסי הקרן'!$C$42</f>
        <v>4.1610189330740571E-3</v>
      </c>
    </row>
    <row r="79" spans="2:16">
      <c r="B79" s="76" t="s">
        <v>1840</v>
      </c>
      <c r="C79" s="73" t="s">
        <v>1841</v>
      </c>
      <c r="D79" s="73" t="s">
        <v>234</v>
      </c>
      <c r="E79" s="73"/>
      <c r="F79" s="94">
        <v>42795</v>
      </c>
      <c r="G79" s="83">
        <v>7.3400000000000034</v>
      </c>
      <c r="H79" s="86" t="s">
        <v>132</v>
      </c>
      <c r="I79" s="87">
        <v>4.8000000000000001E-2</v>
      </c>
      <c r="J79" s="87">
        <v>4.8500000000000106E-2</v>
      </c>
      <c r="K79" s="83">
        <v>30649648.630957998</v>
      </c>
      <c r="L79" s="85">
        <v>110.93251600000001</v>
      </c>
      <c r="M79" s="83">
        <v>34000.426489329002</v>
      </c>
      <c r="N79" s="73"/>
      <c r="O79" s="84">
        <f t="shared" si="2"/>
        <v>8.763431798469213E-3</v>
      </c>
      <c r="P79" s="84">
        <f>M79/'סכום נכסי הקרן'!$C$42</f>
        <v>5.145711945367443E-3</v>
      </c>
    </row>
    <row r="80" spans="2:16">
      <c r="B80" s="76" t="s">
        <v>1842</v>
      </c>
      <c r="C80" s="73" t="s">
        <v>1843</v>
      </c>
      <c r="D80" s="73" t="s">
        <v>234</v>
      </c>
      <c r="E80" s="73"/>
      <c r="F80" s="94">
        <v>42826</v>
      </c>
      <c r="G80" s="83">
        <v>7.2499999999999387</v>
      </c>
      <c r="H80" s="86" t="s">
        <v>132</v>
      </c>
      <c r="I80" s="87">
        <v>4.8000000000000001E-2</v>
      </c>
      <c r="J80" s="87">
        <v>4.849999999999955E-2</v>
      </c>
      <c r="K80" s="83">
        <v>21630386.416786</v>
      </c>
      <c r="L80" s="85">
        <v>113.146908</v>
      </c>
      <c r="M80" s="83">
        <v>24474.113478505999</v>
      </c>
      <c r="N80" s="73"/>
      <c r="O80" s="84">
        <f t="shared" si="2"/>
        <v>6.3080745285414835E-3</v>
      </c>
      <c r="P80" s="84">
        <f>M80/'סכום נכסי הקרן'!$C$42</f>
        <v>3.7039752462561543E-3</v>
      </c>
    </row>
    <row r="81" spans="2:16">
      <c r="B81" s="76" t="s">
        <v>1844</v>
      </c>
      <c r="C81" s="73" t="s">
        <v>1845</v>
      </c>
      <c r="D81" s="73" t="s">
        <v>234</v>
      </c>
      <c r="E81" s="73"/>
      <c r="F81" s="94">
        <v>42856</v>
      </c>
      <c r="G81" s="83">
        <v>7.3300000000000241</v>
      </c>
      <c r="H81" s="86" t="s">
        <v>132</v>
      </c>
      <c r="I81" s="87">
        <v>4.8000000000000001E-2</v>
      </c>
      <c r="J81" s="87">
        <v>4.8500000000000168E-2</v>
      </c>
      <c r="K81" s="83">
        <v>39091268.131636001</v>
      </c>
      <c r="L81" s="85">
        <v>112.359542</v>
      </c>
      <c r="M81" s="83">
        <v>43922.769984017999</v>
      </c>
      <c r="N81" s="73"/>
      <c r="O81" s="84">
        <f t="shared" si="2"/>
        <v>1.1320863850798968E-2</v>
      </c>
      <c r="P81" s="84">
        <f>M81/'סכום נכסי הקרן'!$C$42</f>
        <v>6.6473849159310464E-3</v>
      </c>
    </row>
    <row r="82" spans="2:16">
      <c r="B82" s="76" t="s">
        <v>1846</v>
      </c>
      <c r="C82" s="73" t="s">
        <v>1847</v>
      </c>
      <c r="D82" s="73" t="s">
        <v>234</v>
      </c>
      <c r="E82" s="73"/>
      <c r="F82" s="94">
        <v>42887</v>
      </c>
      <c r="G82" s="83">
        <v>7.4200000000000141</v>
      </c>
      <c r="H82" s="86" t="s">
        <v>132</v>
      </c>
      <c r="I82" s="87">
        <v>4.8000000000000001E-2</v>
      </c>
      <c r="J82" s="87">
        <v>4.8500000000000119E-2</v>
      </c>
      <c r="K82" s="83">
        <v>34328354.109013997</v>
      </c>
      <c r="L82" s="85">
        <v>111.70463599999999</v>
      </c>
      <c r="M82" s="83">
        <v>38346.362897763</v>
      </c>
      <c r="N82" s="73"/>
      <c r="O82" s="84">
        <f t="shared" si="2"/>
        <v>9.883574139264514E-3</v>
      </c>
      <c r="P82" s="84">
        <f>M82/'סכום נכסי הקרן'!$C$42</f>
        <v>5.8034371329530954E-3</v>
      </c>
    </row>
    <row r="83" spans="2:16">
      <c r="B83" s="76" t="s">
        <v>1848</v>
      </c>
      <c r="C83" s="73" t="s">
        <v>1849</v>
      </c>
      <c r="D83" s="73" t="s">
        <v>234</v>
      </c>
      <c r="E83" s="73"/>
      <c r="F83" s="94">
        <v>42918</v>
      </c>
      <c r="G83" s="83">
        <v>7.5000000000002416</v>
      </c>
      <c r="H83" s="86" t="s">
        <v>132</v>
      </c>
      <c r="I83" s="87">
        <v>4.8000000000000001E-2</v>
      </c>
      <c r="J83" s="87">
        <v>4.8500000000001216E-2</v>
      </c>
      <c r="K83" s="83">
        <v>14903512.598295998</v>
      </c>
      <c r="L83" s="85">
        <v>110.78368</v>
      </c>
      <c r="M83" s="83">
        <v>16510.659695279999</v>
      </c>
      <c r="N83" s="73"/>
      <c r="O83" s="84">
        <f t="shared" si="2"/>
        <v>4.2555360366650563E-3</v>
      </c>
      <c r="P83" s="84">
        <f>M83/'סכום נכסי הקרן'!$C$42</f>
        <v>2.49876568008826E-3</v>
      </c>
    </row>
    <row r="84" spans="2:16">
      <c r="B84" s="76" t="s">
        <v>1850</v>
      </c>
      <c r="C84" s="73" t="s">
        <v>1851</v>
      </c>
      <c r="D84" s="73" t="s">
        <v>234</v>
      </c>
      <c r="E84" s="73"/>
      <c r="F84" s="94">
        <v>42949</v>
      </c>
      <c r="G84" s="83">
        <v>7.590000000000054</v>
      </c>
      <c r="H84" s="86" t="s">
        <v>132</v>
      </c>
      <c r="I84" s="87">
        <v>4.8000000000000001E-2</v>
      </c>
      <c r="J84" s="87">
        <v>4.850000000000021E-2</v>
      </c>
      <c r="K84" s="83">
        <v>36494101.046928003</v>
      </c>
      <c r="L84" s="85">
        <v>111.143379</v>
      </c>
      <c r="M84" s="83">
        <v>40560.776971758998</v>
      </c>
      <c r="N84" s="73"/>
      <c r="O84" s="84">
        <f t="shared" si="2"/>
        <v>1.0454327765461667E-2</v>
      </c>
      <c r="P84" s="84">
        <f>M84/'סכום נכסי הקרן'!$C$42</f>
        <v>6.1385722512177802E-3</v>
      </c>
    </row>
    <row r="85" spans="2:16">
      <c r="B85" s="76" t="s">
        <v>1852</v>
      </c>
      <c r="C85" s="73" t="s">
        <v>1853</v>
      </c>
      <c r="D85" s="73" t="s">
        <v>234</v>
      </c>
      <c r="E85" s="73"/>
      <c r="F85" s="94">
        <v>42979</v>
      </c>
      <c r="G85" s="83">
        <v>7.6699999999999058</v>
      </c>
      <c r="H85" s="86" t="s">
        <v>132</v>
      </c>
      <c r="I85" s="87">
        <v>4.8000000000000001E-2</v>
      </c>
      <c r="J85" s="87">
        <v>4.8499999999999419E-2</v>
      </c>
      <c r="K85" s="83">
        <v>16392694.077592</v>
      </c>
      <c r="L85" s="85">
        <v>110.831519</v>
      </c>
      <c r="M85" s="83">
        <v>18168.271877213003</v>
      </c>
      <c r="N85" s="73"/>
      <c r="O85" s="84">
        <f t="shared" si="2"/>
        <v>4.682776892283168E-3</v>
      </c>
      <c r="P85" s="84">
        <f>M85/'סכום נכסי הקרן'!$C$42</f>
        <v>2.7496329687099561E-3</v>
      </c>
    </row>
    <row r="86" spans="2:16">
      <c r="B86" s="76" t="s">
        <v>1854</v>
      </c>
      <c r="C86" s="73" t="s">
        <v>1855</v>
      </c>
      <c r="D86" s="73" t="s">
        <v>234</v>
      </c>
      <c r="E86" s="73"/>
      <c r="F86" s="94">
        <v>43009</v>
      </c>
      <c r="G86" s="83">
        <v>7.5700000000000482</v>
      </c>
      <c r="H86" s="86" t="s">
        <v>132</v>
      </c>
      <c r="I86" s="87">
        <v>4.8000000000000001E-2</v>
      </c>
      <c r="J86" s="87">
        <v>4.8500000000000154E-2</v>
      </c>
      <c r="K86" s="83">
        <v>31330537.191548001</v>
      </c>
      <c r="L86" s="85">
        <v>112.704549</v>
      </c>
      <c r="M86" s="83">
        <v>35310.940531797001</v>
      </c>
      <c r="N86" s="73"/>
      <c r="O86" s="84">
        <f t="shared" si="2"/>
        <v>9.1012099270967733E-3</v>
      </c>
      <c r="P86" s="84">
        <f>M86/'סכום נכסי הקרן'!$C$42</f>
        <v>5.3440485093224806E-3</v>
      </c>
    </row>
    <row r="87" spans="2:16">
      <c r="B87" s="76" t="s">
        <v>1856</v>
      </c>
      <c r="C87" s="73" t="s">
        <v>1857</v>
      </c>
      <c r="D87" s="73" t="s">
        <v>234</v>
      </c>
      <c r="E87" s="73"/>
      <c r="F87" s="94">
        <v>43040</v>
      </c>
      <c r="G87" s="83">
        <v>7.6500000000000705</v>
      </c>
      <c r="H87" s="86" t="s">
        <v>132</v>
      </c>
      <c r="I87" s="87">
        <v>4.8000000000000001E-2</v>
      </c>
      <c r="J87" s="87">
        <v>4.8500000000000341E-2</v>
      </c>
      <c r="K87" s="83">
        <v>33612753.582589999</v>
      </c>
      <c r="L87" s="85">
        <v>112.133321</v>
      </c>
      <c r="M87" s="83">
        <v>37691.096728082004</v>
      </c>
      <c r="N87" s="73"/>
      <c r="O87" s="84">
        <f t="shared" si="2"/>
        <v>9.7146827169864499E-3</v>
      </c>
      <c r="P87" s="84">
        <f>M87/'סכום נכסי הקרן'!$C$42</f>
        <v>5.704267466426092E-3</v>
      </c>
    </row>
    <row r="88" spans="2:16">
      <c r="B88" s="76" t="s">
        <v>1858</v>
      </c>
      <c r="C88" s="73" t="s">
        <v>1859</v>
      </c>
      <c r="D88" s="73" t="s">
        <v>234</v>
      </c>
      <c r="E88" s="73"/>
      <c r="F88" s="94">
        <v>43070</v>
      </c>
      <c r="G88" s="83">
        <v>7.7400000000000864</v>
      </c>
      <c r="H88" s="86" t="s">
        <v>132</v>
      </c>
      <c r="I88" s="87">
        <v>4.8000000000000001E-2</v>
      </c>
      <c r="J88" s="87">
        <v>4.8500000000000598E-2</v>
      </c>
      <c r="K88" s="83">
        <v>34421809.401643999</v>
      </c>
      <c r="L88" s="85">
        <v>111.371229</v>
      </c>
      <c r="M88" s="83">
        <v>38335.992157581997</v>
      </c>
      <c r="N88" s="73"/>
      <c r="O88" s="84">
        <f t="shared" si="2"/>
        <v>9.880901135315449E-3</v>
      </c>
      <c r="P88" s="84">
        <f>M88/'סכום נכסי הקרן'!$C$42</f>
        <v>5.8018675984753904E-3</v>
      </c>
    </row>
    <row r="89" spans="2:16">
      <c r="B89" s="76" t="s">
        <v>1860</v>
      </c>
      <c r="C89" s="73" t="s">
        <v>1861</v>
      </c>
      <c r="D89" s="73" t="s">
        <v>234</v>
      </c>
      <c r="E89" s="73"/>
      <c r="F89" s="94">
        <v>43101</v>
      </c>
      <c r="G89" s="83">
        <v>7.8200000000000314</v>
      </c>
      <c r="H89" s="86" t="s">
        <v>132</v>
      </c>
      <c r="I89" s="87">
        <v>4.8000000000000001E-2</v>
      </c>
      <c r="J89" s="87">
        <v>4.850000000000023E-2</v>
      </c>
      <c r="K89" s="83">
        <v>46994279.986625999</v>
      </c>
      <c r="L89" s="85">
        <v>111.25304300000001</v>
      </c>
      <c r="M89" s="83">
        <v>52282.566469347999</v>
      </c>
      <c r="N89" s="73"/>
      <c r="O89" s="84">
        <f t="shared" si="2"/>
        <v>1.3475557597692551E-2</v>
      </c>
      <c r="P89" s="84">
        <f>M89/'סכום נכסי הקרן'!$C$42</f>
        <v>7.9125780054619746E-3</v>
      </c>
    </row>
    <row r="90" spans="2:16">
      <c r="B90" s="76" t="s">
        <v>1862</v>
      </c>
      <c r="C90" s="73" t="s">
        <v>1863</v>
      </c>
      <c r="D90" s="73" t="s">
        <v>234</v>
      </c>
      <c r="E90" s="73"/>
      <c r="F90" s="94">
        <v>43132</v>
      </c>
      <c r="G90" s="83">
        <v>7.9100000000000446</v>
      </c>
      <c r="H90" s="86" t="s">
        <v>132</v>
      </c>
      <c r="I90" s="87">
        <v>4.8000000000000001E-2</v>
      </c>
      <c r="J90" s="87">
        <v>4.8500000000000272E-2</v>
      </c>
      <c r="K90" s="83">
        <v>45115892.179792002</v>
      </c>
      <c r="L90" s="85">
        <v>110.699871</v>
      </c>
      <c r="M90" s="83">
        <v>49943.234565968996</v>
      </c>
      <c r="N90" s="73"/>
      <c r="O90" s="84">
        <f t="shared" si="2"/>
        <v>1.2872607055419819E-2</v>
      </c>
      <c r="P90" s="84">
        <f>M90/'סכום נכסי הקרן'!$C$42</f>
        <v>7.5585375017884551E-3</v>
      </c>
    </row>
    <row r="91" spans="2:16">
      <c r="B91" s="76" t="s">
        <v>1864</v>
      </c>
      <c r="C91" s="73" t="s">
        <v>1865</v>
      </c>
      <c r="D91" s="73" t="s">
        <v>234</v>
      </c>
      <c r="E91" s="73"/>
      <c r="F91" s="94">
        <v>43161</v>
      </c>
      <c r="G91" s="83">
        <v>7.99</v>
      </c>
      <c r="H91" s="86" t="s">
        <v>132</v>
      </c>
      <c r="I91" s="87">
        <v>4.8000000000000001E-2</v>
      </c>
      <c r="J91" s="87">
        <v>4.8499999999999995E-2</v>
      </c>
      <c r="K91" s="83">
        <v>10612579.59097</v>
      </c>
      <c r="L91" s="85">
        <v>110.815612</v>
      </c>
      <c r="M91" s="83">
        <v>11760.395070299999</v>
      </c>
      <c r="N91" s="73"/>
      <c r="O91" s="84">
        <f t="shared" si="2"/>
        <v>3.0311802163415008E-3</v>
      </c>
      <c r="P91" s="84">
        <f>M91/'סכום נכסי הקרן'!$C$42</f>
        <v>1.7798484208565988E-3</v>
      </c>
    </row>
    <row r="92" spans="2:16">
      <c r="B92" s="76" t="s">
        <v>1866</v>
      </c>
      <c r="C92" s="73" t="s">
        <v>1867</v>
      </c>
      <c r="D92" s="73" t="s">
        <v>234</v>
      </c>
      <c r="E92" s="73"/>
      <c r="F92" s="94">
        <v>43221</v>
      </c>
      <c r="G92" s="83">
        <v>7.9599999999999405</v>
      </c>
      <c r="H92" s="86" t="s">
        <v>132</v>
      </c>
      <c r="I92" s="87">
        <v>4.8000000000000001E-2</v>
      </c>
      <c r="J92" s="87">
        <v>4.8499999999999606E-2</v>
      </c>
      <c r="K92" s="83">
        <v>42954086.893675998</v>
      </c>
      <c r="L92" s="85">
        <v>112.135518</v>
      </c>
      <c r="M92" s="83">
        <v>48166.787849553999</v>
      </c>
      <c r="N92" s="73"/>
      <c r="O92" s="84">
        <f t="shared" si="2"/>
        <v>1.2414737221116318E-2</v>
      </c>
      <c r="P92" s="84">
        <f>M92/'סכום נכסי הקרן'!$C$42</f>
        <v>7.289685489245779E-3</v>
      </c>
    </row>
    <row r="93" spans="2:16">
      <c r="B93" s="76" t="s">
        <v>1868</v>
      </c>
      <c r="C93" s="73" t="s">
        <v>1869</v>
      </c>
      <c r="D93" s="73" t="s">
        <v>234</v>
      </c>
      <c r="E93" s="73"/>
      <c r="F93" s="94">
        <v>43252</v>
      </c>
      <c r="G93" s="83">
        <v>8.0400000000001093</v>
      </c>
      <c r="H93" s="86" t="s">
        <v>132</v>
      </c>
      <c r="I93" s="87">
        <v>4.8000000000000001E-2</v>
      </c>
      <c r="J93" s="87">
        <v>4.8500000000000737E-2</v>
      </c>
      <c r="K93" s="83">
        <v>23936888.468906</v>
      </c>
      <c r="L93" s="85">
        <v>111.25162</v>
      </c>
      <c r="M93" s="83">
        <v>26630.176304352997</v>
      </c>
      <c r="N93" s="73"/>
      <c r="O93" s="84">
        <f t="shared" si="2"/>
        <v>6.863788426232002E-3</v>
      </c>
      <c r="P93" s="84">
        <f>M93/'סכום נכסי הקרן'!$C$42</f>
        <v>4.030279336630008E-3</v>
      </c>
    </row>
    <row r="94" spans="2:16">
      <c r="B94" s="76" t="s">
        <v>1870</v>
      </c>
      <c r="C94" s="73" t="s">
        <v>1871</v>
      </c>
      <c r="D94" s="73" t="s">
        <v>234</v>
      </c>
      <c r="E94" s="73"/>
      <c r="F94" s="94">
        <v>43282</v>
      </c>
      <c r="G94" s="83">
        <v>8.1299999999999759</v>
      </c>
      <c r="H94" s="86" t="s">
        <v>132</v>
      </c>
      <c r="I94" s="87">
        <v>4.8000000000000001E-2</v>
      </c>
      <c r="J94" s="87">
        <v>4.84999999999998E-2</v>
      </c>
      <c r="K94" s="83">
        <v>18358433.974272002</v>
      </c>
      <c r="L94" s="85">
        <v>110.271704</v>
      </c>
      <c r="M94" s="83">
        <v>20244.157984703997</v>
      </c>
      <c r="N94" s="73"/>
      <c r="O94" s="84">
        <f t="shared" si="2"/>
        <v>5.2178256608654255E-3</v>
      </c>
      <c r="P94" s="84">
        <f>M94/'סכום נכסי הקרן'!$C$42</f>
        <v>3.0638029084279544E-3</v>
      </c>
    </row>
    <row r="95" spans="2:16">
      <c r="B95" s="76" t="s">
        <v>1872</v>
      </c>
      <c r="C95" s="73" t="s">
        <v>1873</v>
      </c>
      <c r="D95" s="73" t="s">
        <v>234</v>
      </c>
      <c r="E95" s="73"/>
      <c r="F95" s="94">
        <v>43313</v>
      </c>
      <c r="G95" s="83">
        <v>8.2100000000000204</v>
      </c>
      <c r="H95" s="86" t="s">
        <v>132</v>
      </c>
      <c r="I95" s="87">
        <v>4.8000000000000001E-2</v>
      </c>
      <c r="J95" s="87">
        <v>4.8600000000000095E-2</v>
      </c>
      <c r="K95" s="83">
        <v>51866161.608953997</v>
      </c>
      <c r="L95" s="85">
        <v>109.694039</v>
      </c>
      <c r="M95" s="83">
        <v>56894.087359261001</v>
      </c>
      <c r="N95" s="73"/>
      <c r="O95" s="84">
        <f t="shared" si="2"/>
        <v>1.4664152947184773E-2</v>
      </c>
      <c r="P95" s="84">
        <f>M95/'סכום נכסי הקרן'!$C$42</f>
        <v>8.6104974311781296E-3</v>
      </c>
    </row>
    <row r="96" spans="2:16">
      <c r="B96" s="76" t="s">
        <v>1874</v>
      </c>
      <c r="C96" s="73" t="s">
        <v>1875</v>
      </c>
      <c r="D96" s="73" t="s">
        <v>234</v>
      </c>
      <c r="E96" s="73"/>
      <c r="F96" s="94">
        <v>43345</v>
      </c>
      <c r="G96" s="83">
        <v>8.3000000000000025</v>
      </c>
      <c r="H96" s="86" t="s">
        <v>132</v>
      </c>
      <c r="I96" s="87">
        <v>4.8000000000000001E-2</v>
      </c>
      <c r="J96" s="87">
        <v>4.8500000000000085E-2</v>
      </c>
      <c r="K96" s="83">
        <v>48139647.709090002</v>
      </c>
      <c r="L96" s="85">
        <v>109.25872200000001</v>
      </c>
      <c r="M96" s="83">
        <v>52596.763792562997</v>
      </c>
      <c r="N96" s="73"/>
      <c r="O96" s="84">
        <f t="shared" si="2"/>
        <v>1.3556540311662929E-2</v>
      </c>
      <c r="P96" s="84">
        <f>M96/'סכום נכסי הקרן'!$C$42</f>
        <v>7.9601294360235088E-3</v>
      </c>
    </row>
    <row r="97" spans="2:16">
      <c r="B97" s="76" t="s">
        <v>1876</v>
      </c>
      <c r="C97" s="73" t="s">
        <v>1877</v>
      </c>
      <c r="D97" s="73" t="s">
        <v>234</v>
      </c>
      <c r="E97" s="73"/>
      <c r="F97" s="94">
        <v>43375</v>
      </c>
      <c r="G97" s="83">
        <v>8.1900000000000244</v>
      </c>
      <c r="H97" s="86" t="s">
        <v>132</v>
      </c>
      <c r="I97" s="87">
        <v>4.8000000000000001E-2</v>
      </c>
      <c r="J97" s="87">
        <v>4.8499999999999793E-2</v>
      </c>
      <c r="K97" s="83">
        <v>17287067.585563999</v>
      </c>
      <c r="L97" s="85">
        <v>111.334687</v>
      </c>
      <c r="M97" s="83">
        <v>19246.502599124</v>
      </c>
      <c r="N97" s="73"/>
      <c r="O97" s="84">
        <f t="shared" si="2"/>
        <v>4.9606852119757697E-3</v>
      </c>
      <c r="P97" s="84">
        <f>M97/'סכום נכסי הקרן'!$C$42</f>
        <v>2.9128151778313885E-3</v>
      </c>
    </row>
    <row r="98" spans="2:16">
      <c r="B98" s="76" t="s">
        <v>1878</v>
      </c>
      <c r="C98" s="73" t="s">
        <v>1879</v>
      </c>
      <c r="D98" s="73" t="s">
        <v>234</v>
      </c>
      <c r="E98" s="73"/>
      <c r="F98" s="94">
        <v>43405</v>
      </c>
      <c r="G98" s="83">
        <v>8.2699999999992286</v>
      </c>
      <c r="H98" s="86" t="s">
        <v>132</v>
      </c>
      <c r="I98" s="87">
        <v>4.8000000000000001E-2</v>
      </c>
      <c r="J98" s="87">
        <v>4.8500000000347127E-2</v>
      </c>
      <c r="K98" s="83">
        <v>11697.805335999999</v>
      </c>
      <c r="L98" s="85">
        <v>110.82275</v>
      </c>
      <c r="M98" s="83">
        <v>12.963829562999999</v>
      </c>
      <c r="N98" s="73"/>
      <c r="O98" s="84">
        <f t="shared" si="2"/>
        <v>3.3413591520090217E-6</v>
      </c>
      <c r="P98" s="84">
        <f>M98/'סכום נכסי הקרן'!$C$42</f>
        <v>1.9619792904942815E-6</v>
      </c>
    </row>
    <row r="99" spans="2:16">
      <c r="B99" s="76" t="s">
        <v>1880</v>
      </c>
      <c r="C99" s="73" t="s">
        <v>1881</v>
      </c>
      <c r="D99" s="73" t="s">
        <v>234</v>
      </c>
      <c r="E99" s="73"/>
      <c r="F99" s="94">
        <v>43435</v>
      </c>
      <c r="G99" s="83">
        <v>8.3500000000000423</v>
      </c>
      <c r="H99" s="86" t="s">
        <v>132</v>
      </c>
      <c r="I99" s="87">
        <v>4.8000000000000001E-2</v>
      </c>
      <c r="J99" s="87">
        <v>4.8600000000000032E-2</v>
      </c>
      <c r="K99" s="83">
        <v>20000449.823284</v>
      </c>
      <c r="L99" s="85">
        <v>109.99556800000001</v>
      </c>
      <c r="M99" s="83">
        <v>21999.608432385998</v>
      </c>
      <c r="N99" s="73"/>
      <c r="O99" s="84">
        <f t="shared" si="2"/>
        <v>5.6702838169030165E-3</v>
      </c>
      <c r="P99" s="84">
        <f>M99/'סכום נכסי הקרן'!$C$42</f>
        <v>3.3294772916882031E-3</v>
      </c>
    </row>
    <row r="100" spans="2:16">
      <c r="B100" s="76" t="s">
        <v>1882</v>
      </c>
      <c r="C100" s="73" t="s">
        <v>1883</v>
      </c>
      <c r="D100" s="73" t="s">
        <v>234</v>
      </c>
      <c r="E100" s="73"/>
      <c r="F100" s="94">
        <v>43497</v>
      </c>
      <c r="G100" s="83">
        <v>8.5200000000000884</v>
      </c>
      <c r="H100" s="86" t="s">
        <v>132</v>
      </c>
      <c r="I100" s="87">
        <v>4.8000000000000001E-2</v>
      </c>
      <c r="J100" s="87">
        <v>4.8500000000000425E-2</v>
      </c>
      <c r="K100" s="83">
        <v>30186313.819605999</v>
      </c>
      <c r="L100" s="85">
        <v>109.79259999999999</v>
      </c>
      <c r="M100" s="83">
        <v>33142.338638955996</v>
      </c>
      <c r="N100" s="73"/>
      <c r="O100" s="84">
        <f t="shared" si="2"/>
        <v>8.5422641505810606E-3</v>
      </c>
      <c r="P100" s="84">
        <f>M100/'סכום נכסי הקרן'!$C$42</f>
        <v>5.0158467243172061E-3</v>
      </c>
    </row>
    <row r="101" spans="2:16">
      <c r="B101" s="76" t="s">
        <v>1884</v>
      </c>
      <c r="C101" s="73" t="s">
        <v>1885</v>
      </c>
      <c r="D101" s="73" t="s">
        <v>234</v>
      </c>
      <c r="E101" s="73"/>
      <c r="F101" s="94">
        <v>43525</v>
      </c>
      <c r="G101" s="83">
        <v>8.6000000000000263</v>
      </c>
      <c r="H101" s="86" t="s">
        <v>132</v>
      </c>
      <c r="I101" s="87">
        <v>4.8000000000000001E-2</v>
      </c>
      <c r="J101" s="87">
        <v>4.8700000000000208E-2</v>
      </c>
      <c r="K101" s="83">
        <v>47368101.157145999</v>
      </c>
      <c r="L101" s="85">
        <v>109.39924499999999</v>
      </c>
      <c r="M101" s="83">
        <v>51820.345197515999</v>
      </c>
      <c r="N101" s="73"/>
      <c r="O101" s="84">
        <f t="shared" si="2"/>
        <v>1.3356422486467616E-2</v>
      </c>
      <c r="P101" s="84">
        <f>M101/'סכום נכסי הקרן'!$C$42</f>
        <v>7.8426242500108378E-3</v>
      </c>
    </row>
    <row r="102" spans="2:16">
      <c r="B102" s="76" t="s">
        <v>1886</v>
      </c>
      <c r="C102" s="73" t="s">
        <v>1887</v>
      </c>
      <c r="D102" s="73" t="s">
        <v>234</v>
      </c>
      <c r="E102" s="73"/>
      <c r="F102" s="94">
        <v>43556</v>
      </c>
      <c r="G102" s="83">
        <v>8.4800000000001283</v>
      </c>
      <c r="H102" s="86" t="s">
        <v>132</v>
      </c>
      <c r="I102" s="87">
        <v>4.8000000000000001E-2</v>
      </c>
      <c r="J102" s="87">
        <v>4.8700000000000639E-2</v>
      </c>
      <c r="K102" s="83">
        <v>20974800.717737999</v>
      </c>
      <c r="L102" s="85">
        <v>111.449601</v>
      </c>
      <c r="M102" s="83">
        <v>23376.331800027001</v>
      </c>
      <c r="N102" s="73"/>
      <c r="O102" s="84">
        <f t="shared" si="2"/>
        <v>6.025127052221471E-3</v>
      </c>
      <c r="P102" s="84">
        <f>M102/'סכום נכסי הקרן'!$C$42</f>
        <v>3.5378341451106203E-3</v>
      </c>
    </row>
    <row r="103" spans="2:16">
      <c r="B103" s="76" t="s">
        <v>1888</v>
      </c>
      <c r="C103" s="73" t="s">
        <v>1889</v>
      </c>
      <c r="D103" s="73" t="s">
        <v>234</v>
      </c>
      <c r="E103" s="73"/>
      <c r="F103" s="94">
        <v>43586</v>
      </c>
      <c r="G103" s="83">
        <v>8.5600000000000467</v>
      </c>
      <c r="H103" s="86" t="s">
        <v>132</v>
      </c>
      <c r="I103" s="87">
        <v>4.8000000000000001E-2</v>
      </c>
      <c r="J103" s="87">
        <v>4.8500000000000362E-2</v>
      </c>
      <c r="K103" s="83">
        <v>51100082.50950399</v>
      </c>
      <c r="L103" s="85">
        <v>110.60804400000001</v>
      </c>
      <c r="M103" s="83">
        <v>56520.801576947</v>
      </c>
      <c r="N103" s="73"/>
      <c r="O103" s="84">
        <f t="shared" si="2"/>
        <v>1.4567940492447664E-2</v>
      </c>
      <c r="P103" s="84">
        <f>M103/'סכום נכסי הקרן'!$C$42</f>
        <v>8.554003401325538E-3</v>
      </c>
    </row>
    <row r="104" spans="2:16">
      <c r="B104" s="76" t="s">
        <v>1890</v>
      </c>
      <c r="C104" s="73" t="s">
        <v>1891</v>
      </c>
      <c r="D104" s="73" t="s">
        <v>234</v>
      </c>
      <c r="E104" s="73"/>
      <c r="F104" s="94">
        <v>43617</v>
      </c>
      <c r="G104" s="83">
        <v>8.6399999997164123</v>
      </c>
      <c r="H104" s="86" t="s">
        <v>132</v>
      </c>
      <c r="I104" s="87">
        <v>4.8000000000000001E-2</v>
      </c>
      <c r="J104" s="87">
        <v>4.8499999998227572E-2</v>
      </c>
      <c r="K104" s="83">
        <v>12842.155858</v>
      </c>
      <c r="L104" s="85">
        <v>109.833832</v>
      </c>
      <c r="M104" s="83">
        <v>14.105031850000001</v>
      </c>
      <c r="N104" s="73"/>
      <c r="O104" s="84">
        <f t="shared" si="2"/>
        <v>3.6354980626935791E-6</v>
      </c>
      <c r="P104" s="84">
        <f>M104/'סכום נכסי הקרן'!$C$42</f>
        <v>2.1346917781490932E-6</v>
      </c>
    </row>
    <row r="105" spans="2:16">
      <c r="B105" s="76" t="s">
        <v>1892</v>
      </c>
      <c r="C105" s="73" t="s">
        <v>1893</v>
      </c>
      <c r="D105" s="73" t="s">
        <v>234</v>
      </c>
      <c r="E105" s="73"/>
      <c r="F105" s="94">
        <v>43647</v>
      </c>
      <c r="G105" s="83">
        <v>8.7300000000001425</v>
      </c>
      <c r="H105" s="86" t="s">
        <v>132</v>
      </c>
      <c r="I105" s="87">
        <v>4.8000000000000001E-2</v>
      </c>
      <c r="J105" s="87">
        <v>4.850000000000098E-2</v>
      </c>
      <c r="K105" s="83">
        <v>15860952.535035999</v>
      </c>
      <c r="L105" s="85">
        <v>108.64634599999999</v>
      </c>
      <c r="M105" s="83">
        <v>17232.345435298001</v>
      </c>
      <c r="N105" s="73"/>
      <c r="O105" s="84">
        <f t="shared" si="2"/>
        <v>4.4415467552235566E-3</v>
      </c>
      <c r="P105" s="84">
        <f>M105/'סכום נכסי הקרן'!$C$42</f>
        <v>2.607987455126214E-3</v>
      </c>
    </row>
    <row r="106" spans="2:16">
      <c r="B106" s="76" t="s">
        <v>1894</v>
      </c>
      <c r="C106" s="73" t="s">
        <v>1895</v>
      </c>
      <c r="D106" s="73" t="s">
        <v>234</v>
      </c>
      <c r="E106" s="73"/>
      <c r="F106" s="94">
        <v>43678</v>
      </c>
      <c r="G106" s="83">
        <v>8.820000000000018</v>
      </c>
      <c r="H106" s="86" t="s">
        <v>132</v>
      </c>
      <c r="I106" s="87">
        <v>4.8000000000000001E-2</v>
      </c>
      <c r="J106" s="87">
        <v>4.850000000000023E-2</v>
      </c>
      <c r="K106" s="83">
        <v>35625284.700613998</v>
      </c>
      <c r="L106" s="85">
        <v>108.86049</v>
      </c>
      <c r="M106" s="83">
        <v>38781.859644525997</v>
      </c>
      <c r="N106" s="73"/>
      <c r="O106" s="84">
        <f t="shared" si="2"/>
        <v>9.9958211441634245E-3</v>
      </c>
      <c r="P106" s="84">
        <f>M106/'סכום נכסי הקרן'!$C$42</f>
        <v>5.8693463300830296E-3</v>
      </c>
    </row>
    <row r="107" spans="2:16">
      <c r="B107" s="76" t="s">
        <v>1896</v>
      </c>
      <c r="C107" s="73" t="s">
        <v>1897</v>
      </c>
      <c r="D107" s="73" t="s">
        <v>234</v>
      </c>
      <c r="E107" s="73"/>
      <c r="F107" s="94">
        <v>43709</v>
      </c>
      <c r="G107" s="83">
        <v>8.90000000019125</v>
      </c>
      <c r="H107" s="86" t="s">
        <v>132</v>
      </c>
      <c r="I107" s="87">
        <v>4.8000000000000001E-2</v>
      </c>
      <c r="J107" s="87">
        <v>4.8500000000776956E-2</v>
      </c>
      <c r="K107" s="83">
        <v>15385.157018</v>
      </c>
      <c r="L107" s="85">
        <v>108.754215</v>
      </c>
      <c r="M107" s="83">
        <v>16.732006721999998</v>
      </c>
      <c r="N107" s="73"/>
      <c r="O107" s="84">
        <f t="shared" si="2"/>
        <v>4.3125870731590677E-6</v>
      </c>
      <c r="P107" s="84">
        <f>M107/'סכום נכסי הקרן'!$C$42</f>
        <v>2.5322649081000656E-6</v>
      </c>
    </row>
    <row r="108" spans="2:16">
      <c r="B108" s="76" t="s">
        <v>1898</v>
      </c>
      <c r="C108" s="73" t="s">
        <v>1899</v>
      </c>
      <c r="D108" s="73" t="s">
        <v>234</v>
      </c>
      <c r="E108" s="73"/>
      <c r="F108" s="94">
        <v>43740</v>
      </c>
      <c r="G108" s="83">
        <v>8.769999999999925</v>
      </c>
      <c r="H108" s="86" t="s">
        <v>132</v>
      </c>
      <c r="I108" s="87">
        <v>4.8000000000000001E-2</v>
      </c>
      <c r="J108" s="87">
        <v>4.8499999999999599E-2</v>
      </c>
      <c r="K108" s="83">
        <v>40647839.141672</v>
      </c>
      <c r="L108" s="85">
        <v>110.670672</v>
      </c>
      <c r="M108" s="83">
        <v>44985.236926555008</v>
      </c>
      <c r="N108" s="73"/>
      <c r="O108" s="84">
        <f t="shared" si="2"/>
        <v>1.1594709138944793E-2</v>
      </c>
      <c r="P108" s="84">
        <f>M108/'סכום נכסי הקרן'!$C$42</f>
        <v>6.8081813941601229E-3</v>
      </c>
    </row>
    <row r="109" spans="2:16">
      <c r="B109" s="76" t="s">
        <v>1900</v>
      </c>
      <c r="C109" s="73" t="s">
        <v>1901</v>
      </c>
      <c r="D109" s="73" t="s">
        <v>234</v>
      </c>
      <c r="E109" s="73"/>
      <c r="F109" s="94">
        <v>43770</v>
      </c>
      <c r="G109" s="83">
        <v>8.8499999999999357</v>
      </c>
      <c r="H109" s="86" t="s">
        <v>132</v>
      </c>
      <c r="I109" s="87">
        <v>4.8000000000000001E-2</v>
      </c>
      <c r="J109" s="87">
        <v>4.8499999999999661E-2</v>
      </c>
      <c r="K109" s="83">
        <v>58993303.810028002</v>
      </c>
      <c r="L109" s="85">
        <v>110.46750299999999</v>
      </c>
      <c r="M109" s="83">
        <v>65168.429808852001</v>
      </c>
      <c r="N109" s="73"/>
      <c r="O109" s="84">
        <f t="shared" si="2"/>
        <v>1.6796821364062634E-2</v>
      </c>
      <c r="P109" s="84">
        <f>M109/'סכום נכסי הקרן'!$C$42</f>
        <v>9.8627576872747456E-3</v>
      </c>
    </row>
    <row r="110" spans="2:16">
      <c r="B110" s="76" t="s">
        <v>1902</v>
      </c>
      <c r="C110" s="73" t="s">
        <v>1903</v>
      </c>
      <c r="D110" s="73" t="s">
        <v>234</v>
      </c>
      <c r="E110" s="73"/>
      <c r="F110" s="94">
        <v>43800</v>
      </c>
      <c r="G110" s="83">
        <v>8.9400000000000563</v>
      </c>
      <c r="H110" s="86" t="s">
        <v>132</v>
      </c>
      <c r="I110" s="87">
        <v>4.8000000000000001E-2</v>
      </c>
      <c r="J110" s="87">
        <v>4.8500000000000369E-2</v>
      </c>
      <c r="K110" s="83">
        <v>26442507.511854</v>
      </c>
      <c r="L110" s="85">
        <v>109.612039</v>
      </c>
      <c r="M110" s="83">
        <v>28984.171688994</v>
      </c>
      <c r="N110" s="73"/>
      <c r="O110" s="84">
        <f t="shared" si="2"/>
        <v>7.4705184039776384E-3</v>
      </c>
      <c r="P110" s="84">
        <f>M110/'סכום נכסי הקרן'!$C$42</f>
        <v>4.3865390492512212E-3</v>
      </c>
    </row>
    <row r="111" spans="2:16">
      <c r="B111" s="76" t="s">
        <v>1904</v>
      </c>
      <c r="C111" s="73" t="s">
        <v>1905</v>
      </c>
      <c r="D111" s="73" t="s">
        <v>234</v>
      </c>
      <c r="E111" s="73"/>
      <c r="F111" s="94">
        <v>43831</v>
      </c>
      <c r="G111" s="83">
        <v>9.0200000000000298</v>
      </c>
      <c r="H111" s="86" t="s">
        <v>132</v>
      </c>
      <c r="I111" s="87">
        <v>4.8000000000000001E-2</v>
      </c>
      <c r="J111" s="87">
        <v>4.8500000000000043E-2</v>
      </c>
      <c r="K111" s="83">
        <v>35652621.963083997</v>
      </c>
      <c r="L111" s="85">
        <v>109.582894</v>
      </c>
      <c r="M111" s="83">
        <v>39069.174997841001</v>
      </c>
      <c r="N111" s="73"/>
      <c r="O111" s="84">
        <f t="shared" si="2"/>
        <v>1.0069875171227448E-2</v>
      </c>
      <c r="P111" s="84">
        <f>M111/'סכום נכסי הקרן'!$C$42</f>
        <v>5.9128293742179167E-3</v>
      </c>
    </row>
    <row r="112" spans="2:16">
      <c r="B112" s="76" t="s">
        <v>1906</v>
      </c>
      <c r="C112" s="73" t="s">
        <v>1907</v>
      </c>
      <c r="D112" s="73" t="s">
        <v>234</v>
      </c>
      <c r="E112" s="73"/>
      <c r="F112" s="94">
        <v>43863</v>
      </c>
      <c r="G112" s="83">
        <v>9.1100000000000634</v>
      </c>
      <c r="H112" s="86" t="s">
        <v>132</v>
      </c>
      <c r="I112" s="87">
        <v>4.8000000000000001E-2</v>
      </c>
      <c r="J112" s="87">
        <v>4.8700000000000292E-2</v>
      </c>
      <c r="K112" s="83">
        <v>38161419.757482</v>
      </c>
      <c r="L112" s="85">
        <v>108.938115</v>
      </c>
      <c r="M112" s="83">
        <v>41572.331453139996</v>
      </c>
      <c r="N112" s="73"/>
      <c r="O112" s="84">
        <f t="shared" si="2"/>
        <v>1.0715050633476293E-2</v>
      </c>
      <c r="P112" s="84">
        <f>M112/'סכום נכסי הקרן'!$C$42</f>
        <v>6.2916635067014667E-3</v>
      </c>
    </row>
    <row r="113" spans="2:16">
      <c r="B113" s="76" t="s">
        <v>1908</v>
      </c>
      <c r="C113" s="73" t="s">
        <v>1909</v>
      </c>
      <c r="D113" s="73" t="s">
        <v>234</v>
      </c>
      <c r="E113" s="73"/>
      <c r="F113" s="94">
        <v>43891</v>
      </c>
      <c r="G113" s="83">
        <v>9.1899999998336614</v>
      </c>
      <c r="H113" s="86" t="s">
        <v>132</v>
      </c>
      <c r="I113" s="87">
        <v>4.8000000000000001E-2</v>
      </c>
      <c r="J113" s="87">
        <v>4.8499999999218064E-2</v>
      </c>
      <c r="K113" s="83">
        <v>19326.808816000001</v>
      </c>
      <c r="L113" s="85">
        <v>109.183171</v>
      </c>
      <c r="M113" s="83">
        <v>21.101622728999999</v>
      </c>
      <c r="N113" s="73"/>
      <c r="O113" s="84">
        <f t="shared" si="2"/>
        <v>5.438832706426699E-6</v>
      </c>
      <c r="P113" s="84">
        <f>M113/'סכום נכסי הקרן'!$C$42</f>
        <v>3.1935738270027599E-6</v>
      </c>
    </row>
    <row r="114" spans="2:16">
      <c r="B114" s="76" t="s">
        <v>1910</v>
      </c>
      <c r="C114" s="73" t="s">
        <v>1911</v>
      </c>
      <c r="D114" s="73" t="s">
        <v>234</v>
      </c>
      <c r="E114" s="73"/>
      <c r="F114" s="94">
        <v>44045</v>
      </c>
      <c r="G114" s="83">
        <v>9.3899999999994677</v>
      </c>
      <c r="H114" s="86" t="s">
        <v>132</v>
      </c>
      <c r="I114" s="87">
        <v>4.8000000000000001E-2</v>
      </c>
      <c r="J114" s="87">
        <v>4.849999999999742E-2</v>
      </c>
      <c r="K114" s="83">
        <v>5282449.1596100004</v>
      </c>
      <c r="L114" s="85">
        <v>110.04333200000001</v>
      </c>
      <c r="M114" s="83">
        <v>5812.98308559</v>
      </c>
      <c r="N114" s="73"/>
      <c r="O114" s="84">
        <f t="shared" si="2"/>
        <v>1.4982659359349824E-3</v>
      </c>
      <c r="P114" s="84">
        <f>M114/'סכום נכסי הקרן'!$C$42</f>
        <v>8.7975180285244925E-4</v>
      </c>
    </row>
    <row r="115" spans="2:16">
      <c r="B115" s="76" t="s">
        <v>1912</v>
      </c>
      <c r="C115" s="73" t="s">
        <v>1913</v>
      </c>
      <c r="D115" s="73" t="s">
        <v>234</v>
      </c>
      <c r="E115" s="73"/>
      <c r="F115" s="94">
        <v>44075</v>
      </c>
      <c r="G115" s="83">
        <v>9.4699999999999616</v>
      </c>
      <c r="H115" s="86" t="s">
        <v>132</v>
      </c>
      <c r="I115" s="87">
        <v>4.8000000000000001E-2</v>
      </c>
      <c r="J115" s="87">
        <v>4.8599999999999782E-2</v>
      </c>
      <c r="K115" s="83">
        <v>69789106.634575993</v>
      </c>
      <c r="L115" s="85">
        <v>109.367848</v>
      </c>
      <c r="M115" s="83">
        <v>76326.843922944987</v>
      </c>
      <c r="N115" s="73"/>
      <c r="O115" s="84">
        <f t="shared" si="2"/>
        <v>1.9672844142736314E-2</v>
      </c>
      <c r="P115" s="84">
        <f>M115/'סכום נכסי הקרן'!$C$42</f>
        <v>1.1551500762784857E-2</v>
      </c>
    </row>
    <row r="116" spans="2:16">
      <c r="B116" s="76" t="s">
        <v>1914</v>
      </c>
      <c r="C116" s="73" t="s">
        <v>1915</v>
      </c>
      <c r="D116" s="73" t="s">
        <v>234</v>
      </c>
      <c r="E116" s="73"/>
      <c r="F116" s="94">
        <v>44166</v>
      </c>
      <c r="G116" s="83">
        <v>9.4899999999999718</v>
      </c>
      <c r="H116" s="86" t="s">
        <v>132</v>
      </c>
      <c r="I116" s="87">
        <v>4.8000000000000001E-2</v>
      </c>
      <c r="J116" s="87">
        <v>4.8499999999999849E-2</v>
      </c>
      <c r="K116" s="83">
        <v>127400925.06443401</v>
      </c>
      <c r="L116" s="85">
        <v>110.469313</v>
      </c>
      <c r="M116" s="83">
        <v>140738.92679950601</v>
      </c>
      <c r="N116" s="73"/>
      <c r="O116" s="84">
        <f t="shared" si="2"/>
        <v>3.6274721047523016E-2</v>
      </c>
      <c r="P116" s="84">
        <f>M116/'סכום נכסי הקרן'!$C$42</f>
        <v>2.1299790961084041E-2</v>
      </c>
    </row>
    <row r="117" spans="2:16">
      <c r="B117" s="76" t="s">
        <v>1916</v>
      </c>
      <c r="C117" s="73" t="s">
        <v>1917</v>
      </c>
      <c r="D117" s="73" t="s">
        <v>234</v>
      </c>
      <c r="E117" s="73"/>
      <c r="F117" s="94">
        <v>44197</v>
      </c>
      <c r="G117" s="83">
        <v>9.5800000000000836</v>
      </c>
      <c r="H117" s="86" t="s">
        <v>132</v>
      </c>
      <c r="I117" s="87">
        <v>4.8000000000000001E-2</v>
      </c>
      <c r="J117" s="87">
        <v>4.8500000000000494E-2</v>
      </c>
      <c r="K117" s="83">
        <v>38423603.177078001</v>
      </c>
      <c r="L117" s="85">
        <v>110.25264900000001</v>
      </c>
      <c r="M117" s="83">
        <v>42363.040492793996</v>
      </c>
      <c r="N117" s="73"/>
      <c r="O117" s="84">
        <f t="shared" si="2"/>
        <v>1.0918851745901034E-2</v>
      </c>
      <c r="P117" s="84">
        <f>M117/'סכום נכסי הקרן'!$C$42</f>
        <v>6.4113314453355481E-3</v>
      </c>
    </row>
    <row r="118" spans="2:16">
      <c r="B118" s="76" t="s">
        <v>1918</v>
      </c>
      <c r="C118" s="73" t="s">
        <v>1919</v>
      </c>
      <c r="D118" s="73" t="s">
        <v>234</v>
      </c>
      <c r="E118" s="73"/>
      <c r="F118" s="94">
        <v>44228</v>
      </c>
      <c r="G118" s="83">
        <v>9.6700000000000497</v>
      </c>
      <c r="H118" s="86" t="s">
        <v>132</v>
      </c>
      <c r="I118" s="87">
        <v>4.8000000000000001E-2</v>
      </c>
      <c r="J118" s="87">
        <v>4.8500000000000293E-2</v>
      </c>
      <c r="K118" s="83">
        <v>70236420.538619995</v>
      </c>
      <c r="L118" s="85">
        <v>109.948142</v>
      </c>
      <c r="M118" s="83">
        <v>77223.639385221002</v>
      </c>
      <c r="N118" s="73"/>
      <c r="O118" s="84">
        <f t="shared" si="2"/>
        <v>1.990398847480224E-2</v>
      </c>
      <c r="P118" s="84">
        <f>M118/'סכום נכסי הקרן'!$C$42</f>
        <v>1.1687224093321118E-2</v>
      </c>
    </row>
    <row r="119" spans="2:16">
      <c r="B119" s="76" t="s">
        <v>1920</v>
      </c>
      <c r="C119" s="73" t="s">
        <v>1921</v>
      </c>
      <c r="D119" s="73" t="s">
        <v>234</v>
      </c>
      <c r="E119" s="73"/>
      <c r="F119" s="94">
        <v>44256</v>
      </c>
      <c r="G119" s="83">
        <v>9.7500000000000941</v>
      </c>
      <c r="H119" s="86" t="s">
        <v>132</v>
      </c>
      <c r="I119" s="87">
        <v>4.8000000000000001E-2</v>
      </c>
      <c r="J119" s="87">
        <v>4.8500000000000563E-2</v>
      </c>
      <c r="K119" s="83">
        <v>26644676.104074001</v>
      </c>
      <c r="L119" s="85">
        <v>109.62450699999999</v>
      </c>
      <c r="M119" s="83">
        <v>29209.094909371001</v>
      </c>
      <c r="N119" s="73"/>
      <c r="O119" s="84">
        <f t="shared" si="2"/>
        <v>7.5284911856509668E-3</v>
      </c>
      <c r="P119" s="84">
        <f>M119/'סכום נכסי הקרן'!$C$42</f>
        <v>4.4205795076039337E-3</v>
      </c>
    </row>
    <row r="120" spans="2:16">
      <c r="B120" s="76" t="s">
        <v>1922</v>
      </c>
      <c r="C120" s="73" t="s">
        <v>1923</v>
      </c>
      <c r="D120" s="73" t="s">
        <v>234</v>
      </c>
      <c r="E120" s="73"/>
      <c r="F120" s="94">
        <v>44287</v>
      </c>
      <c r="G120" s="83">
        <v>9.6000000000000103</v>
      </c>
      <c r="H120" s="86" t="s">
        <v>132</v>
      </c>
      <c r="I120" s="87">
        <v>4.8000000000000001E-2</v>
      </c>
      <c r="J120" s="87">
        <v>4.8500000000000168E-2</v>
      </c>
      <c r="K120" s="83">
        <v>37282177.106412001</v>
      </c>
      <c r="L120" s="85">
        <v>111.478189</v>
      </c>
      <c r="M120" s="83">
        <v>41561.495762070997</v>
      </c>
      <c r="N120" s="73"/>
      <c r="O120" s="84">
        <f t="shared" si="2"/>
        <v>1.0712257790871737E-2</v>
      </c>
      <c r="P120" s="84">
        <f>M120/'סכום נכסי הקרן'!$C$42</f>
        <v>6.2900236053611835E-3</v>
      </c>
    </row>
    <row r="121" spans="2:16">
      <c r="B121" s="76" t="s">
        <v>1924</v>
      </c>
      <c r="C121" s="73" t="s">
        <v>1925</v>
      </c>
      <c r="D121" s="73" t="s">
        <v>234</v>
      </c>
      <c r="E121" s="73"/>
      <c r="F121" s="94">
        <v>44318</v>
      </c>
      <c r="G121" s="83">
        <v>9.6899999999999746</v>
      </c>
      <c r="H121" s="86" t="s">
        <v>132</v>
      </c>
      <c r="I121" s="87">
        <v>4.8000000000000001E-2</v>
      </c>
      <c r="J121" s="87">
        <v>4.849999999999987E-2</v>
      </c>
      <c r="K121" s="83">
        <v>58768629.657541998</v>
      </c>
      <c r="L121" s="85">
        <v>110.361526</v>
      </c>
      <c r="M121" s="83">
        <v>64857.956244195004</v>
      </c>
      <c r="N121" s="73"/>
      <c r="O121" s="84">
        <f t="shared" si="2"/>
        <v>1.6716798429351708E-2</v>
      </c>
      <c r="P121" s="84">
        <f>M121/'סכום נכסי הקרן'!$C$42</f>
        <v>9.8157698199055603E-3</v>
      </c>
    </row>
    <row r="122" spans="2:16">
      <c r="B122" s="76" t="s">
        <v>1926</v>
      </c>
      <c r="C122" s="73" t="s">
        <v>1927</v>
      </c>
      <c r="D122" s="73" t="s">
        <v>234</v>
      </c>
      <c r="E122" s="73"/>
      <c r="F122" s="94">
        <v>44348</v>
      </c>
      <c r="G122" s="83">
        <v>9.7700000000000244</v>
      </c>
      <c r="H122" s="86" t="s">
        <v>132</v>
      </c>
      <c r="I122" s="87">
        <v>4.8000000000000001E-2</v>
      </c>
      <c r="J122" s="87">
        <v>4.8500000000000071E-2</v>
      </c>
      <c r="K122" s="83">
        <v>47344196.946241997</v>
      </c>
      <c r="L122" s="85">
        <v>109.613124</v>
      </c>
      <c r="M122" s="83">
        <v>51895.453532736006</v>
      </c>
      <c r="N122" s="73"/>
      <c r="O122" s="84">
        <f t="shared" si="2"/>
        <v>1.337578126637597E-2</v>
      </c>
      <c r="P122" s="84">
        <f>M122/'סכום נכסי הקרן'!$C$42</f>
        <v>7.8539913385342591E-3</v>
      </c>
    </row>
    <row r="123" spans="2:16">
      <c r="B123" s="76" t="s">
        <v>1928</v>
      </c>
      <c r="C123" s="73" t="s">
        <v>1929</v>
      </c>
      <c r="D123" s="73" t="s">
        <v>234</v>
      </c>
      <c r="E123" s="73"/>
      <c r="F123" s="94">
        <v>44378</v>
      </c>
      <c r="G123" s="83">
        <v>9.8499999999996977</v>
      </c>
      <c r="H123" s="86" t="s">
        <v>132</v>
      </c>
      <c r="I123" s="87">
        <v>4.8000000000000001E-2</v>
      </c>
      <c r="J123" s="87">
        <v>4.8499999999998267E-2</v>
      </c>
      <c r="K123" s="83">
        <v>14357657.399302</v>
      </c>
      <c r="L123" s="85">
        <v>108.750292</v>
      </c>
      <c r="M123" s="83">
        <v>15613.994306242001</v>
      </c>
      <c r="N123" s="73"/>
      <c r="O123" s="84">
        <f t="shared" si="2"/>
        <v>4.0244252302947736E-3</v>
      </c>
      <c r="P123" s="84">
        <f>M123/'סכום נכסי הקרן'!$C$42</f>
        <v>2.363062035170204E-3</v>
      </c>
    </row>
    <row r="124" spans="2:16">
      <c r="B124" s="76" t="s">
        <v>1930</v>
      </c>
      <c r="C124" s="73" t="s">
        <v>1931</v>
      </c>
      <c r="D124" s="73" t="s">
        <v>234</v>
      </c>
      <c r="E124" s="73"/>
      <c r="F124" s="94">
        <v>44409</v>
      </c>
      <c r="G124" s="83">
        <v>9.9300000000002555</v>
      </c>
      <c r="H124" s="86" t="s">
        <v>132</v>
      </c>
      <c r="I124" s="87">
        <v>4.8000000000000001E-2</v>
      </c>
      <c r="J124" s="87">
        <v>4.8600000000001024E-2</v>
      </c>
      <c r="K124" s="83">
        <v>18175465.04081</v>
      </c>
      <c r="L124" s="85">
        <v>108.094956</v>
      </c>
      <c r="M124" s="83">
        <v>19646.761013143001</v>
      </c>
      <c r="N124" s="73"/>
      <c r="O124" s="84">
        <f t="shared" si="2"/>
        <v>5.0638497212244938E-3</v>
      </c>
      <c r="P124" s="84">
        <f>M124/'סכום נכסי הקרן'!$C$42</f>
        <v>2.9733913151012491E-3</v>
      </c>
    </row>
    <row r="125" spans="2:16">
      <c r="B125" s="76" t="s">
        <v>1932</v>
      </c>
      <c r="C125" s="73" t="s">
        <v>1933</v>
      </c>
      <c r="D125" s="73" t="s">
        <v>234</v>
      </c>
      <c r="E125" s="73"/>
      <c r="F125" s="94">
        <v>44440</v>
      </c>
      <c r="G125" s="83">
        <v>10.020000000000058</v>
      </c>
      <c r="H125" s="86" t="s">
        <v>132</v>
      </c>
      <c r="I125" s="87">
        <v>4.8000000000000001E-2</v>
      </c>
      <c r="J125" s="87">
        <v>4.8500000000000265E-2</v>
      </c>
      <c r="K125" s="83">
        <v>53249808.540109999</v>
      </c>
      <c r="L125" s="85">
        <v>107.36398</v>
      </c>
      <c r="M125" s="83">
        <v>57171.113812530006</v>
      </c>
      <c r="N125" s="73"/>
      <c r="O125" s="84">
        <f t="shared" si="2"/>
        <v>1.4735555064165767E-2</v>
      </c>
      <c r="P125" s="84">
        <f>M125/'סכום נכסי הקרן'!$C$42</f>
        <v>8.6524233267317174E-3</v>
      </c>
    </row>
    <row r="126" spans="2:16">
      <c r="B126" s="76" t="s">
        <v>1934</v>
      </c>
      <c r="C126" s="73" t="s">
        <v>1935</v>
      </c>
      <c r="D126" s="73" t="s">
        <v>234</v>
      </c>
      <c r="E126" s="73"/>
      <c r="F126" s="94">
        <v>44501</v>
      </c>
      <c r="G126" s="83">
        <v>9.9499999999999602</v>
      </c>
      <c r="H126" s="86" t="s">
        <v>132</v>
      </c>
      <c r="I126" s="87">
        <v>4.8000000000000001E-2</v>
      </c>
      <c r="J126" s="87">
        <v>4.8499999999999793E-2</v>
      </c>
      <c r="K126" s="83">
        <v>67141079.526667997</v>
      </c>
      <c r="L126" s="85">
        <v>108.54188499999999</v>
      </c>
      <c r="M126" s="83">
        <v>72876.193217342996</v>
      </c>
      <c r="N126" s="73"/>
      <c r="O126" s="84">
        <f t="shared" si="2"/>
        <v>1.8783457001419913E-2</v>
      </c>
      <c r="P126" s="84">
        <f>M126/'סכום נכסי הקרן'!$C$42</f>
        <v>1.1029270414860267E-2</v>
      </c>
    </row>
    <row r="127" spans="2:16">
      <c r="B127" s="76" t="s">
        <v>1936</v>
      </c>
      <c r="C127" s="73" t="s">
        <v>1937</v>
      </c>
      <c r="D127" s="73" t="s">
        <v>234</v>
      </c>
      <c r="E127" s="73"/>
      <c r="F127" s="94">
        <v>44531</v>
      </c>
      <c r="G127" s="83">
        <v>10.030000000000092</v>
      </c>
      <c r="H127" s="86" t="s">
        <v>132</v>
      </c>
      <c r="I127" s="87">
        <v>4.8000000000000001E-2</v>
      </c>
      <c r="J127" s="87">
        <v>4.8500000000000598E-2</v>
      </c>
      <c r="K127" s="83">
        <v>19243016.927777998</v>
      </c>
      <c r="L127" s="85">
        <v>108.008031</v>
      </c>
      <c r="M127" s="83">
        <v>20784.003689235004</v>
      </c>
      <c r="N127" s="73"/>
      <c r="O127" s="84">
        <f t="shared" si="2"/>
        <v>5.3569680629420233E-3</v>
      </c>
      <c r="P127" s="84">
        <f>M127/'סכום נכסי הקרן'!$C$42</f>
        <v>3.1455045450627874E-3</v>
      </c>
    </row>
    <row r="128" spans="2:16">
      <c r="B128" s="76" t="s">
        <v>1938</v>
      </c>
      <c r="C128" s="73" t="s">
        <v>1939</v>
      </c>
      <c r="D128" s="73" t="s">
        <v>234</v>
      </c>
      <c r="E128" s="73"/>
      <c r="F128" s="94">
        <v>44563</v>
      </c>
      <c r="G128" s="83">
        <v>10.119999999999973</v>
      </c>
      <c r="H128" s="86" t="s">
        <v>132</v>
      </c>
      <c r="I128" s="87">
        <v>4.8000000000000001E-2</v>
      </c>
      <c r="J128" s="87">
        <v>4.8499999999999828E-2</v>
      </c>
      <c r="K128" s="83">
        <v>55280013.51619599</v>
      </c>
      <c r="L128" s="85">
        <v>107.668902</v>
      </c>
      <c r="M128" s="83">
        <v>59519.38348638</v>
      </c>
      <c r="N128" s="73"/>
      <c r="O128" s="84">
        <f t="shared" si="2"/>
        <v>1.5340809269952174E-2</v>
      </c>
      <c r="P128" s="84">
        <f>M128/'סכום נכסי הקרן'!$C$42</f>
        <v>9.007816495563481E-3</v>
      </c>
    </row>
    <row r="129" spans="2:16">
      <c r="B129" s="76" t="s">
        <v>1940</v>
      </c>
      <c r="C129" s="73" t="s">
        <v>1941</v>
      </c>
      <c r="D129" s="73" t="s">
        <v>234</v>
      </c>
      <c r="E129" s="73"/>
      <c r="F129" s="94">
        <v>44652</v>
      </c>
      <c r="G129" s="83">
        <v>10.119999999999042</v>
      </c>
      <c r="H129" s="86" t="s">
        <v>132</v>
      </c>
      <c r="I129" s="87">
        <v>4.8000000000000001E-2</v>
      </c>
      <c r="J129" s="87">
        <v>4.8499999999995963E-2</v>
      </c>
      <c r="K129" s="83">
        <v>3918001.8872119999</v>
      </c>
      <c r="L129" s="85">
        <v>107.70826700000001</v>
      </c>
      <c r="M129" s="83">
        <v>4220.0119231420003</v>
      </c>
      <c r="N129" s="73"/>
      <c r="O129" s="84">
        <f t="shared" si="2"/>
        <v>1.0876859644330789E-3</v>
      </c>
      <c r="P129" s="84">
        <f>M129/'סכום נכסי הקרן'!$C$42</f>
        <v>6.3866745228387202E-4</v>
      </c>
    </row>
    <row r="130" spans="2:16">
      <c r="B130" s="76" t="s">
        <v>1942</v>
      </c>
      <c r="C130" s="73" t="s">
        <v>1943</v>
      </c>
      <c r="D130" s="73" t="s">
        <v>234</v>
      </c>
      <c r="E130" s="73"/>
      <c r="F130" s="94">
        <v>40057</v>
      </c>
      <c r="G130" s="83">
        <v>1.3900000000000201</v>
      </c>
      <c r="H130" s="86" t="s">
        <v>132</v>
      </c>
      <c r="I130" s="87">
        <v>4.8000000000000001E-2</v>
      </c>
      <c r="J130" s="87">
        <v>4.8300000000001224E-2</v>
      </c>
      <c r="K130" s="83">
        <v>13753567.473743999</v>
      </c>
      <c r="L130" s="85">
        <v>119.29795799999999</v>
      </c>
      <c r="M130" s="83">
        <v>16407.725083552999</v>
      </c>
      <c r="N130" s="73"/>
      <c r="O130" s="84">
        <f t="shared" si="2"/>
        <v>4.2290051797696411E-3</v>
      </c>
      <c r="P130" s="84">
        <f>M130/'סכום נכסי הקרן'!$C$42</f>
        <v>2.4831872913488829E-3</v>
      </c>
    </row>
    <row r="131" spans="2:16">
      <c r="B131" s="76" t="s">
        <v>1944</v>
      </c>
      <c r="C131" s="73" t="s">
        <v>1945</v>
      </c>
      <c r="D131" s="73" t="s">
        <v>234</v>
      </c>
      <c r="E131" s="73"/>
      <c r="F131" s="94">
        <v>40087</v>
      </c>
      <c r="G131" s="83">
        <v>1.4399999999999558</v>
      </c>
      <c r="H131" s="86" t="s">
        <v>132</v>
      </c>
      <c r="I131" s="87">
        <v>4.8000000000000001E-2</v>
      </c>
      <c r="J131" s="87">
        <v>4.8399999999999027E-2</v>
      </c>
      <c r="K131" s="83">
        <v>12757219.619255997</v>
      </c>
      <c r="L131" s="85">
        <v>121.099281</v>
      </c>
      <c r="M131" s="83">
        <v>15448.901249397002</v>
      </c>
      <c r="N131" s="73"/>
      <c r="O131" s="84">
        <f t="shared" si="2"/>
        <v>3.9818733598199719E-3</v>
      </c>
      <c r="P131" s="84">
        <f>M131/'סכום נכסי הקרן'!$C$42</f>
        <v>2.338076427564042E-3</v>
      </c>
    </row>
    <row r="132" spans="2:16">
      <c r="B132" s="76" t="s">
        <v>1946</v>
      </c>
      <c r="C132" s="73" t="s">
        <v>1947</v>
      </c>
      <c r="D132" s="73" t="s">
        <v>234</v>
      </c>
      <c r="E132" s="73"/>
      <c r="F132" s="94">
        <v>40118</v>
      </c>
      <c r="G132" s="83">
        <v>1.5199999999999683</v>
      </c>
      <c r="H132" s="86" t="s">
        <v>132</v>
      </c>
      <c r="I132" s="87">
        <v>4.8000000000000001E-2</v>
      </c>
      <c r="J132" s="87">
        <v>4.8299999999999385E-2</v>
      </c>
      <c r="K132" s="83">
        <v>15617460.173966</v>
      </c>
      <c r="L132" s="85">
        <v>120.966442</v>
      </c>
      <c r="M132" s="83">
        <v>18891.885877105</v>
      </c>
      <c r="N132" s="73"/>
      <c r="O132" s="84">
        <f t="shared" si="2"/>
        <v>4.8692846097219845E-3</v>
      </c>
      <c r="P132" s="84">
        <f>M132/'סכום נכסי הקרן'!$C$42</f>
        <v>2.8591465715539668E-3</v>
      </c>
    </row>
    <row r="133" spans="2:16">
      <c r="B133" s="76" t="s">
        <v>1948</v>
      </c>
      <c r="C133" s="73" t="s">
        <v>1949</v>
      </c>
      <c r="D133" s="73" t="s">
        <v>234</v>
      </c>
      <c r="E133" s="73"/>
      <c r="F133" s="94">
        <v>39600</v>
      </c>
      <c r="G133" s="83">
        <v>0.17000000000000426</v>
      </c>
      <c r="H133" s="86" t="s">
        <v>132</v>
      </c>
      <c r="I133" s="87">
        <v>4.8000000000000001E-2</v>
      </c>
      <c r="J133" s="87">
        <v>4.7699999999996363E-2</v>
      </c>
      <c r="K133" s="83">
        <v>5550735.78199</v>
      </c>
      <c r="L133" s="85">
        <v>127.36648</v>
      </c>
      <c r="M133" s="83">
        <v>7069.7767689409993</v>
      </c>
      <c r="N133" s="73"/>
      <c r="O133" s="84">
        <f t="shared" si="2"/>
        <v>1.8221979234425529E-3</v>
      </c>
      <c r="P133" s="84">
        <f>M133/'סכום נכסי הקרן'!$C$42</f>
        <v>1.0699581895667828E-3</v>
      </c>
    </row>
    <row r="134" spans="2:16">
      <c r="B134" s="76" t="s">
        <v>1950</v>
      </c>
      <c r="C134" s="73" t="s">
        <v>1951</v>
      </c>
      <c r="D134" s="73" t="s">
        <v>234</v>
      </c>
      <c r="E134" s="73"/>
      <c r="F134" s="94">
        <v>39630</v>
      </c>
      <c r="G134" s="83">
        <v>0.25000000000007616</v>
      </c>
      <c r="H134" s="86" t="s">
        <v>132</v>
      </c>
      <c r="I134" s="87">
        <v>4.8000000000000001E-2</v>
      </c>
      <c r="J134" s="87">
        <v>4.8199999999995045E-2</v>
      </c>
      <c r="K134" s="83">
        <v>2603906.0377819999</v>
      </c>
      <c r="L134" s="85">
        <v>126.016992</v>
      </c>
      <c r="M134" s="83">
        <v>3281.3640503910005</v>
      </c>
      <c r="N134" s="73"/>
      <c r="O134" s="84">
        <f t="shared" si="2"/>
        <v>8.4575439283313895E-4</v>
      </c>
      <c r="P134" s="84">
        <f>M134/'סכום נכסי הקרן'!$C$42</f>
        <v>4.9661007036178192E-4</v>
      </c>
    </row>
    <row r="135" spans="2:16">
      <c r="B135" s="76" t="s">
        <v>1952</v>
      </c>
      <c r="C135" s="73" t="s">
        <v>1953</v>
      </c>
      <c r="D135" s="73" t="s">
        <v>234</v>
      </c>
      <c r="E135" s="73"/>
      <c r="F135" s="94">
        <v>39904</v>
      </c>
      <c r="G135" s="83">
        <v>0.97000000000000641</v>
      </c>
      <c r="H135" s="86" t="s">
        <v>132</v>
      </c>
      <c r="I135" s="87">
        <v>4.8000000000000001E-2</v>
      </c>
      <c r="J135" s="87">
        <v>4.8300000000000093E-2</v>
      </c>
      <c r="K135" s="83">
        <v>19872282.564819999</v>
      </c>
      <c r="L135" s="85">
        <v>126.39644800000001</v>
      </c>
      <c r="M135" s="83">
        <v>25117.859302372002</v>
      </c>
      <c r="N135" s="73"/>
      <c r="O135" s="84">
        <f t="shared" si="2"/>
        <v>6.4739966420411382E-3</v>
      </c>
      <c r="P135" s="84">
        <f>M135/'סכום נכסי הקרן'!$C$42</f>
        <v>3.8014013940336636E-3</v>
      </c>
    </row>
    <row r="136" spans="2:16">
      <c r="B136" s="76" t="s">
        <v>1954</v>
      </c>
      <c r="C136" s="73" t="s">
        <v>1955</v>
      </c>
      <c r="D136" s="73" t="s">
        <v>234</v>
      </c>
      <c r="E136" s="73"/>
      <c r="F136" s="94">
        <v>39965</v>
      </c>
      <c r="G136" s="83">
        <v>1.139999999999926</v>
      </c>
      <c r="H136" s="86" t="s">
        <v>132</v>
      </c>
      <c r="I136" s="87">
        <v>4.8000000000000001E-2</v>
      </c>
      <c r="J136" s="87">
        <v>4.8399999999998139E-2</v>
      </c>
      <c r="K136" s="83">
        <v>9363075.9710039999</v>
      </c>
      <c r="L136" s="85">
        <v>123.556428</v>
      </c>
      <c r="M136" s="83">
        <v>11568.682263848998</v>
      </c>
      <c r="N136" s="73"/>
      <c r="O136" s="84">
        <f t="shared" si="2"/>
        <v>2.981767244867341E-3</v>
      </c>
      <c r="P136" s="84">
        <f>M136/'סכום נכסי הקרן'!$C$42</f>
        <v>1.7508341119171376E-3</v>
      </c>
    </row>
    <row r="137" spans="2:16">
      <c r="B137" s="76" t="s">
        <v>1956</v>
      </c>
      <c r="C137" s="73" t="s">
        <v>1957</v>
      </c>
      <c r="D137" s="73" t="s">
        <v>234</v>
      </c>
      <c r="E137" s="73"/>
      <c r="F137" s="94">
        <v>39995</v>
      </c>
      <c r="G137" s="83">
        <v>1.2199999999999953</v>
      </c>
      <c r="H137" s="86" t="s">
        <v>132</v>
      </c>
      <c r="I137" s="87">
        <v>4.8000000000000001E-2</v>
      </c>
      <c r="J137" s="87">
        <v>4.8499999999999481E-2</v>
      </c>
      <c r="K137" s="83">
        <v>14303872.924767999</v>
      </c>
      <c r="L137" s="85">
        <v>122.577544</v>
      </c>
      <c r="M137" s="83">
        <v>17533.336127014001</v>
      </c>
      <c r="N137" s="73"/>
      <c r="O137" s="84">
        <f t="shared" si="2"/>
        <v>4.5191255291149686E-3</v>
      </c>
      <c r="P137" s="84">
        <f>M137/'סכום נכסי הקרן'!$C$42</f>
        <v>2.6535401601281211E-3</v>
      </c>
    </row>
    <row r="138" spans="2:16">
      <c r="B138" s="76" t="s">
        <v>1958</v>
      </c>
      <c r="C138" s="73" t="s">
        <v>1959</v>
      </c>
      <c r="D138" s="73" t="s">
        <v>234</v>
      </c>
      <c r="E138" s="73"/>
      <c r="F138" s="94">
        <v>40027</v>
      </c>
      <c r="G138" s="83">
        <v>1.3100000000000236</v>
      </c>
      <c r="H138" s="86" t="s">
        <v>132</v>
      </c>
      <c r="I138" s="87">
        <v>4.8000000000000001E-2</v>
      </c>
      <c r="J138" s="87">
        <v>4.8400000000000304E-2</v>
      </c>
      <c r="K138" s="83">
        <v>18010805.715700001</v>
      </c>
      <c r="L138" s="85">
        <v>121.028952</v>
      </c>
      <c r="M138" s="83">
        <v>21798.289402178998</v>
      </c>
      <c r="N138" s="73"/>
      <c r="O138" s="84">
        <f t="shared" si="2"/>
        <v>5.6183948915830145E-3</v>
      </c>
      <c r="P138" s="84">
        <f>M138/'סכום נכסי הקרן'!$C$42</f>
        <v>3.2990091521520395E-3</v>
      </c>
    </row>
    <row r="139" spans="2:16">
      <c r="B139" s="76" t="s">
        <v>1960</v>
      </c>
      <c r="C139" s="73" t="s">
        <v>1961</v>
      </c>
      <c r="D139" s="73" t="s">
        <v>234</v>
      </c>
      <c r="E139" s="73"/>
      <c r="F139" s="94">
        <v>40179</v>
      </c>
      <c r="G139" s="83">
        <v>1.6899999999999664</v>
      </c>
      <c r="H139" s="86" t="s">
        <v>132</v>
      </c>
      <c r="I139" s="87">
        <v>4.8000000000000001E-2</v>
      </c>
      <c r="J139" s="87">
        <v>4.8399999999998708E-2</v>
      </c>
      <c r="K139" s="83">
        <v>7007493.9964960003</v>
      </c>
      <c r="L139" s="85">
        <v>119.444315</v>
      </c>
      <c r="M139" s="83">
        <v>8370.053225312</v>
      </c>
      <c r="N139" s="73"/>
      <c r="O139" s="84">
        <f t="shared" si="2"/>
        <v>2.1573373678886033E-3</v>
      </c>
      <c r="P139" s="84">
        <f>M139/'סכום נכסי הקרן'!$C$42</f>
        <v>1.2667453709254704E-3</v>
      </c>
    </row>
    <row r="140" spans="2:16">
      <c r="B140" s="76" t="s">
        <v>1962</v>
      </c>
      <c r="C140" s="73" t="s">
        <v>1963</v>
      </c>
      <c r="D140" s="73" t="s">
        <v>234</v>
      </c>
      <c r="E140" s="73"/>
      <c r="F140" s="94">
        <v>40210</v>
      </c>
      <c r="G140" s="83">
        <v>1.7699999999999576</v>
      </c>
      <c r="H140" s="86" t="s">
        <v>132</v>
      </c>
      <c r="I140" s="87">
        <v>4.8000000000000001E-2</v>
      </c>
      <c r="J140" s="87">
        <v>4.8299999999998296E-2</v>
      </c>
      <c r="K140" s="83">
        <v>10266095.68292</v>
      </c>
      <c r="L140" s="85">
        <v>118.97310899999999</v>
      </c>
      <c r="M140" s="83">
        <v>12213.893231476</v>
      </c>
      <c r="N140" s="73"/>
      <c r="O140" s="84">
        <f t="shared" si="2"/>
        <v>3.1480669914954649E-3</v>
      </c>
      <c r="P140" s="84">
        <f>M140/'סכום נכסי הקרן'!$C$42</f>
        <v>1.8484819983176906E-3</v>
      </c>
    </row>
    <row r="141" spans="2:16">
      <c r="B141" s="76" t="s">
        <v>1964</v>
      </c>
      <c r="C141" s="73" t="s">
        <v>1965</v>
      </c>
      <c r="D141" s="73" t="s">
        <v>234</v>
      </c>
      <c r="E141" s="73"/>
      <c r="F141" s="94">
        <v>40238</v>
      </c>
      <c r="G141" s="83">
        <v>1.8500000000000172</v>
      </c>
      <c r="H141" s="86" t="s">
        <v>132</v>
      </c>
      <c r="I141" s="87">
        <v>4.8000000000000001E-2</v>
      </c>
      <c r="J141" s="87">
        <v>4.8500000000000744E-2</v>
      </c>
      <c r="K141" s="83">
        <v>14645143.680439999</v>
      </c>
      <c r="L141" s="85">
        <v>119.297431</v>
      </c>
      <c r="M141" s="83">
        <v>17471.280155942</v>
      </c>
      <c r="N141" s="73"/>
      <c r="O141" s="84">
        <f t="shared" si="2"/>
        <v>4.5031309276840738E-3</v>
      </c>
      <c r="P141" s="84">
        <f>M141/'סכום נכסי הקרן'!$C$42</f>
        <v>2.6441484499468738E-3</v>
      </c>
    </row>
    <row r="142" spans="2:16">
      <c r="B142" s="76" t="s">
        <v>1966</v>
      </c>
      <c r="C142" s="73" t="s">
        <v>1967</v>
      </c>
      <c r="D142" s="73" t="s">
        <v>234</v>
      </c>
      <c r="E142" s="73"/>
      <c r="F142" s="94">
        <v>40300</v>
      </c>
      <c r="G142" s="83">
        <v>1.980000000000367</v>
      </c>
      <c r="H142" s="86" t="s">
        <v>132</v>
      </c>
      <c r="I142" s="87">
        <v>4.8000000000000001E-2</v>
      </c>
      <c r="J142" s="87">
        <v>4.8500000000005941E-2</v>
      </c>
      <c r="K142" s="83">
        <v>2288828.1940580001</v>
      </c>
      <c r="L142" s="85">
        <v>121.41767299999999</v>
      </c>
      <c r="M142" s="83">
        <v>2779.0419262509999</v>
      </c>
      <c r="N142" s="73"/>
      <c r="O142" s="84">
        <f t="shared" ref="O142:O158" si="3">IFERROR(M142/$M$11,0)</f>
        <v>7.1628349701526842E-4</v>
      </c>
      <c r="P142" s="84">
        <f>M142/'סכום נכסי הקרן'!$C$42</f>
        <v>4.205873488403096E-4</v>
      </c>
    </row>
    <row r="143" spans="2:16">
      <c r="B143" s="76" t="s">
        <v>1968</v>
      </c>
      <c r="C143" s="73" t="s">
        <v>1969</v>
      </c>
      <c r="D143" s="73" t="s">
        <v>234</v>
      </c>
      <c r="E143" s="73"/>
      <c r="F143" s="94">
        <v>40360</v>
      </c>
      <c r="G143" s="83">
        <v>2.1400000000000601</v>
      </c>
      <c r="H143" s="86" t="s">
        <v>132</v>
      </c>
      <c r="I143" s="87">
        <v>4.8000000000000001E-2</v>
      </c>
      <c r="J143" s="87">
        <v>4.8500000000001507E-2</v>
      </c>
      <c r="K143" s="83">
        <v>6427944.0321319997</v>
      </c>
      <c r="L143" s="85">
        <v>118.990949</v>
      </c>
      <c r="M143" s="83">
        <v>7648.6716269610006</v>
      </c>
      <c r="N143" s="73"/>
      <c r="O143" s="84">
        <f t="shared" si="3"/>
        <v>1.9714050402513668E-3</v>
      </c>
      <c r="P143" s="84">
        <f>M143/'סכום נכסי הקרן'!$C$42</f>
        <v>1.1575696254692181E-3</v>
      </c>
    </row>
    <row r="144" spans="2:16">
      <c r="B144" s="76" t="s">
        <v>1970</v>
      </c>
      <c r="C144" s="73" t="s">
        <v>1971</v>
      </c>
      <c r="D144" s="73" t="s">
        <v>234</v>
      </c>
      <c r="E144" s="73"/>
      <c r="F144" s="94">
        <v>40422</v>
      </c>
      <c r="G144" s="83">
        <v>2.3099999999999339</v>
      </c>
      <c r="H144" s="86" t="s">
        <v>132</v>
      </c>
      <c r="I144" s="87">
        <v>4.8000000000000001E-2</v>
      </c>
      <c r="J144" s="87">
        <v>4.839999999999909E-2</v>
      </c>
      <c r="K144" s="83">
        <v>12768408.824360002</v>
      </c>
      <c r="L144" s="85">
        <v>117.164395</v>
      </c>
      <c r="M144" s="83">
        <v>14960.028936328999</v>
      </c>
      <c r="N144" s="73"/>
      <c r="O144" s="84">
        <f t="shared" si="3"/>
        <v>3.855869082341984E-3</v>
      </c>
      <c r="P144" s="84">
        <f>M144/'סכום נכסי הקרן'!$C$42</f>
        <v>2.2640892350238848E-3</v>
      </c>
    </row>
    <row r="145" spans="2:16">
      <c r="B145" s="76" t="s">
        <v>1972</v>
      </c>
      <c r="C145" s="73" t="s">
        <v>1973</v>
      </c>
      <c r="D145" s="73" t="s">
        <v>234</v>
      </c>
      <c r="E145" s="73"/>
      <c r="F145" s="94">
        <v>40483</v>
      </c>
      <c r="G145" s="83">
        <v>2.4200000000000221</v>
      </c>
      <c r="H145" s="86" t="s">
        <v>132</v>
      </c>
      <c r="I145" s="87">
        <v>4.8000000000000001E-2</v>
      </c>
      <c r="J145" s="87">
        <v>4.8400000000000783E-2</v>
      </c>
      <c r="K145" s="83">
        <v>24816766.870266005</v>
      </c>
      <c r="L145" s="85">
        <v>118.143359</v>
      </c>
      <c r="M145" s="83">
        <v>29319.361905107999</v>
      </c>
      <c r="N145" s="73"/>
      <c r="O145" s="84">
        <f t="shared" si="3"/>
        <v>7.5569119261104005E-3</v>
      </c>
      <c r="P145" s="84">
        <f>M145/'סכום נכסי הקרן'!$C$42</f>
        <v>4.4372675981877892E-3</v>
      </c>
    </row>
    <row r="146" spans="2:16">
      <c r="B146" s="76" t="s">
        <v>1974</v>
      </c>
      <c r="C146" s="73" t="s">
        <v>1975</v>
      </c>
      <c r="D146" s="73" t="s">
        <v>234</v>
      </c>
      <c r="E146" s="73"/>
      <c r="F146" s="94">
        <v>40513</v>
      </c>
      <c r="G146" s="83">
        <v>2.5</v>
      </c>
      <c r="H146" s="86" t="s">
        <v>132</v>
      </c>
      <c r="I146" s="87">
        <v>4.8000000000000001E-2</v>
      </c>
      <c r="J146" s="87">
        <v>4.84999999999998E-2</v>
      </c>
      <c r="K146" s="83">
        <v>8435389.1478359997</v>
      </c>
      <c r="L146" s="85">
        <v>117.349904</v>
      </c>
      <c r="M146" s="83">
        <v>9898.9211036719989</v>
      </c>
      <c r="N146" s="73"/>
      <c r="O146" s="84">
        <f t="shared" si="3"/>
        <v>2.5513950537556663E-3</v>
      </c>
      <c r="P146" s="84">
        <f>M146/'סכום נכסי הקרן'!$C$42</f>
        <v>1.498128165698198E-3</v>
      </c>
    </row>
    <row r="147" spans="2:16">
      <c r="B147" s="76" t="s">
        <v>1976</v>
      </c>
      <c r="C147" s="73" t="s">
        <v>1977</v>
      </c>
      <c r="D147" s="73" t="s">
        <v>234</v>
      </c>
      <c r="E147" s="73"/>
      <c r="F147" s="94">
        <v>40544</v>
      </c>
      <c r="G147" s="83">
        <v>2.590000000000007</v>
      </c>
      <c r="H147" s="86" t="s">
        <v>132</v>
      </c>
      <c r="I147" s="87">
        <v>4.8000000000000001E-2</v>
      </c>
      <c r="J147" s="87">
        <v>4.840000000000038E-2</v>
      </c>
      <c r="K147" s="83">
        <v>21200364.920630001</v>
      </c>
      <c r="L147" s="85">
        <v>116.778769</v>
      </c>
      <c r="M147" s="83">
        <v>24757.525271637001</v>
      </c>
      <c r="N147" s="73"/>
      <c r="O147" s="84">
        <f t="shared" si="3"/>
        <v>6.3811224334189391E-3</v>
      </c>
      <c r="P147" s="84">
        <f>M147/'סכום נכסי הקרן'!$C$42</f>
        <v>3.7468675155584207E-3</v>
      </c>
    </row>
    <row r="148" spans="2:16">
      <c r="B148" s="76" t="s">
        <v>1978</v>
      </c>
      <c r="C148" s="73" t="s">
        <v>1979</v>
      </c>
      <c r="D148" s="73" t="s">
        <v>234</v>
      </c>
      <c r="E148" s="73"/>
      <c r="F148" s="94">
        <v>40575</v>
      </c>
      <c r="G148" s="83">
        <v>2.6700000000001221</v>
      </c>
      <c r="H148" s="86" t="s">
        <v>132</v>
      </c>
      <c r="I148" s="87">
        <v>4.8000000000000001E-2</v>
      </c>
      <c r="J148" s="87">
        <v>4.8400000000001414E-2</v>
      </c>
      <c r="K148" s="83">
        <v>8356047.5116440002</v>
      </c>
      <c r="L148" s="85">
        <v>115.88802</v>
      </c>
      <c r="M148" s="83">
        <v>9683.6580199460004</v>
      </c>
      <c r="N148" s="73"/>
      <c r="O148" s="84">
        <f t="shared" si="3"/>
        <v>2.4959121216944166E-3</v>
      </c>
      <c r="P148" s="84">
        <f>M148/'סכום נכסי הקרן'!$C$42</f>
        <v>1.4655496972583051E-3</v>
      </c>
    </row>
    <row r="149" spans="2:16">
      <c r="B149" s="76" t="s">
        <v>1980</v>
      </c>
      <c r="C149" s="73" t="s">
        <v>1981</v>
      </c>
      <c r="D149" s="73" t="s">
        <v>234</v>
      </c>
      <c r="E149" s="73"/>
      <c r="F149" s="94">
        <v>40603</v>
      </c>
      <c r="G149" s="83">
        <v>2.7500000000000835</v>
      </c>
      <c r="H149" s="86" t="s">
        <v>132</v>
      </c>
      <c r="I149" s="87">
        <v>4.8000000000000001E-2</v>
      </c>
      <c r="J149" s="87">
        <v>4.8500000000001577E-2</v>
      </c>
      <c r="K149" s="83">
        <v>12955955.159910001</v>
      </c>
      <c r="L149" s="85">
        <v>115.193217</v>
      </c>
      <c r="M149" s="83">
        <v>14924.381477929002</v>
      </c>
      <c r="N149" s="73"/>
      <c r="O149" s="84">
        <f t="shared" si="3"/>
        <v>3.846681136697385E-3</v>
      </c>
      <c r="P149" s="84">
        <f>M149/'סכום נכסי הקרן'!$C$42</f>
        <v>2.2586942570353465E-3</v>
      </c>
    </row>
    <row r="150" spans="2:16">
      <c r="B150" s="76" t="s">
        <v>1982</v>
      </c>
      <c r="C150" s="73" t="s">
        <v>1983</v>
      </c>
      <c r="D150" s="73" t="s">
        <v>234</v>
      </c>
      <c r="E150" s="73"/>
      <c r="F150" s="94">
        <v>40634</v>
      </c>
      <c r="G150" s="83">
        <v>2.7700000000000986</v>
      </c>
      <c r="H150" s="86" t="s">
        <v>132</v>
      </c>
      <c r="I150" s="87">
        <v>4.8000000000000001E-2</v>
      </c>
      <c r="J150" s="87">
        <v>4.8500000000001202E-2</v>
      </c>
      <c r="K150" s="83">
        <v>4594948.7960040001</v>
      </c>
      <c r="L150" s="85">
        <v>117.147637</v>
      </c>
      <c r="M150" s="83">
        <v>5382.8739131110005</v>
      </c>
      <c r="N150" s="73"/>
      <c r="O150" s="84">
        <f t="shared" si="3"/>
        <v>1.3874075500821253E-3</v>
      </c>
      <c r="P150" s="84">
        <f>M150/'סכום נכסי הקרן'!$C$42</f>
        <v>8.1465797506379163E-4</v>
      </c>
    </row>
    <row r="151" spans="2:16">
      <c r="B151" s="76" t="s">
        <v>1984</v>
      </c>
      <c r="C151" s="73" t="s">
        <v>1985</v>
      </c>
      <c r="D151" s="73" t="s">
        <v>234</v>
      </c>
      <c r="E151" s="73"/>
      <c r="F151" s="94">
        <v>40664</v>
      </c>
      <c r="G151" s="83">
        <v>2.8500000000000405</v>
      </c>
      <c r="H151" s="86" t="s">
        <v>132</v>
      </c>
      <c r="I151" s="87">
        <v>4.8000000000000001E-2</v>
      </c>
      <c r="J151" s="87">
        <v>4.8500000000000917E-2</v>
      </c>
      <c r="K151" s="83">
        <v>17052475.728553999</v>
      </c>
      <c r="L151" s="85">
        <v>116.46052400000001</v>
      </c>
      <c r="M151" s="83">
        <v>19859.402651752</v>
      </c>
      <c r="N151" s="73"/>
      <c r="O151" s="84">
        <f t="shared" si="3"/>
        <v>5.1186569895406596E-3</v>
      </c>
      <c r="P151" s="84">
        <f>M151/'סכום נכסי הקרן'!$C$42</f>
        <v>3.0055730472985276E-3</v>
      </c>
    </row>
    <row r="152" spans="2:16">
      <c r="B152" s="76" t="s">
        <v>1986</v>
      </c>
      <c r="C152" s="73" t="s">
        <v>1987</v>
      </c>
      <c r="D152" s="73" t="s">
        <v>234</v>
      </c>
      <c r="E152" s="73"/>
      <c r="F152" s="94">
        <v>40756</v>
      </c>
      <c r="G152" s="83">
        <v>3.0999999999998593</v>
      </c>
      <c r="H152" s="86" t="s">
        <v>132</v>
      </c>
      <c r="I152" s="87">
        <v>4.8000000000000001E-2</v>
      </c>
      <c r="J152" s="87">
        <v>4.8499999999997885E-2</v>
      </c>
      <c r="K152" s="83">
        <v>9383292.8302260004</v>
      </c>
      <c r="L152" s="85">
        <v>113.42447799999999</v>
      </c>
      <c r="M152" s="83">
        <v>10642.950917025</v>
      </c>
      <c r="N152" s="73"/>
      <c r="O152" s="84">
        <f t="shared" si="3"/>
        <v>2.7431648401550568E-3</v>
      </c>
      <c r="P152" s="84">
        <f>M152/'סכום נכסי הקרן'!$C$42</f>
        <v>1.6107315502316725E-3</v>
      </c>
    </row>
    <row r="153" spans="2:16">
      <c r="B153" s="76" t="s">
        <v>1988</v>
      </c>
      <c r="C153" s="73" t="s">
        <v>1989</v>
      </c>
      <c r="D153" s="73" t="s">
        <v>234</v>
      </c>
      <c r="E153" s="73"/>
      <c r="F153" s="94">
        <v>40848</v>
      </c>
      <c r="G153" s="83">
        <v>3.2800000000000562</v>
      </c>
      <c r="H153" s="86" t="s">
        <v>132</v>
      </c>
      <c r="I153" s="87">
        <v>4.8000000000000001E-2</v>
      </c>
      <c r="J153" s="87">
        <v>4.8500000000000626E-2</v>
      </c>
      <c r="K153" s="83">
        <v>26460817.120205998</v>
      </c>
      <c r="L153" s="85">
        <v>114.77843799999999</v>
      </c>
      <c r="M153" s="83">
        <v>30371.312646526003</v>
      </c>
      <c r="N153" s="73"/>
      <c r="O153" s="84">
        <f t="shared" si="3"/>
        <v>7.828046718512463E-3</v>
      </c>
      <c r="P153" s="84">
        <f>M153/'סכום נכסי הקרן'!$C$42</f>
        <v>4.5964725275068861E-3</v>
      </c>
    </row>
    <row r="154" spans="2:16">
      <c r="B154" s="76" t="s">
        <v>1990</v>
      </c>
      <c r="C154" s="73" t="s">
        <v>1991</v>
      </c>
      <c r="D154" s="73" t="s">
        <v>234</v>
      </c>
      <c r="E154" s="73"/>
      <c r="F154" s="94">
        <v>40940</v>
      </c>
      <c r="G154" s="83">
        <v>3.5299999999999652</v>
      </c>
      <c r="H154" s="86" t="s">
        <v>132</v>
      </c>
      <c r="I154" s="87">
        <v>4.8000000000000001E-2</v>
      </c>
      <c r="J154" s="87">
        <v>4.8399999999999492E-2</v>
      </c>
      <c r="K154" s="83">
        <v>33279874.730746001</v>
      </c>
      <c r="L154" s="85">
        <v>113.430826</v>
      </c>
      <c r="M154" s="83">
        <v>37749.636884344</v>
      </c>
      <c r="N154" s="73"/>
      <c r="O154" s="84">
        <f t="shared" si="3"/>
        <v>9.7297711355695139E-3</v>
      </c>
      <c r="P154" s="84">
        <f>M154/'סכום נכסי הקרן'!$C$42</f>
        <v>5.7131270841563452E-3</v>
      </c>
    </row>
    <row r="155" spans="2:16">
      <c r="B155" s="76" t="s">
        <v>1992</v>
      </c>
      <c r="C155" s="73" t="s">
        <v>1993</v>
      </c>
      <c r="D155" s="73" t="s">
        <v>234</v>
      </c>
      <c r="E155" s="73"/>
      <c r="F155" s="94">
        <v>40969</v>
      </c>
      <c r="G155" s="83">
        <v>3.610000000000043</v>
      </c>
      <c r="H155" s="86" t="s">
        <v>132</v>
      </c>
      <c r="I155" s="87">
        <v>4.8000000000000001E-2</v>
      </c>
      <c r="J155" s="87">
        <v>4.8600000000000761E-2</v>
      </c>
      <c r="K155" s="83">
        <v>20277001.199434001</v>
      </c>
      <c r="L155" s="85">
        <v>112.970878</v>
      </c>
      <c r="M155" s="83">
        <v>22907.106307041002</v>
      </c>
      <c r="N155" s="73"/>
      <c r="O155" s="84">
        <f t="shared" si="3"/>
        <v>5.9041866396893974E-3</v>
      </c>
      <c r="P155" s="84">
        <f>M155/'סכום נכסי הקרן'!$C$42</f>
        <v>3.4668203528251981E-3</v>
      </c>
    </row>
    <row r="156" spans="2:16">
      <c r="B156" s="76" t="s">
        <v>1994</v>
      </c>
      <c r="C156" s="73" t="s">
        <v>1995</v>
      </c>
      <c r="D156" s="73" t="s">
        <v>234</v>
      </c>
      <c r="E156" s="73"/>
      <c r="F156" s="94">
        <v>41000</v>
      </c>
      <c r="G156" s="83">
        <v>3.6099999999999479</v>
      </c>
      <c r="H156" s="86" t="s">
        <v>132</v>
      </c>
      <c r="I156" s="87">
        <v>4.8000000000000001E-2</v>
      </c>
      <c r="J156" s="87">
        <v>4.8499999999999918E-2</v>
      </c>
      <c r="K156" s="83">
        <v>11078711.703598</v>
      </c>
      <c r="L156" s="85">
        <v>115.23331399999999</v>
      </c>
      <c r="M156" s="83">
        <v>12766.366648206002</v>
      </c>
      <c r="N156" s="73"/>
      <c r="O156" s="84">
        <f t="shared" si="3"/>
        <v>3.2904641202344278E-3</v>
      </c>
      <c r="P156" s="84">
        <f>M156/'סכום נכסי הקרן'!$C$42</f>
        <v>1.932094745377136E-3</v>
      </c>
    </row>
    <row r="157" spans="2:16">
      <c r="B157" s="76" t="s">
        <v>1996</v>
      </c>
      <c r="C157" s="73" t="s">
        <v>1997</v>
      </c>
      <c r="D157" s="73" t="s">
        <v>234</v>
      </c>
      <c r="E157" s="73"/>
      <c r="F157" s="94">
        <v>41640</v>
      </c>
      <c r="G157" s="83">
        <v>5.0400000000000942</v>
      </c>
      <c r="H157" s="86" t="s">
        <v>132</v>
      </c>
      <c r="I157" s="87">
        <v>4.8000000000000001E-2</v>
      </c>
      <c r="J157" s="87">
        <v>4.850000000000091E-2</v>
      </c>
      <c r="K157" s="83">
        <v>20794883.385667998</v>
      </c>
      <c r="L157" s="85">
        <v>110.143771</v>
      </c>
      <c r="M157" s="83">
        <v>22904.268835246996</v>
      </c>
      <c r="N157" s="73"/>
      <c r="O157" s="84">
        <f t="shared" si="3"/>
        <v>5.9034552962000837E-3</v>
      </c>
      <c r="P157" s="84">
        <f>M157/'סכום נכסי הקרן'!$C$42</f>
        <v>3.4663909225499737E-3</v>
      </c>
    </row>
    <row r="158" spans="2:16">
      <c r="B158" s="76" t="s">
        <v>1998</v>
      </c>
      <c r="C158" s="73" t="s">
        <v>1999</v>
      </c>
      <c r="D158" s="73" t="s">
        <v>234</v>
      </c>
      <c r="E158" s="73"/>
      <c r="F158" s="94">
        <v>44774</v>
      </c>
      <c r="G158" s="83">
        <v>10.460000000009829</v>
      </c>
      <c r="H158" s="86" t="s">
        <v>132</v>
      </c>
      <c r="I158" s="87">
        <v>4.8000000000000001E-2</v>
      </c>
      <c r="J158" s="87">
        <v>4.850000000011831E-2</v>
      </c>
      <c r="K158" s="83">
        <v>53021.574185999998</v>
      </c>
      <c r="L158" s="85">
        <v>103.615988</v>
      </c>
      <c r="M158" s="83">
        <v>54.938827951</v>
      </c>
      <c r="N158" s="73"/>
      <c r="O158" s="84">
        <f t="shared" si="3"/>
        <v>1.4160195078362501E-5</v>
      </c>
      <c r="P158" s="84">
        <f>M158/'סכום נכסי הקרן'!$C$42</f>
        <v>8.314583446200958E-6</v>
      </c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30" t="s">
        <v>111</v>
      </c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30" t="s">
        <v>203</v>
      </c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30" t="s">
        <v>211</v>
      </c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  <row r="201" spans="2:16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</row>
    <row r="202" spans="2:16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</row>
    <row r="203" spans="2:16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</row>
    <row r="204" spans="2:16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</row>
    <row r="205" spans="2:16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</row>
    <row r="206" spans="2:16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</row>
    <row r="207" spans="2:16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</row>
    <row r="208" spans="2:16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</row>
    <row r="209" spans="2:16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</row>
    <row r="210" spans="2:16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</row>
    <row r="211" spans="2:16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</row>
    <row r="212" spans="2:16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</row>
    <row r="213" spans="2:16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</row>
    <row r="214" spans="2:16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</row>
    <row r="215" spans="2:16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</row>
    <row r="216" spans="2:16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</row>
    <row r="217" spans="2:16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</row>
    <row r="218" spans="2:16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</row>
    <row r="219" spans="2:16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</row>
    <row r="220" spans="2:16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</row>
    <row r="221" spans="2:16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</row>
    <row r="222" spans="2:16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</row>
    <row r="223" spans="2:16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</row>
    <row r="224" spans="2:16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</row>
    <row r="225" spans="2:16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</row>
    <row r="226" spans="2:16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</row>
    <row r="227" spans="2:16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</row>
    <row r="228" spans="2:16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</row>
    <row r="229" spans="2:16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</row>
    <row r="230" spans="2:16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</row>
    <row r="231" spans="2:16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</row>
    <row r="232" spans="2:16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</row>
    <row r="233" spans="2:16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</row>
    <row r="234" spans="2:16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</row>
    <row r="235" spans="2:16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</row>
    <row r="236" spans="2:16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</row>
    <row r="237" spans="2:16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</row>
    <row r="238" spans="2:16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</row>
    <row r="239" spans="2:16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</row>
    <row r="240" spans="2:16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</row>
    <row r="241" spans="2:16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</row>
    <row r="242" spans="2:16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</row>
    <row r="243" spans="2:16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</row>
    <row r="244" spans="2:16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</row>
    <row r="245" spans="2:16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</row>
    <row r="246" spans="2:16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</row>
    <row r="247" spans="2:16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</row>
    <row r="248" spans="2:16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</row>
    <row r="249" spans="2:16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</row>
    <row r="250" spans="2:16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</row>
    <row r="251" spans="2:16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</row>
    <row r="252" spans="2:16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</row>
    <row r="253" spans="2:16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</row>
    <row r="254" spans="2:16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</row>
    <row r="255" spans="2:16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</row>
    <row r="256" spans="2:16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</row>
    <row r="257" spans="2:16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</row>
    <row r="258" spans="2:16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</row>
    <row r="259" spans="2:16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</row>
    <row r="260" spans="2:16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</row>
    <row r="261" spans="2:16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</row>
    <row r="262" spans="2:16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</row>
    <row r="263" spans="2:16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</row>
    <row r="264" spans="2:16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</row>
    <row r="265" spans="2:16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</row>
    <row r="266" spans="2:16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</row>
    <row r="267" spans="2:16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</row>
    <row r="268" spans="2:16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</row>
    <row r="269" spans="2:16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</row>
    <row r="270" spans="2:16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</row>
    <row r="271" spans="2:16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</row>
    <row r="272" spans="2:16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</row>
    <row r="273" spans="2:16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</row>
    <row r="274" spans="2:16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</row>
    <row r="275" spans="2:16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</row>
    <row r="276" spans="2:16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</row>
    <row r="277" spans="2:16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</row>
    <row r="278" spans="2:16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</row>
    <row r="279" spans="2:16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</row>
    <row r="280" spans="2:16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</row>
    <row r="281" spans="2:16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</row>
    <row r="282" spans="2:16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</row>
    <row r="283" spans="2:16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</row>
    <row r="284" spans="2:16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</row>
    <row r="285" spans="2:16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</row>
    <row r="286" spans="2:16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</row>
    <row r="287" spans="2:16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</row>
    <row r="288" spans="2:16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</row>
    <row r="289" spans="2:16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</row>
    <row r="290" spans="2:16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</row>
    <row r="291" spans="2:16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</row>
    <row r="292" spans="2:16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</row>
    <row r="293" spans="2:16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</row>
    <row r="294" spans="2:16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</row>
    <row r="295" spans="2:16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</row>
    <row r="296" spans="2:16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</row>
    <row r="297" spans="2:16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</row>
    <row r="298" spans="2:16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</row>
    <row r="299" spans="2:16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</row>
    <row r="300" spans="2:16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</row>
    <row r="301" spans="2:16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</row>
    <row r="302" spans="2:16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</row>
    <row r="303" spans="2:16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</row>
    <row r="304" spans="2:16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</row>
    <row r="305" spans="2:16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</row>
    <row r="306" spans="2:16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</row>
    <row r="307" spans="2:16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</row>
    <row r="308" spans="2:16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</row>
    <row r="309" spans="2:16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</row>
    <row r="310" spans="2:16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</row>
    <row r="311" spans="2:16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</row>
    <row r="312" spans="2:16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</row>
    <row r="313" spans="2:16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</row>
    <row r="314" spans="2:16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</row>
    <row r="315" spans="2:16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</row>
    <row r="316" spans="2:16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</row>
    <row r="317" spans="2:16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</row>
    <row r="318" spans="2:16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</row>
    <row r="319" spans="2:16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</row>
    <row r="320" spans="2:16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</row>
    <row r="321" spans="2:16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</row>
    <row r="322" spans="2:16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</row>
    <row r="323" spans="2:16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</row>
    <row r="324" spans="2:16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</row>
    <row r="325" spans="2:16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</row>
    <row r="326" spans="2:16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</row>
    <row r="327" spans="2:16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</row>
    <row r="328" spans="2:16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</row>
    <row r="329" spans="2:16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</row>
    <row r="330" spans="2:16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</row>
    <row r="331" spans="2:16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</row>
    <row r="332" spans="2:16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</row>
    <row r="333" spans="2:16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</row>
    <row r="334" spans="2:16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</row>
    <row r="335" spans="2:16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</row>
    <row r="336" spans="2:16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</row>
    <row r="337" spans="2:16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</row>
    <row r="338" spans="2:16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</row>
    <row r="339" spans="2:16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</row>
    <row r="340" spans="2:16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</row>
    <row r="341" spans="2:16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</row>
    <row r="342" spans="2:16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</row>
    <row r="343" spans="2:16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</row>
    <row r="344" spans="2:16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</row>
    <row r="345" spans="2:16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</row>
    <row r="346" spans="2:16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</row>
    <row r="347" spans="2:16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</row>
    <row r="348" spans="2:16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</row>
    <row r="349" spans="2:16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</row>
    <row r="350" spans="2:16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</row>
    <row r="351" spans="2:16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</row>
    <row r="352" spans="2:16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</row>
    <row r="353" spans="2:16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</row>
    <row r="354" spans="2:16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</row>
    <row r="355" spans="2:16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</row>
    <row r="356" spans="2:16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</row>
    <row r="357" spans="2:16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</row>
    <row r="358" spans="2:16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</row>
    <row r="359" spans="2:16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</row>
    <row r="360" spans="2:16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</row>
    <row r="361" spans="2:16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</row>
    <row r="362" spans="2:16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</row>
    <row r="363" spans="2:16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</row>
    <row r="364" spans="2:16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</row>
    <row r="365" spans="2:16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</row>
    <row r="366" spans="2:16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</row>
    <row r="367" spans="2:16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</row>
    <row r="368" spans="2:16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</row>
    <row r="369" spans="2:16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</row>
    <row r="370" spans="2:16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</row>
    <row r="371" spans="2:16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</row>
    <row r="372" spans="2:16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</row>
    <row r="373" spans="2:16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</row>
    <row r="374" spans="2:16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</row>
    <row r="375" spans="2:16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</row>
    <row r="376" spans="2:16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</row>
    <row r="377" spans="2:16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</row>
    <row r="378" spans="2:16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</row>
    <row r="379" spans="2:16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</row>
    <row r="380" spans="2:16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</row>
    <row r="381" spans="2:16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</row>
    <row r="382" spans="2:16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</row>
    <row r="383" spans="2:16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</row>
    <row r="384" spans="2:16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</row>
    <row r="385" spans="2:16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</row>
    <row r="386" spans="2:16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</row>
    <row r="387" spans="2:16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</row>
    <row r="388" spans="2:16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</row>
    <row r="389" spans="2:16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</row>
    <row r="390" spans="2:16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</row>
    <row r="391" spans="2:16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</row>
    <row r="392" spans="2:16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</row>
    <row r="393" spans="2:16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</row>
    <row r="394" spans="2:16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</row>
    <row r="395" spans="2:16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</row>
    <row r="396" spans="2:16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</row>
    <row r="397" spans="2:16">
      <c r="B397" s="12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</row>
    <row r="398" spans="2:16">
      <c r="B398" s="12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</row>
    <row r="399" spans="2:16">
      <c r="B399" s="122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</row>
    <row r="400" spans="2:16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</row>
    <row r="401" spans="2:16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</row>
    <row r="402" spans="2:16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</row>
    <row r="403" spans="2:16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</row>
    <row r="404" spans="2:16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</row>
    <row r="405" spans="2:16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</row>
    <row r="406" spans="2:16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</row>
    <row r="407" spans="2:16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</row>
    <row r="408" spans="2:16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</row>
    <row r="409" spans="2:16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</row>
    <row r="410" spans="2:16">
      <c r="B410" s="122"/>
      <c r="C410" s="122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</row>
    <row r="411" spans="2:16">
      <c r="B411" s="122"/>
      <c r="C411" s="122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</row>
    <row r="412" spans="2:16">
      <c r="B412" s="122"/>
      <c r="C412" s="122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</row>
    <row r="413" spans="2:16">
      <c r="B413" s="122"/>
      <c r="C413" s="122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</row>
    <row r="414" spans="2:16">
      <c r="B414" s="122"/>
      <c r="C414" s="122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</row>
    <row r="415" spans="2:16">
      <c r="B415" s="122"/>
      <c r="C415" s="122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</row>
    <row r="416" spans="2:16">
      <c r="B416" s="122"/>
      <c r="C416" s="122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</row>
    <row r="417" spans="2:16">
      <c r="B417" s="122"/>
      <c r="C417" s="122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</row>
    <row r="418" spans="2:16">
      <c r="B418" s="122"/>
      <c r="C418" s="122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</row>
    <row r="419" spans="2:16">
      <c r="B419" s="122"/>
      <c r="C419" s="122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</row>
    <row r="420" spans="2:16">
      <c r="B420" s="122"/>
      <c r="C420" s="122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</row>
    <row r="421" spans="2:16">
      <c r="B421" s="122"/>
      <c r="C421" s="122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</row>
    <row r="422" spans="2:16">
      <c r="B422" s="122"/>
      <c r="C422" s="122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</row>
    <row r="423" spans="2:16">
      <c r="B423" s="122"/>
      <c r="C423" s="122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</row>
    <row r="424" spans="2:16">
      <c r="B424" s="122"/>
      <c r="C424" s="122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</row>
    <row r="425" spans="2:16">
      <c r="B425" s="122"/>
      <c r="C425" s="122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</row>
    <row r="426" spans="2:16">
      <c r="B426" s="122"/>
      <c r="C426" s="122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</row>
    <row r="427" spans="2:16">
      <c r="B427" s="122"/>
      <c r="C427" s="122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</row>
    <row r="428" spans="2:16">
      <c r="B428" s="122"/>
      <c r="C428" s="122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</row>
    <row r="429" spans="2:16">
      <c r="B429" s="122"/>
      <c r="C429" s="122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</row>
    <row r="430" spans="2:16">
      <c r="B430" s="122"/>
      <c r="C430" s="122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</row>
    <row r="431" spans="2:16">
      <c r="B431" s="122"/>
      <c r="C431" s="122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</row>
    <row r="432" spans="2:16">
      <c r="B432" s="122"/>
      <c r="C432" s="122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</row>
    <row r="433" spans="2:16">
      <c r="B433" s="122"/>
      <c r="C433" s="122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</row>
    <row r="434" spans="2:16">
      <c r="B434" s="122"/>
      <c r="C434" s="122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</row>
    <row r="435" spans="2:16">
      <c r="B435" s="122"/>
      <c r="C435" s="122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</row>
    <row r="436" spans="2:16">
      <c r="B436" s="122"/>
      <c r="C436" s="122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</row>
    <row r="437" spans="2:16">
      <c r="B437" s="122"/>
      <c r="C437" s="122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</row>
    <row r="438" spans="2:16">
      <c r="B438" s="122"/>
      <c r="C438" s="122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</row>
    <row r="439" spans="2:16">
      <c r="B439" s="122"/>
      <c r="C439" s="122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</row>
    <row r="440" spans="2:16">
      <c r="B440" s="122"/>
      <c r="C440" s="122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</row>
    <row r="441" spans="2:16">
      <c r="B441" s="122"/>
      <c r="C441" s="122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</row>
    <row r="442" spans="2:16">
      <c r="B442" s="122"/>
      <c r="C442" s="122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</row>
    <row r="443" spans="2:16">
      <c r="B443" s="122"/>
      <c r="C443" s="122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</row>
    <row r="444" spans="2:16">
      <c r="B444" s="122"/>
      <c r="C444" s="122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</row>
    <row r="445" spans="2:16">
      <c r="B445" s="122"/>
      <c r="C445" s="122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</row>
    <row r="446" spans="2:16">
      <c r="B446" s="122"/>
      <c r="C446" s="122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</row>
    <row r="447" spans="2:16">
      <c r="B447" s="122"/>
      <c r="C447" s="122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</row>
    <row r="448" spans="2:16">
      <c r="B448" s="122"/>
      <c r="C448" s="122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</row>
    <row r="449" spans="2:16">
      <c r="B449" s="122"/>
      <c r="C449" s="122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</row>
    <row r="450" spans="2:16">
      <c r="B450" s="122"/>
      <c r="C450" s="122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</row>
    <row r="451" spans="2:16">
      <c r="B451" s="122"/>
      <c r="C451" s="122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</row>
    <row r="452" spans="2:16">
      <c r="B452" s="122"/>
      <c r="C452" s="122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145</v>
      </c>
      <c r="C1" s="67" t="s" vm="1">
        <v>229</v>
      </c>
    </row>
    <row r="2" spans="2:19">
      <c r="B2" s="46" t="s">
        <v>144</v>
      </c>
      <c r="C2" s="67" t="s">
        <v>230</v>
      </c>
    </row>
    <row r="3" spans="2:19">
      <c r="B3" s="46" t="s">
        <v>146</v>
      </c>
      <c r="C3" s="67" t="s">
        <v>231</v>
      </c>
    </row>
    <row r="4" spans="2:19">
      <c r="B4" s="46" t="s">
        <v>147</v>
      </c>
      <c r="C4" s="67">
        <v>12145</v>
      </c>
    </row>
    <row r="6" spans="2:19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19" ht="26.25" customHeight="1">
      <c r="B7" s="152" t="s">
        <v>89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19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65</v>
      </c>
      <c r="G8" s="29" t="s">
        <v>14</v>
      </c>
      <c r="H8" s="29" t="s">
        <v>66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29" t="s">
        <v>205</v>
      </c>
      <c r="O8" s="29" t="s">
        <v>204</v>
      </c>
      <c r="P8" s="29" t="s">
        <v>110</v>
      </c>
      <c r="Q8" s="29" t="s">
        <v>58</v>
      </c>
      <c r="R8" s="29" t="s">
        <v>148</v>
      </c>
      <c r="S8" s="30" t="s">
        <v>150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</row>
    <row r="11" spans="2:19" s="4" customFormat="1" ht="18" customHeight="1">
      <c r="B11" s="127" t="s">
        <v>3169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8">
        <v>0</v>
      </c>
      <c r="Q11" s="88"/>
      <c r="R11" s="129">
        <v>0</v>
      </c>
      <c r="S11" s="129">
        <v>0</v>
      </c>
    </row>
    <row r="12" spans="2:19" ht="20.25" customHeight="1">
      <c r="B12" s="130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3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3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30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</row>
    <row r="112" spans="2:19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</row>
    <row r="113" spans="2:19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</row>
    <row r="114" spans="2:19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</row>
    <row r="115" spans="2:19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</row>
    <row r="116" spans="2:19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</row>
    <row r="117" spans="2:19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</row>
    <row r="118" spans="2:19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</row>
    <row r="119" spans="2:19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</row>
    <row r="120" spans="2:19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</row>
    <row r="121" spans="2:19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</row>
    <row r="122" spans="2:19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</row>
    <row r="123" spans="2:19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</row>
    <row r="124" spans="2:19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</row>
    <row r="125" spans="2:19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</row>
    <row r="126" spans="2:19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</row>
    <row r="127" spans="2:19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</row>
    <row r="128" spans="2:19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</row>
    <row r="129" spans="2:19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</row>
    <row r="130" spans="2:19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</row>
    <row r="131" spans="2:19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</row>
    <row r="132" spans="2:19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</row>
    <row r="133" spans="2:19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</row>
    <row r="134" spans="2:19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</row>
    <row r="135" spans="2:19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</row>
    <row r="136" spans="2:19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</row>
    <row r="137" spans="2:19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</row>
    <row r="138" spans="2:19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</row>
    <row r="139" spans="2:19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</row>
    <row r="140" spans="2:19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</row>
    <row r="141" spans="2:19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</row>
    <row r="142" spans="2:19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</row>
    <row r="143" spans="2:19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</row>
    <row r="144" spans="2:19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</row>
    <row r="145" spans="2:19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</row>
    <row r="146" spans="2:19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</row>
    <row r="147" spans="2:19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</row>
    <row r="148" spans="2:19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</row>
    <row r="149" spans="2:19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</row>
    <row r="150" spans="2:19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</row>
    <row r="151" spans="2:19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</row>
    <row r="152" spans="2:19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</row>
    <row r="153" spans="2:19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</row>
    <row r="154" spans="2:19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</row>
    <row r="155" spans="2:19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</row>
    <row r="156" spans="2:19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</row>
    <row r="157" spans="2:19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</row>
    <row r="158" spans="2:19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</row>
    <row r="159" spans="2:19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</row>
    <row r="160" spans="2:19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</row>
    <row r="161" spans="2:19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</row>
    <row r="162" spans="2:19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</row>
    <row r="163" spans="2:19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</row>
    <row r="164" spans="2:19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</row>
    <row r="165" spans="2:19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</row>
    <row r="166" spans="2:19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</row>
    <row r="167" spans="2:19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</row>
    <row r="168" spans="2:19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</row>
    <row r="169" spans="2:19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</row>
    <row r="170" spans="2:19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</row>
    <row r="171" spans="2:19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</row>
    <row r="172" spans="2:19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</row>
    <row r="173" spans="2:19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</row>
    <row r="174" spans="2:19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</row>
    <row r="175" spans="2:19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</row>
    <row r="176" spans="2:19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</row>
    <row r="177" spans="2:19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</row>
    <row r="178" spans="2:19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</row>
    <row r="179" spans="2:19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</row>
    <row r="180" spans="2:19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</row>
    <row r="181" spans="2:19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</row>
    <row r="182" spans="2:19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</row>
    <row r="183" spans="2:19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</row>
    <row r="184" spans="2:19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</row>
    <row r="185" spans="2:19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</row>
    <row r="186" spans="2:19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</row>
    <row r="187" spans="2:19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</row>
    <row r="188" spans="2:19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</row>
    <row r="189" spans="2:19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</row>
    <row r="190" spans="2:19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</row>
    <row r="191" spans="2:19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</row>
    <row r="192" spans="2:19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</row>
    <row r="193" spans="2:19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</row>
    <row r="194" spans="2:19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</row>
    <row r="195" spans="2:19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</row>
    <row r="196" spans="2:19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</row>
    <row r="197" spans="2:19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</row>
    <row r="198" spans="2:19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</row>
    <row r="199" spans="2:19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</row>
    <row r="200" spans="2:19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</row>
    <row r="201" spans="2:19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</row>
    <row r="202" spans="2:19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</row>
    <row r="203" spans="2:19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</row>
    <row r="204" spans="2:19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</row>
    <row r="205" spans="2:19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</row>
    <row r="206" spans="2:19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</row>
    <row r="207" spans="2:19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</row>
    <row r="208" spans="2:19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</row>
    <row r="209" spans="2:19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</row>
    <row r="210" spans="2:19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</row>
    <row r="211" spans="2:19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</row>
    <row r="212" spans="2:19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</row>
    <row r="213" spans="2:19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</row>
    <row r="214" spans="2:19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</row>
    <row r="215" spans="2:19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</row>
    <row r="216" spans="2:19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</row>
    <row r="217" spans="2:19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</row>
    <row r="218" spans="2:19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</row>
    <row r="219" spans="2:19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</row>
    <row r="220" spans="2:19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</row>
    <row r="221" spans="2:19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</row>
    <row r="222" spans="2:19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</row>
    <row r="223" spans="2:19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</row>
    <row r="224" spans="2:19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</row>
    <row r="225" spans="2:19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</row>
    <row r="226" spans="2:19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</row>
    <row r="227" spans="2:19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</row>
    <row r="228" spans="2:19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</row>
    <row r="229" spans="2:19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</row>
    <row r="230" spans="2:19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</row>
    <row r="231" spans="2:19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</row>
    <row r="232" spans="2:19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</row>
    <row r="233" spans="2:19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</row>
    <row r="234" spans="2:19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</row>
    <row r="235" spans="2:19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</row>
    <row r="236" spans="2:19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</row>
    <row r="237" spans="2:19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</row>
    <row r="238" spans="2:19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</row>
    <row r="239" spans="2:19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</row>
    <row r="240" spans="2:19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</row>
    <row r="241" spans="2:19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</row>
    <row r="242" spans="2:19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</row>
    <row r="243" spans="2:19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</row>
    <row r="244" spans="2:19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</row>
    <row r="245" spans="2:19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</row>
    <row r="246" spans="2:19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</row>
    <row r="247" spans="2:19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</row>
    <row r="248" spans="2:19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</row>
    <row r="249" spans="2:19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</row>
    <row r="250" spans="2:19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</row>
    <row r="251" spans="2:19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</row>
    <row r="252" spans="2:19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</row>
    <row r="253" spans="2:19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</row>
    <row r="254" spans="2:19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</row>
    <row r="255" spans="2:19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</row>
    <row r="256" spans="2:19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</row>
    <row r="257" spans="2:19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</row>
    <row r="258" spans="2:19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</row>
    <row r="259" spans="2:19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</row>
    <row r="260" spans="2:19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</row>
    <row r="261" spans="2:19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</row>
    <row r="262" spans="2:19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</row>
    <row r="263" spans="2:19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</row>
    <row r="264" spans="2:19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</row>
    <row r="265" spans="2:19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</row>
    <row r="266" spans="2:19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</row>
    <row r="267" spans="2:19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</row>
    <row r="268" spans="2:19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</row>
    <row r="269" spans="2:19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</row>
    <row r="270" spans="2:19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</row>
    <row r="271" spans="2:19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</row>
    <row r="272" spans="2:19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</row>
    <row r="273" spans="2:19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</row>
    <row r="274" spans="2:19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</row>
    <row r="275" spans="2:19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</row>
    <row r="276" spans="2:19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</row>
    <row r="277" spans="2:19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</row>
    <row r="278" spans="2:19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</row>
    <row r="279" spans="2:19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</row>
    <row r="280" spans="2:19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</row>
    <row r="281" spans="2:19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</row>
    <row r="282" spans="2:19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</row>
    <row r="283" spans="2:19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</row>
    <row r="284" spans="2:19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</row>
    <row r="285" spans="2:19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</row>
    <row r="286" spans="2:19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</row>
    <row r="287" spans="2:19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</row>
    <row r="288" spans="2:19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</row>
    <row r="289" spans="2:19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</row>
    <row r="290" spans="2:19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</row>
    <row r="291" spans="2:19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</row>
    <row r="292" spans="2:19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</row>
    <row r="293" spans="2:19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</row>
    <row r="294" spans="2:19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</row>
    <row r="295" spans="2:19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</row>
    <row r="296" spans="2:19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</row>
    <row r="297" spans="2:19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</row>
    <row r="298" spans="2:19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</row>
    <row r="299" spans="2:19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</row>
    <row r="300" spans="2:19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</row>
    <row r="301" spans="2:19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</row>
    <row r="302" spans="2:19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</row>
    <row r="303" spans="2:19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</row>
    <row r="304" spans="2:19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</row>
    <row r="305" spans="2:19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</row>
    <row r="306" spans="2:19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</row>
    <row r="307" spans="2:19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</row>
    <row r="308" spans="2:19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</row>
    <row r="309" spans="2:19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</row>
    <row r="310" spans="2:19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</row>
    <row r="311" spans="2:19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8.1406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2.42578125" style="1" bestFit="1" customWidth="1"/>
    <col min="10" max="10" width="6.85546875" style="1" customWidth="1"/>
    <col min="11" max="11" width="12" style="1" bestFit="1" customWidth="1"/>
    <col min="12" max="12" width="7.42578125" style="1" bestFit="1" customWidth="1"/>
    <col min="13" max="13" width="7.5703125" style="1" bestFit="1" customWidth="1"/>
    <col min="14" max="14" width="14.42578125" style="1" bestFit="1" customWidth="1"/>
    <col min="15" max="15" width="8.140625" style="1" bestFit="1" customWidth="1"/>
    <col min="16" max="16" width="11.140625" style="1" bestFit="1" customWidth="1"/>
    <col min="17" max="17" width="7.425781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145</v>
      </c>
      <c r="C1" s="67" t="s" vm="1">
        <v>229</v>
      </c>
    </row>
    <row r="2" spans="2:30">
      <c r="B2" s="46" t="s">
        <v>144</v>
      </c>
      <c r="C2" s="67" t="s">
        <v>230</v>
      </c>
    </row>
    <row r="3" spans="2:30">
      <c r="B3" s="46" t="s">
        <v>146</v>
      </c>
      <c r="C3" s="67" t="s">
        <v>231</v>
      </c>
    </row>
    <row r="4" spans="2:30">
      <c r="B4" s="46" t="s">
        <v>147</v>
      </c>
      <c r="C4" s="67">
        <v>12145</v>
      </c>
    </row>
    <row r="6" spans="2:30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30" ht="26.25" customHeight="1">
      <c r="B7" s="152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30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65</v>
      </c>
      <c r="G8" s="29" t="s">
        <v>14</v>
      </c>
      <c r="H8" s="29" t="s">
        <v>66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58" t="s">
        <v>205</v>
      </c>
      <c r="O8" s="29" t="s">
        <v>204</v>
      </c>
      <c r="P8" s="29" t="s">
        <v>110</v>
      </c>
      <c r="Q8" s="29" t="s">
        <v>58</v>
      </c>
      <c r="R8" s="29" t="s">
        <v>148</v>
      </c>
      <c r="S8" s="30" t="s">
        <v>150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A10" s="1"/>
    </row>
    <row r="11" spans="2:30" s="4" customFormat="1" ht="18" customHeight="1">
      <c r="B11" s="95" t="s">
        <v>52</v>
      </c>
      <c r="C11" s="73"/>
      <c r="D11" s="73"/>
      <c r="E11" s="73"/>
      <c r="F11" s="73"/>
      <c r="G11" s="73"/>
      <c r="H11" s="73"/>
      <c r="I11" s="73"/>
      <c r="J11" s="85">
        <v>5.8274134189889724</v>
      </c>
      <c r="K11" s="73"/>
      <c r="L11" s="73"/>
      <c r="M11" s="84">
        <v>4.2093910803069179E-2</v>
      </c>
      <c r="N11" s="83"/>
      <c r="O11" s="85"/>
      <c r="P11" s="83">
        <v>24613.808307771003</v>
      </c>
      <c r="Q11" s="73"/>
      <c r="R11" s="84">
        <f>IFERROR(P11/$P$11,0)</f>
        <v>1</v>
      </c>
      <c r="S11" s="84">
        <f>P11/'סכום נכסי הקרן'!$C$42</f>
        <v>3.7251170208124412E-3</v>
      </c>
      <c r="AA11" s="1"/>
      <c r="AD11" s="1"/>
    </row>
    <row r="12" spans="2:30" ht="17.25" customHeight="1">
      <c r="B12" s="96" t="s">
        <v>198</v>
      </c>
      <c r="C12" s="73"/>
      <c r="D12" s="73"/>
      <c r="E12" s="73"/>
      <c r="F12" s="73"/>
      <c r="G12" s="73"/>
      <c r="H12" s="73"/>
      <c r="I12" s="73"/>
      <c r="J12" s="85">
        <v>5.2976692763894935</v>
      </c>
      <c r="K12" s="73"/>
      <c r="L12" s="73"/>
      <c r="M12" s="84">
        <v>4.0610699284990386E-2</v>
      </c>
      <c r="N12" s="83"/>
      <c r="O12" s="85"/>
      <c r="P12" s="83">
        <v>22756.931405981999</v>
      </c>
      <c r="Q12" s="73"/>
      <c r="R12" s="84">
        <f t="shared" ref="R12:R35" si="0">IFERROR(P12/$P$11,0)</f>
        <v>0.92455954484691605</v>
      </c>
      <c r="S12" s="84">
        <f>P12/'סכום נכסי הקרן'!$C$42</f>
        <v>3.4440924972638505E-3</v>
      </c>
    </row>
    <row r="13" spans="2:30">
      <c r="B13" s="97" t="s">
        <v>59</v>
      </c>
      <c r="C13" s="71"/>
      <c r="D13" s="71"/>
      <c r="E13" s="71"/>
      <c r="F13" s="71"/>
      <c r="G13" s="71"/>
      <c r="H13" s="71"/>
      <c r="I13" s="71"/>
      <c r="J13" s="82">
        <v>7.2560894341651032</v>
      </c>
      <c r="K13" s="71"/>
      <c r="L13" s="71"/>
      <c r="M13" s="81">
        <v>2.7401691629648627E-2</v>
      </c>
      <c r="N13" s="80"/>
      <c r="O13" s="82"/>
      <c r="P13" s="80">
        <v>12964.559088746002</v>
      </c>
      <c r="Q13" s="71"/>
      <c r="R13" s="81">
        <f t="shared" si="0"/>
        <v>0.52671894274291831</v>
      </c>
      <c r="S13" s="81">
        <f>P13/'סכום נכסי הקרן'!$C$42</f>
        <v>1.9620896987959787E-3</v>
      </c>
    </row>
    <row r="14" spans="2:30">
      <c r="B14" s="98" t="s">
        <v>2000</v>
      </c>
      <c r="C14" s="73" t="s">
        <v>2001</v>
      </c>
      <c r="D14" s="86" t="s">
        <v>2002</v>
      </c>
      <c r="E14" s="73" t="s">
        <v>308</v>
      </c>
      <c r="F14" s="86" t="s">
        <v>128</v>
      </c>
      <c r="G14" s="73" t="s">
        <v>293</v>
      </c>
      <c r="H14" s="73" t="s">
        <v>294</v>
      </c>
      <c r="I14" s="94">
        <v>39076</v>
      </c>
      <c r="J14" s="85">
        <v>6.2400000000005127</v>
      </c>
      <c r="K14" s="86" t="s">
        <v>132</v>
      </c>
      <c r="L14" s="87">
        <v>4.9000000000000002E-2</v>
      </c>
      <c r="M14" s="84">
        <v>2.7300000000001858E-2</v>
      </c>
      <c r="N14" s="83">
        <v>2171265.1555369999</v>
      </c>
      <c r="O14" s="85">
        <v>151.36000000000001</v>
      </c>
      <c r="P14" s="83">
        <v>3286.4268983429997</v>
      </c>
      <c r="Q14" s="84">
        <v>1.3430492248702023E-3</v>
      </c>
      <c r="R14" s="84">
        <f t="shared" si="0"/>
        <v>0.13351964300889668</v>
      </c>
      <c r="S14" s="84">
        <f>P14/'סכום נכסי הקרן'!$C$42</f>
        <v>4.973762947852419E-4</v>
      </c>
    </row>
    <row r="15" spans="2:30">
      <c r="B15" s="98" t="s">
        <v>2003</v>
      </c>
      <c r="C15" s="73" t="s">
        <v>2004</v>
      </c>
      <c r="D15" s="86" t="s">
        <v>2002</v>
      </c>
      <c r="E15" s="73" t="s">
        <v>308</v>
      </c>
      <c r="F15" s="86" t="s">
        <v>128</v>
      </c>
      <c r="G15" s="73" t="s">
        <v>293</v>
      </c>
      <c r="H15" s="73" t="s">
        <v>294</v>
      </c>
      <c r="I15" s="94">
        <v>40738</v>
      </c>
      <c r="J15" s="85">
        <v>9.990000000000208</v>
      </c>
      <c r="K15" s="86" t="s">
        <v>132</v>
      </c>
      <c r="L15" s="87">
        <v>4.0999999999999995E-2</v>
      </c>
      <c r="M15" s="84">
        <v>2.5400000000000068E-2</v>
      </c>
      <c r="N15" s="83">
        <v>4431642.3967949999</v>
      </c>
      <c r="O15" s="85">
        <v>134.4</v>
      </c>
      <c r="P15" s="83">
        <v>5956.1275543239999</v>
      </c>
      <c r="Q15" s="84">
        <v>1.1734681105093662E-3</v>
      </c>
      <c r="R15" s="84">
        <f t="shared" si="0"/>
        <v>0.24198317789139309</v>
      </c>
      <c r="S15" s="84">
        <f>P15/'סכום נכסי הקרן'!$C$42</f>
        <v>9.0141565471351325E-4</v>
      </c>
    </row>
    <row r="16" spans="2:30">
      <c r="B16" s="98" t="s">
        <v>2005</v>
      </c>
      <c r="C16" s="73" t="s">
        <v>2006</v>
      </c>
      <c r="D16" s="86" t="s">
        <v>2002</v>
      </c>
      <c r="E16" s="73" t="s">
        <v>2007</v>
      </c>
      <c r="F16" s="86" t="s">
        <v>551</v>
      </c>
      <c r="G16" s="73" t="s">
        <v>298</v>
      </c>
      <c r="H16" s="73" t="s">
        <v>130</v>
      </c>
      <c r="I16" s="94">
        <v>42795</v>
      </c>
      <c r="J16" s="85">
        <v>5.5399999999993605</v>
      </c>
      <c r="K16" s="86" t="s">
        <v>132</v>
      </c>
      <c r="L16" s="87">
        <v>2.1400000000000002E-2</v>
      </c>
      <c r="M16" s="84">
        <v>1.9899999999995449E-2</v>
      </c>
      <c r="N16" s="83">
        <v>1457922.8608589999</v>
      </c>
      <c r="O16" s="85">
        <v>111.56</v>
      </c>
      <c r="P16" s="83">
        <v>1626.458777326</v>
      </c>
      <c r="Q16" s="84">
        <v>3.4272628024623951E-3</v>
      </c>
      <c r="R16" s="84">
        <f t="shared" si="0"/>
        <v>6.6079119370264172E-2</v>
      </c>
      <c r="S16" s="84">
        <f>P16/'סכום נכסי הקרן'!$C$42</f>
        <v>2.4615245228646812E-4</v>
      </c>
    </row>
    <row r="17" spans="2:19">
      <c r="B17" s="98" t="s">
        <v>2008</v>
      </c>
      <c r="C17" s="73" t="s">
        <v>2009</v>
      </c>
      <c r="D17" s="86" t="s">
        <v>2002</v>
      </c>
      <c r="E17" s="73" t="s">
        <v>302</v>
      </c>
      <c r="F17" s="86" t="s">
        <v>297</v>
      </c>
      <c r="G17" s="73" t="s">
        <v>334</v>
      </c>
      <c r="H17" s="73" t="s">
        <v>294</v>
      </c>
      <c r="I17" s="94">
        <v>36489</v>
      </c>
      <c r="J17" s="85">
        <v>3.34000000064961</v>
      </c>
      <c r="K17" s="86" t="s">
        <v>132</v>
      </c>
      <c r="L17" s="87">
        <v>6.0499999999999998E-2</v>
      </c>
      <c r="M17" s="84">
        <v>1.5899999999435116E-2</v>
      </c>
      <c r="N17" s="83">
        <v>837.066596</v>
      </c>
      <c r="O17" s="85">
        <v>169.19</v>
      </c>
      <c r="P17" s="83">
        <v>1.4162329120000001</v>
      </c>
      <c r="Q17" s="73"/>
      <c r="R17" s="84">
        <f t="shared" si="0"/>
        <v>5.7538146648882081E-5</v>
      </c>
      <c r="S17" s="84">
        <f>P17/'סכום נכסי הקרן'!$C$42</f>
        <v>2.1433632942775299E-7</v>
      </c>
    </row>
    <row r="18" spans="2:19">
      <c r="B18" s="98" t="s">
        <v>2010</v>
      </c>
      <c r="C18" s="73" t="s">
        <v>2011</v>
      </c>
      <c r="D18" s="86" t="s">
        <v>2002</v>
      </c>
      <c r="E18" s="73" t="s">
        <v>331</v>
      </c>
      <c r="F18" s="86" t="s">
        <v>128</v>
      </c>
      <c r="G18" s="73" t="s">
        <v>325</v>
      </c>
      <c r="H18" s="73" t="s">
        <v>130</v>
      </c>
      <c r="I18" s="94">
        <v>39084</v>
      </c>
      <c r="J18" s="85">
        <v>1.929999999999406</v>
      </c>
      <c r="K18" s="86" t="s">
        <v>132</v>
      </c>
      <c r="L18" s="87">
        <v>5.5999999999999994E-2</v>
      </c>
      <c r="M18" s="84">
        <v>2.4199999999988737E-2</v>
      </c>
      <c r="N18" s="83">
        <v>451068.651663</v>
      </c>
      <c r="O18" s="85">
        <v>141.75</v>
      </c>
      <c r="P18" s="83">
        <v>639.38978116599992</v>
      </c>
      <c r="Q18" s="84">
        <v>9.3429251431443997E-4</v>
      </c>
      <c r="R18" s="84">
        <f t="shared" si="0"/>
        <v>2.5976873353813094E-2</v>
      </c>
      <c r="S18" s="84">
        <f>P18/'סכום נכסי הקרן'!$C$42</f>
        <v>9.6766893077778317E-5</v>
      </c>
    </row>
    <row r="19" spans="2:19">
      <c r="B19" s="98" t="s">
        <v>2012</v>
      </c>
      <c r="C19" s="73" t="s">
        <v>2013</v>
      </c>
      <c r="D19" s="86" t="s">
        <v>2002</v>
      </c>
      <c r="E19" s="73" t="s">
        <v>2014</v>
      </c>
      <c r="F19" s="86" t="s">
        <v>297</v>
      </c>
      <c r="G19" s="73" t="s">
        <v>411</v>
      </c>
      <c r="H19" s="73" t="s">
        <v>130</v>
      </c>
      <c r="I19" s="94">
        <v>44381</v>
      </c>
      <c r="J19" s="85">
        <v>3.220000000001376</v>
      </c>
      <c r="K19" s="86" t="s">
        <v>132</v>
      </c>
      <c r="L19" s="87">
        <v>8.5000000000000006E-3</v>
      </c>
      <c r="M19" s="84">
        <v>5.0500000000012625E-2</v>
      </c>
      <c r="N19" s="83">
        <v>1215783</v>
      </c>
      <c r="O19" s="85">
        <v>94.44</v>
      </c>
      <c r="P19" s="83">
        <v>1148.185509211</v>
      </c>
      <c r="Q19" s="84">
        <v>3.799321875E-3</v>
      </c>
      <c r="R19" s="84">
        <f t="shared" si="0"/>
        <v>4.6648023534354821E-2</v>
      </c>
      <c r="S19" s="84">
        <f>P19/'סכום נכסי הקרן'!$C$42</f>
        <v>1.7376934645508448E-4</v>
      </c>
    </row>
    <row r="20" spans="2:19">
      <c r="B20" s="98" t="s">
        <v>2015</v>
      </c>
      <c r="C20" s="73" t="s">
        <v>2016</v>
      </c>
      <c r="D20" s="86" t="s">
        <v>27</v>
      </c>
      <c r="E20" s="73" t="s">
        <v>2017</v>
      </c>
      <c r="F20" s="86" t="s">
        <v>468</v>
      </c>
      <c r="G20" s="73" t="s">
        <v>526</v>
      </c>
      <c r="H20" s="73"/>
      <c r="I20" s="94">
        <v>39104</v>
      </c>
      <c r="J20" s="85">
        <v>0.37999999999895612</v>
      </c>
      <c r="K20" s="86" t="s">
        <v>132</v>
      </c>
      <c r="L20" s="87">
        <v>5.5999999999999994E-2</v>
      </c>
      <c r="M20" s="106">
        <v>0</v>
      </c>
      <c r="N20" s="83">
        <v>515117.03333800001</v>
      </c>
      <c r="O20" s="85">
        <v>59.511901999999999</v>
      </c>
      <c r="P20" s="83">
        <v>306.55433546400002</v>
      </c>
      <c r="Q20" s="84">
        <v>1.3700589294644908E-3</v>
      </c>
      <c r="R20" s="84">
        <f t="shared" si="0"/>
        <v>1.2454567437547465E-2</v>
      </c>
      <c r="S20" s="84">
        <f>P20/'סכום נכסי הקרן'!$C$42</f>
        <v>4.6394721148464454E-5</v>
      </c>
    </row>
    <row r="21" spans="2:19">
      <c r="B21" s="99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7" t="s">
        <v>60</v>
      </c>
      <c r="C22" s="71"/>
      <c r="D22" s="71"/>
      <c r="E22" s="71"/>
      <c r="F22" s="71"/>
      <c r="G22" s="71"/>
      <c r="H22" s="71"/>
      <c r="I22" s="71"/>
      <c r="J22" s="82">
        <v>2.7077780008662362</v>
      </c>
      <c r="K22" s="71"/>
      <c r="L22" s="71"/>
      <c r="M22" s="81">
        <v>5.7674276655838151E-2</v>
      </c>
      <c r="N22" s="80"/>
      <c r="O22" s="82"/>
      <c r="P22" s="80">
        <v>9739.6607717860006</v>
      </c>
      <c r="Q22" s="71"/>
      <c r="R22" s="81">
        <f t="shared" si="0"/>
        <v>0.39569905843099551</v>
      </c>
      <c r="S22" s="81">
        <f>P22/'סכום נכסי הקרן'!$C$42</f>
        <v>1.474025297680758E-3</v>
      </c>
    </row>
    <row r="23" spans="2:19">
      <c r="B23" s="98" t="s">
        <v>2018</v>
      </c>
      <c r="C23" s="73" t="s">
        <v>2019</v>
      </c>
      <c r="D23" s="86" t="s">
        <v>2002</v>
      </c>
      <c r="E23" s="73" t="s">
        <v>2007</v>
      </c>
      <c r="F23" s="86" t="s">
        <v>551</v>
      </c>
      <c r="G23" s="73" t="s">
        <v>298</v>
      </c>
      <c r="H23" s="73" t="s">
        <v>130</v>
      </c>
      <c r="I23" s="94">
        <v>42795</v>
      </c>
      <c r="J23" s="85">
        <v>5.0400000000019531</v>
      </c>
      <c r="K23" s="86" t="s">
        <v>132</v>
      </c>
      <c r="L23" s="87">
        <v>3.7400000000000003E-2</v>
      </c>
      <c r="M23" s="84">
        <v>5.4000000000022384E-2</v>
      </c>
      <c r="N23" s="83">
        <v>1062715.1305420001</v>
      </c>
      <c r="O23" s="85">
        <v>92.48</v>
      </c>
      <c r="P23" s="83">
        <v>982.79897645199992</v>
      </c>
      <c r="Q23" s="84">
        <v>1.5657626986530563E-3</v>
      </c>
      <c r="R23" s="84">
        <f t="shared" si="0"/>
        <v>3.9928765356546367E-2</v>
      </c>
      <c r="S23" s="84">
        <f>P23/'סכום נכסי הקרן'!$C$42</f>
        <v>1.4873932344969701E-4</v>
      </c>
    </row>
    <row r="24" spans="2:19">
      <c r="B24" s="98" t="s">
        <v>2020</v>
      </c>
      <c r="C24" s="73" t="s">
        <v>2021</v>
      </c>
      <c r="D24" s="86" t="s">
        <v>2002</v>
      </c>
      <c r="E24" s="73" t="s">
        <v>2007</v>
      </c>
      <c r="F24" s="86" t="s">
        <v>551</v>
      </c>
      <c r="G24" s="73" t="s">
        <v>298</v>
      </c>
      <c r="H24" s="73" t="s">
        <v>130</v>
      </c>
      <c r="I24" s="94">
        <v>42795</v>
      </c>
      <c r="J24" s="85">
        <v>1.8999999999995691</v>
      </c>
      <c r="K24" s="86" t="s">
        <v>132</v>
      </c>
      <c r="L24" s="87">
        <v>2.5000000000000001E-2</v>
      </c>
      <c r="M24" s="84">
        <v>4.8899999999993969E-2</v>
      </c>
      <c r="N24" s="83">
        <v>2422299.4871669998</v>
      </c>
      <c r="O24" s="85">
        <v>95.82</v>
      </c>
      <c r="P24" s="83">
        <v>2321.04739556</v>
      </c>
      <c r="Q24" s="84">
        <v>5.9363459023665894E-3</v>
      </c>
      <c r="R24" s="84">
        <f t="shared" si="0"/>
        <v>9.4298589090222387E-2</v>
      </c>
      <c r="S24" s="84">
        <f>P24/'סכום נכסי הקרן'!$C$42</f>
        <v>3.512732792585858E-4</v>
      </c>
    </row>
    <row r="25" spans="2:19">
      <c r="B25" s="98" t="s">
        <v>2022</v>
      </c>
      <c r="C25" s="73" t="s">
        <v>2023</v>
      </c>
      <c r="D25" s="86" t="s">
        <v>2002</v>
      </c>
      <c r="E25" s="73" t="s">
        <v>2024</v>
      </c>
      <c r="F25" s="86" t="s">
        <v>314</v>
      </c>
      <c r="G25" s="73" t="s">
        <v>343</v>
      </c>
      <c r="H25" s="73" t="s">
        <v>130</v>
      </c>
      <c r="I25" s="94">
        <v>42598</v>
      </c>
      <c r="J25" s="85">
        <v>2.7299999999995439</v>
      </c>
      <c r="K25" s="86" t="s">
        <v>132</v>
      </c>
      <c r="L25" s="87">
        <v>3.1E-2</v>
      </c>
      <c r="M25" s="84">
        <v>5.3999999999994254E-2</v>
      </c>
      <c r="N25" s="83">
        <v>2954139.5266880002</v>
      </c>
      <c r="O25" s="85">
        <v>94.2</v>
      </c>
      <c r="P25" s="83">
        <v>2782.7994340989999</v>
      </c>
      <c r="Q25" s="84">
        <v>3.8902410642686945E-3</v>
      </c>
      <c r="R25" s="84">
        <f t="shared" si="0"/>
        <v>0.11305846699149039</v>
      </c>
      <c r="S25" s="84">
        <f>P25/'סכום נכסי הקרן'!$C$42</f>
        <v>4.2115601973696239E-4</v>
      </c>
    </row>
    <row r="26" spans="2:19">
      <c r="B26" s="98" t="s">
        <v>2025</v>
      </c>
      <c r="C26" s="73" t="s">
        <v>2026</v>
      </c>
      <c r="D26" s="86" t="s">
        <v>2002</v>
      </c>
      <c r="E26" s="73" t="s">
        <v>927</v>
      </c>
      <c r="F26" s="86" t="s">
        <v>538</v>
      </c>
      <c r="G26" s="73" t="s">
        <v>408</v>
      </c>
      <c r="H26" s="73" t="s">
        <v>294</v>
      </c>
      <c r="I26" s="94">
        <v>44007</v>
      </c>
      <c r="J26" s="85">
        <v>3.589999999999844</v>
      </c>
      <c r="K26" s="86" t="s">
        <v>132</v>
      </c>
      <c r="L26" s="87">
        <v>3.3500000000000002E-2</v>
      </c>
      <c r="M26" s="84">
        <v>7.3599999999993768E-2</v>
      </c>
      <c r="N26" s="83">
        <v>1977175.5163949998</v>
      </c>
      <c r="O26" s="85">
        <v>87.75</v>
      </c>
      <c r="P26" s="83">
        <v>1734.9714936530002</v>
      </c>
      <c r="Q26" s="84">
        <v>2.1968616848833332E-3</v>
      </c>
      <c r="R26" s="84">
        <f t="shared" si="0"/>
        <v>7.0487730787488087E-2</v>
      </c>
      <c r="S26" s="84">
        <f>P26/'סכום נכסי הקרן'!$C$42</f>
        <v>2.6257504571491701E-4</v>
      </c>
    </row>
    <row r="27" spans="2:19">
      <c r="B27" s="98" t="s">
        <v>2027</v>
      </c>
      <c r="C27" s="73" t="s">
        <v>2028</v>
      </c>
      <c r="D27" s="86" t="s">
        <v>2002</v>
      </c>
      <c r="E27" s="73" t="s">
        <v>2029</v>
      </c>
      <c r="F27" s="86" t="s">
        <v>314</v>
      </c>
      <c r="G27" s="73" t="s">
        <v>455</v>
      </c>
      <c r="H27" s="73" t="s">
        <v>294</v>
      </c>
      <c r="I27" s="94">
        <v>43310</v>
      </c>
      <c r="J27" s="85">
        <v>1.659999999999729</v>
      </c>
      <c r="K27" s="86" t="s">
        <v>132</v>
      </c>
      <c r="L27" s="87">
        <v>3.5499999999999997E-2</v>
      </c>
      <c r="M27" s="84">
        <v>6.109999999998738E-2</v>
      </c>
      <c r="N27" s="83">
        <v>1979200.7759999998</v>
      </c>
      <c r="O27" s="85">
        <v>96.91</v>
      </c>
      <c r="P27" s="83">
        <v>1918.0434720220001</v>
      </c>
      <c r="Q27" s="84">
        <v>7.3630981249999993E-3</v>
      </c>
      <c r="R27" s="84">
        <f t="shared" si="0"/>
        <v>7.7925506205248241E-2</v>
      </c>
      <c r="S27" s="84">
        <f>P27/'סכום נכסי הקרן'!$C$42</f>
        <v>2.9028162952059573E-4</v>
      </c>
    </row>
    <row r="28" spans="2:19">
      <c r="B28" s="99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7" t="s">
        <v>47</v>
      </c>
      <c r="C29" s="71"/>
      <c r="D29" s="71"/>
      <c r="E29" s="71"/>
      <c r="F29" s="71"/>
      <c r="G29" s="71"/>
      <c r="H29" s="71"/>
      <c r="I29" s="71"/>
      <c r="J29" s="82">
        <v>2.1600000000189712</v>
      </c>
      <c r="K29" s="71"/>
      <c r="L29" s="71"/>
      <c r="M29" s="81">
        <v>5.9700000000474283E-2</v>
      </c>
      <c r="N29" s="80"/>
      <c r="O29" s="82"/>
      <c r="P29" s="80">
        <v>52.711545449999996</v>
      </c>
      <c r="Q29" s="71"/>
      <c r="R29" s="81">
        <f t="shared" si="0"/>
        <v>2.1415436730023631E-3</v>
      </c>
      <c r="S29" s="81">
        <f>P29/'סכום נכסי הקרן'!$C$42</f>
        <v>7.9775007871142968E-6</v>
      </c>
    </row>
    <row r="30" spans="2:19">
      <c r="B30" s="98" t="s">
        <v>2030</v>
      </c>
      <c r="C30" s="73" t="s">
        <v>2031</v>
      </c>
      <c r="D30" s="86" t="s">
        <v>2002</v>
      </c>
      <c r="E30" s="73" t="s">
        <v>2032</v>
      </c>
      <c r="F30" s="86" t="s">
        <v>468</v>
      </c>
      <c r="G30" s="73" t="s">
        <v>325</v>
      </c>
      <c r="H30" s="73" t="s">
        <v>130</v>
      </c>
      <c r="I30" s="94">
        <v>38118</v>
      </c>
      <c r="J30" s="85">
        <v>2.1600000000189712</v>
      </c>
      <c r="K30" s="86" t="s">
        <v>131</v>
      </c>
      <c r="L30" s="87">
        <v>7.9699999999999993E-2</v>
      </c>
      <c r="M30" s="84">
        <v>5.9700000000474283E-2</v>
      </c>
      <c r="N30" s="83">
        <v>13704.267437</v>
      </c>
      <c r="O30" s="85">
        <v>106.4</v>
      </c>
      <c r="P30" s="83">
        <v>52.711545449999996</v>
      </c>
      <c r="Q30" s="84">
        <v>2.7352805720568798E-4</v>
      </c>
      <c r="R30" s="84">
        <f t="shared" si="0"/>
        <v>2.1415436730023631E-3</v>
      </c>
      <c r="S30" s="84">
        <f>P30/'סכום נכסי הקרן'!$C$42</f>
        <v>7.9775007871142968E-6</v>
      </c>
    </row>
    <row r="31" spans="2:19">
      <c r="B31" s="99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6" t="s">
        <v>197</v>
      </c>
      <c r="C32" s="73"/>
      <c r="D32" s="73"/>
      <c r="E32" s="73"/>
      <c r="F32" s="73"/>
      <c r="G32" s="73"/>
      <c r="H32" s="73"/>
      <c r="I32" s="73"/>
      <c r="J32" s="85">
        <v>12.31968606465678</v>
      </c>
      <c r="K32" s="73"/>
      <c r="L32" s="73"/>
      <c r="M32" s="84">
        <v>6.0026525412105965E-2</v>
      </c>
      <c r="N32" s="83"/>
      <c r="O32" s="85"/>
      <c r="P32" s="83">
        <v>1856.8769017889997</v>
      </c>
      <c r="Q32" s="73"/>
      <c r="R32" s="84">
        <f t="shared" si="0"/>
        <v>7.5440455153083799E-2</v>
      </c>
      <c r="S32" s="84">
        <f>P32/'סכום נכסי הקרן'!$C$42</f>
        <v>2.8102452354859011E-4</v>
      </c>
    </row>
    <row r="33" spans="2:19">
      <c r="B33" s="97" t="s">
        <v>68</v>
      </c>
      <c r="C33" s="71"/>
      <c r="D33" s="71"/>
      <c r="E33" s="71"/>
      <c r="F33" s="71"/>
      <c r="G33" s="71"/>
      <c r="H33" s="71"/>
      <c r="I33" s="71"/>
      <c r="J33" s="82">
        <v>12.31968606465678</v>
      </c>
      <c r="K33" s="71"/>
      <c r="L33" s="71"/>
      <c r="M33" s="81">
        <v>6.0026525412105965E-2</v>
      </c>
      <c r="N33" s="80"/>
      <c r="O33" s="82"/>
      <c r="P33" s="80">
        <v>1856.8769017889997</v>
      </c>
      <c r="Q33" s="71"/>
      <c r="R33" s="81">
        <f t="shared" si="0"/>
        <v>7.5440455153083799E-2</v>
      </c>
      <c r="S33" s="81">
        <f>P33/'סכום נכסי הקרן'!$C$42</f>
        <v>2.8102452354859011E-4</v>
      </c>
    </row>
    <row r="34" spans="2:19">
      <c r="B34" s="98" t="s">
        <v>2033</v>
      </c>
      <c r="C34" s="73">
        <v>4824</v>
      </c>
      <c r="D34" s="86" t="s">
        <v>2002</v>
      </c>
      <c r="E34" s="73"/>
      <c r="F34" s="86" t="s">
        <v>724</v>
      </c>
      <c r="G34" s="73" t="s">
        <v>2034</v>
      </c>
      <c r="H34" s="73" t="s">
        <v>708</v>
      </c>
      <c r="I34" s="94">
        <v>42206</v>
      </c>
      <c r="J34" s="85">
        <v>14.510000000006533</v>
      </c>
      <c r="K34" s="86" t="s">
        <v>139</v>
      </c>
      <c r="L34" s="87">
        <v>4.555E-2</v>
      </c>
      <c r="M34" s="84">
        <v>6.3400000000029516E-2</v>
      </c>
      <c r="N34" s="83">
        <v>458021.52307499998</v>
      </c>
      <c r="O34" s="85">
        <v>77.7</v>
      </c>
      <c r="P34" s="83">
        <v>949.03240307999999</v>
      </c>
      <c r="Q34" s="84">
        <v>2.7495754151183522E-3</v>
      </c>
      <c r="R34" s="84">
        <f t="shared" si="0"/>
        <v>3.8556910463155514E-2</v>
      </c>
      <c r="S34" s="84">
        <f>P34/'סכום נכסי הקרן'!$C$42</f>
        <v>1.4362900343624192E-4</v>
      </c>
    </row>
    <row r="35" spans="2:19">
      <c r="B35" s="98" t="s">
        <v>2035</v>
      </c>
      <c r="C35" s="73">
        <v>5168</v>
      </c>
      <c r="D35" s="86" t="s">
        <v>2002</v>
      </c>
      <c r="E35" s="73"/>
      <c r="F35" s="86" t="s">
        <v>724</v>
      </c>
      <c r="G35" s="73" t="s">
        <v>871</v>
      </c>
      <c r="H35" s="73" t="s">
        <v>2036</v>
      </c>
      <c r="I35" s="94">
        <v>42408</v>
      </c>
      <c r="J35" s="85">
        <v>10.030000000005209</v>
      </c>
      <c r="K35" s="86" t="s">
        <v>139</v>
      </c>
      <c r="L35" s="87">
        <v>3.9510000000000003E-2</v>
      </c>
      <c r="M35" s="84">
        <v>5.6500000000034703E-2</v>
      </c>
      <c r="N35" s="83">
        <v>398079.30355499999</v>
      </c>
      <c r="O35" s="85">
        <v>85.52</v>
      </c>
      <c r="P35" s="83">
        <v>907.84449870899994</v>
      </c>
      <c r="Q35" s="84">
        <v>1.0089528080431483E-3</v>
      </c>
      <c r="R35" s="84">
        <f t="shared" si="0"/>
        <v>3.6883544689928285E-2</v>
      </c>
      <c r="S35" s="84">
        <f>P35/'סכום נכסי הקרן'!$C$42</f>
        <v>1.3739552011234819E-4</v>
      </c>
    </row>
    <row r="36" spans="2:19">
      <c r="B36" s="100"/>
      <c r="C36" s="101"/>
      <c r="D36" s="101"/>
      <c r="E36" s="101"/>
      <c r="F36" s="101"/>
      <c r="G36" s="101"/>
      <c r="H36" s="101"/>
      <c r="I36" s="101"/>
      <c r="J36" s="102"/>
      <c r="K36" s="101"/>
      <c r="L36" s="101"/>
      <c r="M36" s="103"/>
      <c r="N36" s="104"/>
      <c r="O36" s="102"/>
      <c r="P36" s="101"/>
      <c r="Q36" s="101"/>
      <c r="R36" s="103"/>
      <c r="S36" s="101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30" t="s">
        <v>220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30" t="s">
        <v>111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30" t="s">
        <v>203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30" t="s">
        <v>211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</row>
    <row r="137" spans="2:19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</row>
    <row r="138" spans="2:19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</row>
    <row r="139" spans="2:19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</row>
    <row r="140" spans="2:19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</row>
    <row r="141" spans="2:19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</row>
    <row r="142" spans="2:19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</row>
    <row r="143" spans="2:19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</row>
    <row r="144" spans="2:19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</row>
    <row r="145" spans="2:19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</row>
    <row r="146" spans="2:19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</row>
    <row r="147" spans="2:19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</row>
    <row r="148" spans="2:19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</row>
    <row r="149" spans="2:19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</row>
    <row r="150" spans="2:19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</row>
    <row r="151" spans="2:19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</row>
    <row r="152" spans="2:19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</row>
    <row r="153" spans="2:19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</row>
    <row r="154" spans="2:19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</row>
    <row r="155" spans="2:19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</row>
    <row r="156" spans="2:19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</row>
    <row r="157" spans="2:19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</row>
    <row r="158" spans="2:19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</row>
    <row r="159" spans="2:19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</row>
    <row r="160" spans="2:19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</row>
    <row r="161" spans="2:19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</row>
    <row r="162" spans="2:19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</row>
    <row r="163" spans="2:19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</row>
    <row r="164" spans="2:19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</row>
    <row r="165" spans="2:19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</row>
    <row r="166" spans="2:19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</row>
    <row r="167" spans="2:19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</row>
    <row r="168" spans="2:19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</row>
    <row r="169" spans="2:19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</row>
    <row r="170" spans="2:19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</row>
    <row r="171" spans="2:19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</row>
    <row r="172" spans="2:19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</row>
    <row r="173" spans="2:19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</row>
    <row r="174" spans="2:19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</row>
    <row r="175" spans="2:19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</row>
    <row r="176" spans="2:19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</row>
    <row r="177" spans="2:19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</row>
    <row r="178" spans="2:19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</row>
    <row r="179" spans="2:19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</row>
    <row r="180" spans="2:19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</row>
    <row r="181" spans="2:19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</row>
    <row r="182" spans="2:19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</row>
    <row r="183" spans="2:19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</row>
    <row r="184" spans="2:19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</row>
    <row r="185" spans="2:19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</row>
    <row r="186" spans="2:19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</row>
    <row r="187" spans="2:19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</row>
    <row r="188" spans="2:19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</row>
    <row r="189" spans="2:19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</row>
    <row r="190" spans="2:19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</row>
    <row r="191" spans="2:19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</row>
    <row r="192" spans="2:19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</row>
    <row r="193" spans="2:19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</row>
    <row r="194" spans="2:19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</row>
    <row r="195" spans="2:19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</row>
    <row r="196" spans="2:19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</row>
    <row r="197" spans="2:19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</row>
    <row r="198" spans="2:19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</row>
    <row r="199" spans="2:19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</row>
    <row r="200" spans="2:19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</row>
    <row r="201" spans="2:19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</row>
    <row r="202" spans="2:19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</row>
    <row r="203" spans="2:19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</row>
    <row r="204" spans="2:19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</row>
    <row r="205" spans="2:19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</row>
    <row r="206" spans="2:19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</row>
    <row r="207" spans="2:19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</row>
    <row r="208" spans="2:19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</row>
    <row r="209" spans="2:19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</row>
    <row r="210" spans="2:19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</row>
    <row r="211" spans="2:19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</row>
    <row r="212" spans="2:19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</row>
    <row r="213" spans="2:19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</row>
    <row r="214" spans="2:19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</row>
    <row r="215" spans="2:19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</row>
    <row r="216" spans="2:19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</row>
    <row r="217" spans="2:19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</row>
    <row r="218" spans="2:19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</row>
    <row r="219" spans="2:19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</row>
    <row r="220" spans="2:19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</row>
    <row r="221" spans="2:19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</row>
    <row r="222" spans="2:19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</row>
    <row r="223" spans="2:19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</row>
    <row r="224" spans="2:19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</row>
    <row r="225" spans="2:19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</row>
    <row r="226" spans="2:19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</row>
    <row r="227" spans="2:19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</row>
    <row r="228" spans="2:19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</row>
    <row r="229" spans="2:19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</row>
    <row r="230" spans="2:19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</row>
    <row r="231" spans="2:19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</row>
    <row r="232" spans="2:19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</row>
    <row r="233" spans="2:19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</row>
    <row r="234" spans="2:19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</row>
    <row r="235" spans="2:19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</row>
    <row r="236" spans="2:19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</row>
    <row r="237" spans="2:19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</row>
    <row r="238" spans="2:19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</row>
    <row r="239" spans="2:19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</row>
    <row r="240" spans="2:19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</row>
    <row r="241" spans="2:19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</row>
    <row r="242" spans="2:19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</row>
    <row r="243" spans="2:19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</row>
    <row r="244" spans="2:19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</row>
    <row r="245" spans="2:19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</row>
    <row r="246" spans="2:19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</row>
    <row r="247" spans="2:19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</row>
    <row r="248" spans="2:19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</row>
    <row r="249" spans="2:19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</row>
    <row r="250" spans="2:19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</row>
    <row r="251" spans="2:19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</row>
    <row r="252" spans="2:19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</row>
    <row r="253" spans="2:19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</row>
    <row r="254" spans="2:19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</row>
    <row r="255" spans="2:19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</row>
    <row r="256" spans="2:19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</row>
    <row r="257" spans="2:19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</row>
    <row r="258" spans="2:19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</row>
    <row r="259" spans="2:19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</row>
    <row r="260" spans="2:19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</row>
    <row r="261" spans="2:19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</row>
    <row r="262" spans="2:19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</row>
    <row r="263" spans="2:19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</row>
    <row r="264" spans="2:19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</row>
    <row r="265" spans="2:19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</row>
    <row r="266" spans="2:19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</row>
    <row r="267" spans="2:19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</row>
    <row r="268" spans="2:19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</row>
    <row r="269" spans="2:19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</row>
    <row r="270" spans="2:19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</row>
    <row r="271" spans="2:19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</row>
    <row r="272" spans="2:19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</row>
    <row r="273" spans="2:19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</row>
    <row r="274" spans="2:19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</row>
    <row r="275" spans="2:19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</row>
    <row r="276" spans="2:19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</row>
    <row r="277" spans="2:19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</row>
    <row r="278" spans="2:19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</row>
    <row r="279" spans="2:19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</row>
    <row r="280" spans="2:19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</row>
    <row r="281" spans="2:19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</row>
    <row r="282" spans="2:19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</row>
    <row r="283" spans="2:19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</row>
    <row r="284" spans="2:19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</row>
    <row r="285" spans="2:19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</row>
    <row r="286" spans="2:19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</row>
    <row r="287" spans="2:19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</row>
    <row r="288" spans="2:19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</row>
    <row r="289" spans="2:19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</row>
    <row r="290" spans="2:19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</row>
    <row r="291" spans="2:19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</row>
    <row r="292" spans="2:19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</row>
    <row r="293" spans="2:19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</row>
    <row r="294" spans="2:19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</row>
    <row r="295" spans="2:19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</row>
    <row r="296" spans="2:19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</row>
    <row r="297" spans="2:19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</row>
    <row r="298" spans="2:19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</row>
    <row r="299" spans="2:19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</row>
    <row r="300" spans="2:19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</row>
    <row r="301" spans="2:19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</row>
    <row r="302" spans="2:19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</row>
    <row r="303" spans="2:19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</row>
    <row r="304" spans="2:19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</row>
    <row r="305" spans="2:19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</row>
    <row r="306" spans="2:19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</row>
    <row r="307" spans="2:19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</row>
    <row r="308" spans="2:19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</row>
    <row r="309" spans="2:19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</row>
    <row r="310" spans="2:19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</row>
    <row r="311" spans="2:19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</row>
    <row r="312" spans="2:19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</row>
    <row r="313" spans="2:19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</row>
    <row r="314" spans="2:19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</row>
    <row r="315" spans="2:19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</row>
    <row r="316" spans="2:19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</row>
    <row r="317" spans="2:19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</row>
    <row r="318" spans="2:19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</row>
    <row r="319" spans="2:19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</row>
    <row r="320" spans="2:19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</row>
    <row r="321" spans="2:19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</row>
    <row r="322" spans="2:19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</row>
    <row r="323" spans="2:19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</row>
    <row r="324" spans="2:19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</row>
    <row r="325" spans="2:19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</row>
    <row r="326" spans="2:19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</row>
    <row r="327" spans="2:19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</row>
    <row r="328" spans="2:19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</row>
    <row r="329" spans="2:19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</row>
    <row r="330" spans="2:19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</row>
    <row r="331" spans="2:19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</row>
    <row r="332" spans="2:19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</row>
    <row r="333" spans="2:19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</row>
    <row r="334" spans="2:19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</row>
    <row r="335" spans="2:19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</row>
    <row r="336" spans="2:19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</row>
    <row r="337" spans="2:19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</row>
    <row r="338" spans="2:19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2:19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2:19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2:19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2:19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2:19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2:19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2:19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2:19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2:19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2:19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2:19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2:19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2:19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2:19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2:19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2:19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2:19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2:19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2:19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2:19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2:19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2:19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2:19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2:19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2:19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2:19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2:19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2:19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2:19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2:19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2:19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2:19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2:19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2:19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2:19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2:19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2:19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2:19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2:19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2:19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2:19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2:19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2:19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2:19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2:19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2:19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2:19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2:19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2:19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2:19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2:19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2:19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2:19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2:19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2:19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2:19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2:19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2:19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2:19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2:19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2:19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2:19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2:19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2:19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2:19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2:19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2:19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2:19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2:19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2:19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2:19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2:19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2:19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2:19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2:19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2:19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2:19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2:19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2:19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2:19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2:19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2:19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2:19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2:19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2:19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2:19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2:19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2:19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2:19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2:19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2:19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2:19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2:19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2:19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2:19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2:19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2:19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2:19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2:19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2:19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2:19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2:19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2:19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2:19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2:19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2:19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2:19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2:19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2:19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2:19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2:19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2:19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2:19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2:19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2:19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2:19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2:19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2:19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2:19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2:19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2:19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2:19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2:19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2:19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2:19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2:19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2:19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2:19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2:19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2:19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2:19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2:19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2:19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2:19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2:19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2:19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2:19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2:19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2:19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2:19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2:19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2:19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2:19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2:19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2:19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2:19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2:19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2:19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2:19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2:19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2:19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  <row r="490" spans="2:19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</row>
    <row r="491" spans="2:19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</row>
    <row r="492" spans="2:19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</row>
    <row r="493" spans="2:19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</row>
    <row r="494" spans="2:19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</row>
    <row r="495" spans="2:19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</row>
    <row r="496" spans="2:19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</row>
    <row r="497" spans="2:19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</row>
    <row r="498" spans="2:19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</row>
    <row r="499" spans="2:19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</row>
    <row r="500" spans="2:19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</row>
    <row r="501" spans="2:19">
      <c r="B501" s="122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</row>
    <row r="502" spans="2:19">
      <c r="B502" s="122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</row>
    <row r="503" spans="2:19">
      <c r="B503" s="122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</row>
    <row r="504" spans="2:19">
      <c r="B504" s="122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</row>
    <row r="505" spans="2:19">
      <c r="B505" s="122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</row>
    <row r="506" spans="2:19">
      <c r="B506" s="122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</row>
    <row r="507" spans="2:19">
      <c r="B507" s="122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</row>
    <row r="508" spans="2:19">
      <c r="B508" s="122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</row>
    <row r="509" spans="2:19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</row>
    <row r="510" spans="2:19">
      <c r="B510" s="122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</row>
    <row r="511" spans="2:19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</row>
    <row r="512" spans="2:19">
      <c r="B512" s="122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</row>
    <row r="513" spans="2:19">
      <c r="B513" s="122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</row>
    <row r="514" spans="2:19">
      <c r="B514" s="122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</row>
    <row r="515" spans="2:19">
      <c r="B515" s="122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</row>
    <row r="516" spans="2:19">
      <c r="B516" s="122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</row>
    <row r="517" spans="2:19">
      <c r="B517" s="122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</row>
    <row r="518" spans="2:19">
      <c r="B518" s="122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</row>
    <row r="519" spans="2:19">
      <c r="B519" s="122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</row>
    <row r="520" spans="2:19">
      <c r="B520" s="122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</row>
    <row r="521" spans="2:19">
      <c r="B521" s="122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</row>
    <row r="522" spans="2:19">
      <c r="B522" s="122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</row>
    <row r="523" spans="2:19">
      <c r="B523" s="122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</row>
    <row r="524" spans="2:19">
      <c r="B524" s="122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</row>
    <row r="525" spans="2:19">
      <c r="B525" s="122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</row>
    <row r="526" spans="2:19">
      <c r="B526" s="122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</row>
    <row r="527" spans="2:19">
      <c r="B527" s="122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</row>
    <row r="528" spans="2:19">
      <c r="B528" s="122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</row>
    <row r="529" spans="2:19">
      <c r="B529" s="122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</row>
    <row r="530" spans="2:19">
      <c r="B530" s="122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</row>
    <row r="531" spans="2:19">
      <c r="B531" s="122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</row>
    <row r="532" spans="2:19">
      <c r="B532" s="122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</row>
    <row r="533" spans="2:19">
      <c r="B533" s="122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</row>
    <row r="534" spans="2:19">
      <c r="B534" s="122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</row>
    <row r="535" spans="2:19">
      <c r="B535" s="122"/>
      <c r="C535" s="122"/>
      <c r="D535" s="122"/>
      <c r="E535" s="122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</row>
    <row r="536" spans="2:19">
      <c r="B536" s="122"/>
      <c r="C536" s="122"/>
      <c r="D536" s="122"/>
      <c r="E536" s="122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</row>
    <row r="537" spans="2:19">
      <c r="B537" s="122"/>
      <c r="C537" s="122"/>
      <c r="D537" s="122"/>
      <c r="E537" s="122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</row>
    <row r="538" spans="2:19">
      <c r="B538" s="133"/>
      <c r="C538" s="122"/>
      <c r="D538" s="122"/>
      <c r="E538" s="122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</row>
    <row r="539" spans="2:19">
      <c r="B539" s="133"/>
      <c r="C539" s="122"/>
      <c r="D539" s="122"/>
      <c r="E539" s="122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</row>
    <row r="540" spans="2:19">
      <c r="B540" s="134"/>
      <c r="C540" s="122"/>
      <c r="D540" s="122"/>
      <c r="E540" s="122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</row>
    <row r="541" spans="2:19">
      <c r="B541" s="122"/>
      <c r="C541" s="122"/>
      <c r="D541" s="122"/>
      <c r="E541" s="122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</row>
    <row r="542" spans="2:19">
      <c r="B542" s="122"/>
      <c r="C542" s="122"/>
      <c r="D542" s="122"/>
      <c r="E542" s="122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</row>
    <row r="543" spans="2:19">
      <c r="B543" s="122"/>
      <c r="C543" s="122"/>
      <c r="D543" s="122"/>
      <c r="E543" s="122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</row>
    <row r="544" spans="2:19">
      <c r="B544" s="122"/>
      <c r="C544" s="122"/>
      <c r="D544" s="122"/>
      <c r="E544" s="122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</row>
    <row r="545" spans="2:19">
      <c r="B545" s="122"/>
      <c r="C545" s="122"/>
      <c r="D545" s="122"/>
      <c r="E545" s="122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</row>
    <row r="546" spans="2:19">
      <c r="B546" s="122"/>
      <c r="C546" s="122"/>
      <c r="D546" s="122"/>
      <c r="E546" s="122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</row>
    <row r="547" spans="2:19">
      <c r="B547" s="122"/>
      <c r="C547" s="122"/>
      <c r="D547" s="122"/>
      <c r="E547" s="122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</row>
    <row r="548" spans="2:19">
      <c r="B548" s="122"/>
      <c r="C548" s="122"/>
      <c r="D548" s="122"/>
      <c r="E548" s="122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</row>
    <row r="549" spans="2:19">
      <c r="B549" s="122"/>
      <c r="C549" s="122"/>
      <c r="D549" s="122"/>
      <c r="E549" s="122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</row>
    <row r="550" spans="2:19">
      <c r="B550" s="122"/>
      <c r="C550" s="122"/>
      <c r="D550" s="122"/>
      <c r="E550" s="122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</row>
    <row r="551" spans="2:19">
      <c r="B551" s="122"/>
      <c r="C551" s="122"/>
      <c r="D551" s="122"/>
      <c r="E551" s="122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</row>
    <row r="552" spans="2:19">
      <c r="B552" s="122"/>
      <c r="C552" s="122"/>
      <c r="D552" s="122"/>
      <c r="E552" s="122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</row>
    <row r="553" spans="2:19">
      <c r="B553" s="122"/>
      <c r="C553" s="122"/>
      <c r="D553" s="122"/>
      <c r="E553" s="122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</row>
    <row r="554" spans="2:19">
      <c r="B554" s="122"/>
      <c r="C554" s="122"/>
      <c r="D554" s="122"/>
      <c r="E554" s="122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</row>
    <row r="555" spans="2:19">
      <c r="B555" s="122"/>
      <c r="C555" s="122"/>
      <c r="D555" s="122"/>
      <c r="E555" s="122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</row>
    <row r="556" spans="2:19">
      <c r="B556" s="122"/>
      <c r="C556" s="122"/>
      <c r="D556" s="122"/>
      <c r="E556" s="122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</row>
    <row r="557" spans="2:19">
      <c r="B557" s="122"/>
      <c r="C557" s="122"/>
      <c r="D557" s="122"/>
      <c r="E557" s="122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</row>
    <row r="558" spans="2:19">
      <c r="B558" s="122"/>
      <c r="C558" s="122"/>
      <c r="D558" s="122"/>
      <c r="E558" s="122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</row>
    <row r="559" spans="2:19">
      <c r="B559" s="122"/>
      <c r="C559" s="122"/>
      <c r="D559" s="122"/>
      <c r="E559" s="122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</row>
    <row r="560" spans="2:19">
      <c r="B560" s="122"/>
      <c r="C560" s="122"/>
      <c r="D560" s="122"/>
      <c r="E560" s="122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</row>
    <row r="561" spans="2:19">
      <c r="B561" s="122"/>
      <c r="C561" s="122"/>
      <c r="D561" s="122"/>
      <c r="E561" s="122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</row>
    <row r="562" spans="2:19">
      <c r="B562" s="122"/>
      <c r="C562" s="122"/>
      <c r="D562" s="122"/>
      <c r="E562" s="122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</row>
    <row r="563" spans="2:19">
      <c r="B563" s="122"/>
      <c r="C563" s="122"/>
      <c r="D563" s="122"/>
      <c r="E563" s="122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</row>
    <row r="564" spans="2:19">
      <c r="B564" s="122"/>
      <c r="C564" s="122"/>
      <c r="D564" s="122"/>
      <c r="E564" s="122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</row>
    <row r="565" spans="2:19">
      <c r="B565" s="122"/>
      <c r="C565" s="122"/>
      <c r="D565" s="122"/>
      <c r="E565" s="122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</row>
    <row r="566" spans="2:19">
      <c r="B566" s="122"/>
      <c r="C566" s="122"/>
      <c r="D566" s="122"/>
      <c r="E566" s="122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</row>
    <row r="567" spans="2:19">
      <c r="B567" s="122"/>
      <c r="C567" s="122"/>
      <c r="D567" s="122"/>
      <c r="E567" s="122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</row>
    <row r="568" spans="2:19">
      <c r="B568" s="122"/>
      <c r="C568" s="122"/>
      <c r="D568" s="122"/>
      <c r="E568" s="122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</row>
    <row r="569" spans="2:19">
      <c r="B569" s="122"/>
      <c r="C569" s="122"/>
      <c r="D569" s="122"/>
      <c r="E569" s="122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</row>
    <row r="570" spans="2:19">
      <c r="B570" s="122"/>
      <c r="C570" s="122"/>
      <c r="D570" s="122"/>
      <c r="E570" s="122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</row>
    <row r="571" spans="2:19">
      <c r="B571" s="122"/>
      <c r="C571" s="122"/>
      <c r="D571" s="122"/>
      <c r="E571" s="122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</row>
    <row r="572" spans="2:19">
      <c r="B572" s="122"/>
      <c r="C572" s="122"/>
      <c r="D572" s="122"/>
      <c r="E572" s="122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</row>
    <row r="573" spans="2:19">
      <c r="B573" s="122"/>
      <c r="C573" s="122"/>
      <c r="D573" s="122"/>
      <c r="E573" s="122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</row>
    <row r="574" spans="2:19">
      <c r="B574" s="122"/>
      <c r="C574" s="122"/>
      <c r="D574" s="122"/>
      <c r="E574" s="122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</row>
    <row r="575" spans="2:19">
      <c r="B575" s="122"/>
      <c r="C575" s="122"/>
      <c r="D575" s="122"/>
      <c r="E575" s="122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</row>
    <row r="576" spans="2:19">
      <c r="B576" s="122"/>
      <c r="C576" s="122"/>
      <c r="D576" s="122"/>
      <c r="E576" s="122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</row>
    <row r="577" spans="2:19">
      <c r="B577" s="122"/>
      <c r="C577" s="122"/>
      <c r="D577" s="122"/>
      <c r="E577" s="122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</row>
    <row r="578" spans="2:19">
      <c r="B578" s="122"/>
      <c r="C578" s="122"/>
      <c r="D578" s="122"/>
      <c r="E578" s="122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</row>
    <row r="579" spans="2:19">
      <c r="B579" s="122"/>
      <c r="C579" s="122"/>
      <c r="D579" s="122"/>
      <c r="E579" s="122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</row>
    <row r="580" spans="2:19">
      <c r="B580" s="122"/>
      <c r="C580" s="122"/>
      <c r="D580" s="122"/>
      <c r="E580" s="122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</row>
    <row r="581" spans="2:19">
      <c r="B581" s="122"/>
      <c r="C581" s="122"/>
      <c r="D581" s="122"/>
      <c r="E581" s="122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</row>
    <row r="582" spans="2:19">
      <c r="B582" s="122"/>
      <c r="C582" s="122"/>
      <c r="D582" s="122"/>
      <c r="E582" s="122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</row>
    <row r="583" spans="2:19">
      <c r="B583" s="122"/>
      <c r="C583" s="122"/>
      <c r="D583" s="122"/>
      <c r="E583" s="122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</row>
    <row r="584" spans="2:19">
      <c r="B584" s="122"/>
      <c r="C584" s="122"/>
      <c r="D584" s="122"/>
      <c r="E584" s="122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</row>
    <row r="585" spans="2:19">
      <c r="B585" s="122"/>
      <c r="C585" s="122"/>
      <c r="D585" s="122"/>
      <c r="E585" s="122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</row>
    <row r="586" spans="2:19">
      <c r="B586" s="122"/>
      <c r="C586" s="122"/>
      <c r="D586" s="122"/>
      <c r="E586" s="122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</row>
    <row r="587" spans="2:19">
      <c r="B587" s="122"/>
      <c r="C587" s="122"/>
      <c r="D587" s="122"/>
      <c r="E587" s="122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</row>
    <row r="588" spans="2:19">
      <c r="B588" s="122"/>
      <c r="C588" s="122"/>
      <c r="D588" s="122"/>
      <c r="E588" s="122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</row>
    <row r="589" spans="2:19">
      <c r="B589" s="122"/>
      <c r="C589" s="122"/>
      <c r="D589" s="122"/>
      <c r="E589" s="122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</row>
    <row r="590" spans="2:19">
      <c r="B590" s="122"/>
      <c r="C590" s="122"/>
      <c r="D590" s="122"/>
      <c r="E590" s="122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</row>
    <row r="591" spans="2:19">
      <c r="B591" s="122"/>
      <c r="C591" s="122"/>
      <c r="D591" s="122"/>
      <c r="E591" s="122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</row>
    <row r="592" spans="2:19">
      <c r="B592" s="122"/>
      <c r="C592" s="122"/>
      <c r="D592" s="122"/>
      <c r="E592" s="122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</row>
    <row r="593" spans="2:19">
      <c r="B593" s="122"/>
      <c r="C593" s="122"/>
      <c r="D593" s="122"/>
      <c r="E593" s="122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</row>
    <row r="594" spans="2:19">
      <c r="B594" s="122"/>
      <c r="C594" s="122"/>
      <c r="D594" s="122"/>
      <c r="E594" s="122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</row>
    <row r="595" spans="2:19">
      <c r="B595" s="122"/>
      <c r="C595" s="122"/>
      <c r="D595" s="122"/>
      <c r="E595" s="122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</row>
    <row r="596" spans="2:19">
      <c r="B596" s="122"/>
      <c r="C596" s="122"/>
      <c r="D596" s="122"/>
      <c r="E596" s="122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</row>
    <row r="597" spans="2:19">
      <c r="B597" s="122"/>
      <c r="C597" s="122"/>
      <c r="D597" s="122"/>
      <c r="E597" s="122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</row>
    <row r="598" spans="2:19">
      <c r="B598" s="122"/>
      <c r="C598" s="122"/>
      <c r="D598" s="122"/>
      <c r="E598" s="122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</row>
    <row r="599" spans="2:19">
      <c r="B599" s="122"/>
      <c r="C599" s="122"/>
      <c r="D599" s="122"/>
      <c r="E599" s="122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</row>
    <row r="600" spans="2:19">
      <c r="B600" s="122"/>
      <c r="C600" s="122"/>
      <c r="D600" s="122"/>
      <c r="E600" s="122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</row>
    <row r="601" spans="2:19">
      <c r="B601" s="122"/>
      <c r="C601" s="122"/>
      <c r="D601" s="122"/>
      <c r="E601" s="122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</row>
    <row r="602" spans="2:19">
      <c r="B602" s="122"/>
      <c r="C602" s="122"/>
      <c r="D602" s="122"/>
      <c r="E602" s="122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</row>
    <row r="603" spans="2:19">
      <c r="B603" s="122"/>
      <c r="C603" s="122"/>
      <c r="D603" s="122"/>
      <c r="E603" s="122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</row>
    <row r="604" spans="2:19">
      <c r="B604" s="122"/>
      <c r="C604" s="122"/>
      <c r="D604" s="122"/>
      <c r="E604" s="122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</row>
    <row r="605" spans="2:19">
      <c r="B605" s="122"/>
      <c r="C605" s="122"/>
      <c r="D605" s="122"/>
      <c r="E605" s="122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</row>
    <row r="606" spans="2:19">
      <c r="B606" s="122"/>
      <c r="C606" s="122"/>
      <c r="D606" s="122"/>
      <c r="E606" s="122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</row>
    <row r="607" spans="2:19">
      <c r="B607" s="122"/>
      <c r="C607" s="122"/>
      <c r="D607" s="122"/>
      <c r="E607" s="122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</row>
    <row r="608" spans="2:19">
      <c r="B608" s="122"/>
      <c r="C608" s="122"/>
      <c r="D608" s="122"/>
      <c r="E608" s="122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</row>
    <row r="609" spans="2:19">
      <c r="B609" s="122"/>
      <c r="C609" s="122"/>
      <c r="D609" s="122"/>
      <c r="E609" s="122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</row>
    <row r="610" spans="2:19">
      <c r="B610" s="122"/>
      <c r="C610" s="122"/>
      <c r="D610" s="122"/>
      <c r="E610" s="122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</row>
    <row r="611" spans="2:19">
      <c r="B611" s="122"/>
      <c r="C611" s="122"/>
      <c r="D611" s="122"/>
      <c r="E611" s="122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</row>
    <row r="612" spans="2:19">
      <c r="B612" s="122"/>
      <c r="C612" s="122"/>
      <c r="D612" s="122"/>
      <c r="E612" s="122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</row>
    <row r="613" spans="2:19">
      <c r="B613" s="122"/>
      <c r="C613" s="122"/>
      <c r="D613" s="122"/>
      <c r="E613" s="122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</row>
    <row r="614" spans="2:19">
      <c r="B614" s="122"/>
      <c r="C614" s="122"/>
      <c r="D614" s="122"/>
      <c r="E614" s="122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</row>
    <row r="615" spans="2:19">
      <c r="B615" s="122"/>
      <c r="C615" s="122"/>
      <c r="D615" s="122"/>
      <c r="E615" s="122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</row>
    <row r="616" spans="2:19">
      <c r="B616" s="122"/>
      <c r="C616" s="122"/>
      <c r="D616" s="122"/>
      <c r="E616" s="122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</row>
    <row r="617" spans="2:19">
      <c r="B617" s="122"/>
      <c r="C617" s="122"/>
      <c r="D617" s="122"/>
      <c r="E617" s="122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</row>
    <row r="618" spans="2:19">
      <c r="B618" s="122"/>
      <c r="C618" s="122"/>
      <c r="D618" s="122"/>
      <c r="E618" s="122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</row>
    <row r="619" spans="2:19">
      <c r="B619" s="122"/>
      <c r="C619" s="122"/>
      <c r="D619" s="122"/>
      <c r="E619" s="122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</row>
    <row r="620" spans="2:19">
      <c r="B620" s="122"/>
      <c r="C620" s="122"/>
      <c r="D620" s="122"/>
      <c r="E620" s="122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</row>
    <row r="621" spans="2:19">
      <c r="B621" s="122"/>
      <c r="C621" s="122"/>
      <c r="D621" s="122"/>
      <c r="E621" s="122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</row>
    <row r="622" spans="2:19">
      <c r="B622" s="122"/>
      <c r="C622" s="122"/>
      <c r="D622" s="122"/>
      <c r="E622" s="122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</row>
    <row r="623" spans="2:19">
      <c r="B623" s="122"/>
      <c r="C623" s="122"/>
      <c r="D623" s="122"/>
      <c r="E623" s="122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</row>
    <row r="624" spans="2:19">
      <c r="B624" s="122"/>
      <c r="C624" s="122"/>
      <c r="D624" s="122"/>
      <c r="E624" s="122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</row>
    <row r="625" spans="2:19">
      <c r="B625" s="122"/>
      <c r="C625" s="122"/>
      <c r="D625" s="122"/>
      <c r="E625" s="122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</row>
    <row r="626" spans="2:19">
      <c r="B626" s="122"/>
      <c r="C626" s="122"/>
      <c r="D626" s="122"/>
      <c r="E626" s="122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</row>
    <row r="627" spans="2:19">
      <c r="B627" s="122"/>
      <c r="C627" s="122"/>
      <c r="D627" s="122"/>
      <c r="E627" s="122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</row>
    <row r="628" spans="2:19">
      <c r="B628" s="122"/>
      <c r="C628" s="122"/>
      <c r="D628" s="122"/>
      <c r="E628" s="122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</row>
    <row r="629" spans="2:19">
      <c r="B629" s="122"/>
      <c r="C629" s="122"/>
      <c r="D629" s="122"/>
      <c r="E629" s="122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</row>
    <row r="630" spans="2:19">
      <c r="B630" s="122"/>
      <c r="C630" s="122"/>
      <c r="D630" s="122"/>
      <c r="E630" s="122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</row>
    <row r="631" spans="2:19">
      <c r="B631" s="122"/>
      <c r="C631" s="122"/>
      <c r="D631" s="122"/>
      <c r="E631" s="122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</row>
    <row r="632" spans="2:19">
      <c r="B632" s="122"/>
      <c r="C632" s="122"/>
      <c r="D632" s="122"/>
      <c r="E632" s="122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</row>
    <row r="633" spans="2:19">
      <c r="B633" s="122"/>
      <c r="C633" s="122"/>
      <c r="D633" s="122"/>
      <c r="E633" s="122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</row>
    <row r="634" spans="2:19">
      <c r="B634" s="122"/>
      <c r="C634" s="122"/>
      <c r="D634" s="122"/>
      <c r="E634" s="122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</row>
    <row r="635" spans="2:19">
      <c r="B635" s="122"/>
      <c r="C635" s="122"/>
      <c r="D635" s="122"/>
      <c r="E635" s="122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</row>
    <row r="636" spans="2:19">
      <c r="B636" s="122"/>
      <c r="C636" s="122"/>
      <c r="D636" s="122"/>
      <c r="E636" s="122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</row>
    <row r="637" spans="2:19">
      <c r="B637" s="122"/>
      <c r="C637" s="122"/>
      <c r="D637" s="122"/>
      <c r="E637" s="122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</row>
    <row r="638" spans="2:19">
      <c r="B638" s="122"/>
      <c r="C638" s="122"/>
      <c r="D638" s="122"/>
      <c r="E638" s="122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</row>
    <row r="639" spans="2:19">
      <c r="B639" s="122"/>
      <c r="C639" s="122"/>
      <c r="D639" s="122"/>
      <c r="E639" s="122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</row>
    <row r="640" spans="2:19">
      <c r="B640" s="122"/>
      <c r="C640" s="122"/>
      <c r="D640" s="122"/>
      <c r="E640" s="122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</row>
    <row r="641" spans="2:19">
      <c r="B641" s="122"/>
      <c r="C641" s="122"/>
      <c r="D641" s="122"/>
      <c r="E641" s="122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</row>
    <row r="642" spans="2:19">
      <c r="B642" s="122"/>
      <c r="C642" s="122"/>
      <c r="D642" s="122"/>
      <c r="E642" s="122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</row>
    <row r="643" spans="2:19">
      <c r="B643" s="122"/>
      <c r="C643" s="122"/>
      <c r="D643" s="122"/>
      <c r="E643" s="122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</row>
    <row r="644" spans="2:19">
      <c r="B644" s="122"/>
      <c r="C644" s="122"/>
      <c r="D644" s="122"/>
      <c r="E644" s="122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</row>
    <row r="645" spans="2:19">
      <c r="B645" s="122"/>
      <c r="C645" s="122"/>
      <c r="D645" s="122"/>
      <c r="E645" s="122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</row>
    <row r="646" spans="2:19">
      <c r="B646" s="122"/>
      <c r="C646" s="122"/>
      <c r="D646" s="122"/>
      <c r="E646" s="122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</row>
    <row r="647" spans="2:19">
      <c r="B647" s="122"/>
      <c r="C647" s="122"/>
      <c r="D647" s="122"/>
      <c r="E647" s="122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</row>
    <row r="648" spans="2:19">
      <c r="B648" s="122"/>
      <c r="C648" s="122"/>
      <c r="D648" s="122"/>
      <c r="E648" s="122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</row>
    <row r="649" spans="2:19">
      <c r="B649" s="122"/>
      <c r="C649" s="122"/>
      <c r="D649" s="122"/>
      <c r="E649" s="122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</row>
    <row r="650" spans="2:19">
      <c r="B650" s="122"/>
      <c r="C650" s="122"/>
      <c r="D650" s="122"/>
      <c r="E650" s="122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</row>
    <row r="651" spans="2:19">
      <c r="B651" s="122"/>
      <c r="C651" s="122"/>
      <c r="D651" s="122"/>
      <c r="E651" s="122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</row>
    <row r="652" spans="2:19">
      <c r="B652" s="122"/>
      <c r="C652" s="122"/>
      <c r="D652" s="122"/>
      <c r="E652" s="122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</row>
    <row r="653" spans="2:19">
      <c r="B653" s="122"/>
      <c r="C653" s="122"/>
      <c r="D653" s="122"/>
      <c r="E653" s="122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</row>
    <row r="654" spans="2:19">
      <c r="B654" s="122"/>
      <c r="C654" s="122"/>
      <c r="D654" s="122"/>
      <c r="E654" s="122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</row>
    <row r="655" spans="2:19">
      <c r="B655" s="122"/>
      <c r="C655" s="122"/>
      <c r="D655" s="122"/>
      <c r="E655" s="122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</row>
    <row r="656" spans="2:19">
      <c r="B656" s="122"/>
      <c r="C656" s="122"/>
      <c r="D656" s="122"/>
      <c r="E656" s="122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</row>
    <row r="657" spans="2:19">
      <c r="B657" s="122"/>
      <c r="C657" s="122"/>
      <c r="D657" s="122"/>
      <c r="E657" s="122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</row>
    <row r="658" spans="2:19">
      <c r="B658" s="122"/>
      <c r="C658" s="122"/>
      <c r="D658" s="122"/>
      <c r="E658" s="122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</row>
    <row r="659" spans="2:19">
      <c r="B659" s="122"/>
      <c r="C659" s="122"/>
      <c r="D659" s="122"/>
      <c r="E659" s="122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</row>
    <row r="660" spans="2:19">
      <c r="B660" s="122"/>
      <c r="C660" s="122"/>
      <c r="D660" s="122"/>
      <c r="E660" s="122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</row>
    <row r="661" spans="2:19">
      <c r="B661" s="122"/>
      <c r="C661" s="122"/>
      <c r="D661" s="122"/>
      <c r="E661" s="122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</row>
    <row r="662" spans="2:19">
      <c r="B662" s="122"/>
      <c r="C662" s="122"/>
      <c r="D662" s="122"/>
      <c r="E662" s="122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</row>
    <row r="663" spans="2:19">
      <c r="B663" s="122"/>
      <c r="C663" s="122"/>
      <c r="D663" s="122"/>
      <c r="E663" s="122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</row>
    <row r="664" spans="2:19">
      <c r="B664" s="122"/>
      <c r="C664" s="122"/>
      <c r="D664" s="122"/>
      <c r="E664" s="122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</row>
    <row r="665" spans="2:19">
      <c r="B665" s="122"/>
      <c r="C665" s="122"/>
      <c r="D665" s="122"/>
      <c r="E665" s="122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</row>
    <row r="666" spans="2:19">
      <c r="B666" s="122"/>
      <c r="C666" s="122"/>
      <c r="D666" s="122"/>
      <c r="E666" s="122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</row>
    <row r="667" spans="2:19">
      <c r="B667" s="122"/>
      <c r="C667" s="122"/>
      <c r="D667" s="122"/>
      <c r="E667" s="122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</row>
    <row r="668" spans="2:19">
      <c r="B668" s="122"/>
      <c r="C668" s="122"/>
      <c r="D668" s="122"/>
      <c r="E668" s="122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</row>
  </sheetData>
  <sheetProtection sheet="1" objects="1" scenarios="1"/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15.42578125" style="2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145</v>
      </c>
      <c r="C1" s="67" t="s" vm="1">
        <v>229</v>
      </c>
    </row>
    <row r="2" spans="2:49">
      <c r="B2" s="46" t="s">
        <v>144</v>
      </c>
      <c r="C2" s="67" t="s">
        <v>230</v>
      </c>
    </row>
    <row r="3" spans="2:49">
      <c r="B3" s="46" t="s">
        <v>146</v>
      </c>
      <c r="C3" s="67" t="s">
        <v>231</v>
      </c>
    </row>
    <row r="4" spans="2:49">
      <c r="B4" s="46" t="s">
        <v>147</v>
      </c>
      <c r="C4" s="67">
        <v>12145</v>
      </c>
    </row>
    <row r="6" spans="2:49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2:49" ht="26.25" customHeight="1">
      <c r="B7" s="152" t="s">
        <v>91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2:49" s="3" customFormat="1" ht="63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65</v>
      </c>
      <c r="G8" s="29" t="s">
        <v>102</v>
      </c>
      <c r="H8" s="29" t="s">
        <v>205</v>
      </c>
      <c r="I8" s="29" t="s">
        <v>204</v>
      </c>
      <c r="J8" s="29" t="s">
        <v>110</v>
      </c>
      <c r="K8" s="29" t="s">
        <v>58</v>
      </c>
      <c r="L8" s="29" t="s">
        <v>148</v>
      </c>
      <c r="M8" s="30" t="s">
        <v>150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29</v>
      </c>
      <c r="C11" s="69"/>
      <c r="D11" s="69"/>
      <c r="E11" s="69"/>
      <c r="F11" s="69"/>
      <c r="G11" s="69"/>
      <c r="H11" s="77"/>
      <c r="I11" s="77"/>
      <c r="J11" s="77">
        <v>68551.939749069992</v>
      </c>
      <c r="K11" s="69"/>
      <c r="L11" s="78">
        <f>IFERROR(J11/$J$11,0)</f>
        <v>1</v>
      </c>
      <c r="M11" s="78">
        <f>J11/'סכום נכסי הקרן'!$C$42</f>
        <v>1.0374826779176092E-2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9" t="s">
        <v>198</v>
      </c>
      <c r="C12" s="71"/>
      <c r="D12" s="71"/>
      <c r="E12" s="71"/>
      <c r="F12" s="71"/>
      <c r="G12" s="71"/>
      <c r="H12" s="80"/>
      <c r="I12" s="80"/>
      <c r="J12" s="80">
        <v>14029.877399069999</v>
      </c>
      <c r="K12" s="71"/>
      <c r="L12" s="81">
        <f t="shared" ref="L12:L59" si="0">IFERROR(J12/$J$11,0)</f>
        <v>0.20466054571796904</v>
      </c>
      <c r="M12" s="81">
        <f>J12/'סכום נכסי הקרן'!$C$42</f>
        <v>2.1233177103555782E-3</v>
      </c>
    </row>
    <row r="13" spans="2:49">
      <c r="B13" s="76" t="s">
        <v>2037</v>
      </c>
      <c r="C13" s="73">
        <v>9114</v>
      </c>
      <c r="D13" s="86" t="s">
        <v>27</v>
      </c>
      <c r="E13" s="73" t="s">
        <v>2038</v>
      </c>
      <c r="F13" s="86" t="s">
        <v>1180</v>
      </c>
      <c r="G13" s="86" t="s">
        <v>131</v>
      </c>
      <c r="H13" s="83">
        <v>6786.37</v>
      </c>
      <c r="I13" s="83">
        <v>824.19640000000004</v>
      </c>
      <c r="J13" s="83">
        <v>202.19786999999999</v>
      </c>
      <c r="K13" s="84">
        <v>8.1583108807684718E-4</v>
      </c>
      <c r="L13" s="84">
        <f t="shared" si="0"/>
        <v>2.9495572370400081E-3</v>
      </c>
      <c r="M13" s="84">
        <f>J13/'סכום נכסי הקרן'!$C$42</f>
        <v>3.0601145409555321E-5</v>
      </c>
    </row>
    <row r="14" spans="2:49">
      <c r="B14" s="76" t="s">
        <v>2039</v>
      </c>
      <c r="C14" s="73">
        <v>8423</v>
      </c>
      <c r="D14" s="86" t="s">
        <v>27</v>
      </c>
      <c r="E14" s="73" t="s">
        <v>2040</v>
      </c>
      <c r="F14" s="86" t="s">
        <v>478</v>
      </c>
      <c r="G14" s="86" t="s">
        <v>131</v>
      </c>
      <c r="H14" s="83">
        <v>5302751.33</v>
      </c>
      <c r="I14" s="135">
        <v>0</v>
      </c>
      <c r="J14" s="135">
        <v>0</v>
      </c>
      <c r="K14" s="84">
        <v>1.0787202422191584E-3</v>
      </c>
      <c r="L14" s="136">
        <v>0</v>
      </c>
      <c r="M14" s="136">
        <v>0</v>
      </c>
    </row>
    <row r="15" spans="2:49">
      <c r="B15" s="76" t="s">
        <v>2041</v>
      </c>
      <c r="C15" s="73">
        <v>8113</v>
      </c>
      <c r="D15" s="86" t="s">
        <v>27</v>
      </c>
      <c r="E15" s="73" t="s">
        <v>2042</v>
      </c>
      <c r="F15" s="86" t="s">
        <v>154</v>
      </c>
      <c r="G15" s="86" t="s">
        <v>131</v>
      </c>
      <c r="H15" s="83">
        <v>69662</v>
      </c>
      <c r="I15" s="83">
        <v>222.5001</v>
      </c>
      <c r="J15" s="83">
        <v>560.31783999999993</v>
      </c>
      <c r="K15" s="84">
        <v>8.1365215996354837E-4</v>
      </c>
      <c r="L15" s="84">
        <f t="shared" si="0"/>
        <v>8.1736248755470333E-3</v>
      </c>
      <c r="M15" s="84">
        <f>J15/'סכום נכסי הקרן'!$C$42</f>
        <v>8.4799942241765215E-5</v>
      </c>
    </row>
    <row r="16" spans="2:49">
      <c r="B16" s="76" t="s">
        <v>2043</v>
      </c>
      <c r="C16" s="73">
        <v>8460</v>
      </c>
      <c r="D16" s="86" t="s">
        <v>27</v>
      </c>
      <c r="E16" s="73" t="s">
        <v>2044</v>
      </c>
      <c r="F16" s="86" t="s">
        <v>1180</v>
      </c>
      <c r="G16" s="86" t="s">
        <v>131</v>
      </c>
      <c r="H16" s="83">
        <v>25189.13</v>
      </c>
      <c r="I16" s="83">
        <v>322.17919999999998</v>
      </c>
      <c r="J16" s="83">
        <v>293.37221999999997</v>
      </c>
      <c r="K16" s="84">
        <v>2.2034333266201674E-3</v>
      </c>
      <c r="L16" s="84">
        <f t="shared" si="0"/>
        <v>4.2795611776102948E-3</v>
      </c>
      <c r="M16" s="84">
        <f>J16/'סכום נכסי הקרן'!$C$42</f>
        <v>4.4399705908593663E-5</v>
      </c>
    </row>
    <row r="17" spans="2:13">
      <c r="B17" s="76" t="s">
        <v>2045</v>
      </c>
      <c r="C17" s="73">
        <v>8525</v>
      </c>
      <c r="D17" s="86" t="s">
        <v>27</v>
      </c>
      <c r="E17" s="73" t="s">
        <v>2046</v>
      </c>
      <c r="F17" s="86" t="s">
        <v>1180</v>
      </c>
      <c r="G17" s="86" t="s">
        <v>131</v>
      </c>
      <c r="H17" s="83">
        <v>9737.67</v>
      </c>
      <c r="I17" s="83">
        <v>580.20000000000005</v>
      </c>
      <c r="J17" s="83">
        <v>204.24012999999999</v>
      </c>
      <c r="K17" s="84">
        <v>9.7176584066079562E-4</v>
      </c>
      <c r="L17" s="84">
        <f t="shared" si="0"/>
        <v>2.9793486624537244E-3</v>
      </c>
      <c r="M17" s="84">
        <f>J17/'סכום נכסי הקרן'!$C$42</f>
        <v>3.0910226287727374E-5</v>
      </c>
    </row>
    <row r="18" spans="2:13">
      <c r="B18" s="76" t="s">
        <v>2047</v>
      </c>
      <c r="C18" s="73">
        <v>9326</v>
      </c>
      <c r="D18" s="86" t="s">
        <v>27</v>
      </c>
      <c r="E18" s="73" t="s">
        <v>2048</v>
      </c>
      <c r="F18" s="86" t="s">
        <v>1356</v>
      </c>
      <c r="G18" s="86" t="s">
        <v>131</v>
      </c>
      <c r="H18" s="83">
        <v>28719.402247000002</v>
      </c>
      <c r="I18" s="83">
        <v>100</v>
      </c>
      <c r="J18" s="83">
        <v>103.820639124</v>
      </c>
      <c r="K18" s="84">
        <v>1.4359701123500001E-5</v>
      </c>
      <c r="L18" s="84">
        <f t="shared" si="0"/>
        <v>1.514481421007616E-3</v>
      </c>
      <c r="M18" s="84">
        <f>J18/'סכום נכסי הקרן'!$C$42</f>
        <v>1.5712482403234476E-5</v>
      </c>
    </row>
    <row r="19" spans="2:13">
      <c r="B19" s="76" t="s">
        <v>2049</v>
      </c>
      <c r="C19" s="73">
        <v>8561</v>
      </c>
      <c r="D19" s="86" t="s">
        <v>27</v>
      </c>
      <c r="E19" s="73" t="s">
        <v>2050</v>
      </c>
      <c r="F19" s="86" t="s">
        <v>496</v>
      </c>
      <c r="G19" s="86" t="s">
        <v>132</v>
      </c>
      <c r="H19" s="83">
        <v>1675412.6</v>
      </c>
      <c r="I19" s="83">
        <v>106.50960000000001</v>
      </c>
      <c r="J19" s="83">
        <v>1784.4752599999999</v>
      </c>
      <c r="K19" s="84">
        <v>2.5812522363735753E-3</v>
      </c>
      <c r="L19" s="84">
        <f t="shared" si="0"/>
        <v>2.6030995862873579E-2</v>
      </c>
      <c r="M19" s="84">
        <f>J19/'סכום נכסי הקרן'!$C$42</f>
        <v>2.7006707296676292E-4</v>
      </c>
    </row>
    <row r="20" spans="2:13">
      <c r="B20" s="76" t="s">
        <v>2051</v>
      </c>
      <c r="C20" s="73">
        <v>9398</v>
      </c>
      <c r="D20" s="86" t="s">
        <v>27</v>
      </c>
      <c r="E20" s="73" t="s">
        <v>2052</v>
      </c>
      <c r="F20" s="86" t="s">
        <v>1356</v>
      </c>
      <c r="G20" s="86" t="s">
        <v>131</v>
      </c>
      <c r="H20" s="83">
        <v>28719.402247000002</v>
      </c>
      <c r="I20" s="83">
        <v>100</v>
      </c>
      <c r="J20" s="83">
        <v>103.820639124</v>
      </c>
      <c r="K20" s="84">
        <v>1.4359701123500001E-5</v>
      </c>
      <c r="L20" s="84">
        <f t="shared" si="0"/>
        <v>1.514481421007616E-3</v>
      </c>
      <c r="M20" s="84">
        <f>J20/'סכום נכסי הקרן'!$C$42</f>
        <v>1.5712482403234476E-5</v>
      </c>
    </row>
    <row r="21" spans="2:13">
      <c r="B21" s="76" t="s">
        <v>2053</v>
      </c>
      <c r="C21" s="73">
        <v>9113</v>
      </c>
      <c r="D21" s="86" t="s">
        <v>27</v>
      </c>
      <c r="E21" s="73" t="s">
        <v>2054</v>
      </c>
      <c r="F21" s="86" t="s">
        <v>1407</v>
      </c>
      <c r="G21" s="86" t="s">
        <v>132</v>
      </c>
      <c r="H21" s="83">
        <v>61606.095065000001</v>
      </c>
      <c r="I21" s="83">
        <v>2189.2600649999999</v>
      </c>
      <c r="J21" s="83">
        <v>1348.7176582899999</v>
      </c>
      <c r="K21" s="84">
        <v>2.0533758850515621E-3</v>
      </c>
      <c r="L21" s="84">
        <f t="shared" si="0"/>
        <v>1.9674390881233923E-2</v>
      </c>
      <c r="M21" s="84">
        <f>J21/'סכום נכסי הקרן'!$C$42</f>
        <v>2.0411839737860361E-4</v>
      </c>
    </row>
    <row r="22" spans="2:13">
      <c r="B22" s="76" t="s">
        <v>2055</v>
      </c>
      <c r="C22" s="73">
        <v>9266</v>
      </c>
      <c r="D22" s="86" t="s">
        <v>27</v>
      </c>
      <c r="E22" s="73" t="s">
        <v>2054</v>
      </c>
      <c r="F22" s="86" t="s">
        <v>1407</v>
      </c>
      <c r="G22" s="86" t="s">
        <v>132</v>
      </c>
      <c r="H22" s="83">
        <v>1485158.7804159999</v>
      </c>
      <c r="I22" s="83">
        <v>100</v>
      </c>
      <c r="J22" s="83">
        <v>1485.1587804159999</v>
      </c>
      <c r="K22" s="84">
        <v>2.8342180691582224E-3</v>
      </c>
      <c r="L22" s="84">
        <f t="shared" si="0"/>
        <v>2.1664722921806868E-2</v>
      </c>
      <c r="M22" s="84">
        <f>J22/'סכום נכסי הקרן'!$C$42</f>
        <v>2.2476774753259199E-4</v>
      </c>
    </row>
    <row r="23" spans="2:13">
      <c r="B23" s="76" t="s">
        <v>2056</v>
      </c>
      <c r="C23" s="73">
        <v>8652</v>
      </c>
      <c r="D23" s="86" t="s">
        <v>27</v>
      </c>
      <c r="E23" s="73" t="s">
        <v>2057</v>
      </c>
      <c r="F23" s="86" t="s">
        <v>1180</v>
      </c>
      <c r="G23" s="86" t="s">
        <v>131</v>
      </c>
      <c r="H23" s="83">
        <v>28576.5</v>
      </c>
      <c r="I23" s="83">
        <v>704.57380000000001</v>
      </c>
      <c r="J23" s="83">
        <v>727.85325</v>
      </c>
      <c r="K23" s="84">
        <v>1.5329722121657177E-4</v>
      </c>
      <c r="L23" s="84">
        <f t="shared" si="0"/>
        <v>1.0617544195893806E-2</v>
      </c>
      <c r="M23" s="84">
        <f>J23/'סכום נכסי הקרן'!$C$42</f>
        <v>1.1015518185264475E-4</v>
      </c>
    </row>
    <row r="24" spans="2:13">
      <c r="B24" s="76" t="s">
        <v>2058</v>
      </c>
      <c r="C24" s="73">
        <v>9152</v>
      </c>
      <c r="D24" s="86" t="s">
        <v>27</v>
      </c>
      <c r="E24" s="73" t="s">
        <v>2059</v>
      </c>
      <c r="F24" s="86" t="s">
        <v>1356</v>
      </c>
      <c r="G24" s="86" t="s">
        <v>131</v>
      </c>
      <c r="H24" s="83">
        <v>28719.402247000002</v>
      </c>
      <c r="I24" s="83">
        <v>100</v>
      </c>
      <c r="J24" s="83">
        <v>103.820639124</v>
      </c>
      <c r="K24" s="84">
        <v>1.4359701123500001E-5</v>
      </c>
      <c r="L24" s="84">
        <f t="shared" si="0"/>
        <v>1.514481421007616E-3</v>
      </c>
      <c r="M24" s="84">
        <f>J24/'סכום נכסי הקרן'!$C$42</f>
        <v>1.5712482403234476E-5</v>
      </c>
    </row>
    <row r="25" spans="2:13">
      <c r="B25" s="76" t="s">
        <v>2060</v>
      </c>
      <c r="C25" s="73">
        <v>9262</v>
      </c>
      <c r="D25" s="86" t="s">
        <v>27</v>
      </c>
      <c r="E25" s="73" t="s">
        <v>2061</v>
      </c>
      <c r="F25" s="86" t="s">
        <v>1356</v>
      </c>
      <c r="G25" s="86" t="s">
        <v>131</v>
      </c>
      <c r="H25" s="83">
        <v>28719.402247000002</v>
      </c>
      <c r="I25" s="83">
        <v>100</v>
      </c>
      <c r="J25" s="83">
        <v>103.820639124</v>
      </c>
      <c r="K25" s="84">
        <v>1.4359701123500001E-5</v>
      </c>
      <c r="L25" s="84">
        <f t="shared" si="0"/>
        <v>1.514481421007616E-3</v>
      </c>
      <c r="M25" s="84">
        <f>J25/'סכום נכסי הקרן'!$C$42</f>
        <v>1.5712482403234476E-5</v>
      </c>
    </row>
    <row r="26" spans="2:13">
      <c r="B26" s="76" t="s">
        <v>2062</v>
      </c>
      <c r="C26" s="73">
        <v>8838</v>
      </c>
      <c r="D26" s="86" t="s">
        <v>27</v>
      </c>
      <c r="E26" s="73" t="s">
        <v>2063</v>
      </c>
      <c r="F26" s="86" t="s">
        <v>407</v>
      </c>
      <c r="G26" s="86" t="s">
        <v>131</v>
      </c>
      <c r="H26" s="83">
        <v>20582.667334999998</v>
      </c>
      <c r="I26" s="83">
        <v>1115.5499</v>
      </c>
      <c r="J26" s="83">
        <v>830.03987875000007</v>
      </c>
      <c r="K26" s="84">
        <v>8.7218986634705041E-4</v>
      </c>
      <c r="L26" s="84">
        <f t="shared" si="0"/>
        <v>1.2108189524443921E-2</v>
      </c>
      <c r="M26" s="84">
        <f>J26/'סכום נכסי הקרן'!$C$42</f>
        <v>1.2562036892554022E-4</v>
      </c>
    </row>
    <row r="27" spans="2:13">
      <c r="B27" s="76" t="s">
        <v>2064</v>
      </c>
      <c r="C27" s="73" t="s">
        <v>2065</v>
      </c>
      <c r="D27" s="86" t="s">
        <v>27</v>
      </c>
      <c r="E27" s="73" t="s">
        <v>2066</v>
      </c>
      <c r="F27" s="86" t="s">
        <v>1223</v>
      </c>
      <c r="G27" s="86" t="s">
        <v>132</v>
      </c>
      <c r="H27" s="83">
        <v>490191</v>
      </c>
      <c r="I27" s="83">
        <v>380</v>
      </c>
      <c r="J27" s="83">
        <v>1862.7257999999999</v>
      </c>
      <c r="K27" s="84">
        <v>8.4959904399089213E-4</v>
      </c>
      <c r="L27" s="84">
        <f t="shared" si="0"/>
        <v>2.7172473992980929E-2</v>
      </c>
      <c r="M27" s="84">
        <f>J27/'סכום נכסי הקרן'!$C$42</f>
        <v>2.8190971083884444E-4</v>
      </c>
    </row>
    <row r="28" spans="2:13">
      <c r="B28" s="76" t="s">
        <v>2067</v>
      </c>
      <c r="C28" s="73">
        <v>8726</v>
      </c>
      <c r="D28" s="86" t="s">
        <v>27</v>
      </c>
      <c r="E28" s="73" t="s">
        <v>2068</v>
      </c>
      <c r="F28" s="86" t="s">
        <v>746</v>
      </c>
      <c r="G28" s="86" t="s">
        <v>131</v>
      </c>
      <c r="H28" s="83">
        <v>33785.919999999998</v>
      </c>
      <c r="I28" s="83">
        <v>334.45</v>
      </c>
      <c r="J28" s="83">
        <v>408.48419000000001</v>
      </c>
      <c r="K28" s="84">
        <v>1.1299698582351696E-5</v>
      </c>
      <c r="L28" s="84">
        <f t="shared" si="0"/>
        <v>5.9587546537009798E-3</v>
      </c>
      <c r="M28" s="84">
        <f>J28/'סכום נכסי הקרן'!$C$42</f>
        <v>6.1821047351757094E-5</v>
      </c>
    </row>
    <row r="29" spans="2:13">
      <c r="B29" s="76" t="s">
        <v>2069</v>
      </c>
      <c r="C29" s="73">
        <v>8631</v>
      </c>
      <c r="D29" s="86" t="s">
        <v>27</v>
      </c>
      <c r="E29" s="73" t="s">
        <v>2070</v>
      </c>
      <c r="F29" s="86" t="s">
        <v>1180</v>
      </c>
      <c r="G29" s="86" t="s">
        <v>131</v>
      </c>
      <c r="H29" s="83">
        <v>22766.87</v>
      </c>
      <c r="I29" s="83">
        <v>369.08190000000002</v>
      </c>
      <c r="J29" s="83">
        <v>303.76266999999996</v>
      </c>
      <c r="K29" s="84">
        <v>4.4768275875638056E-4</v>
      </c>
      <c r="L29" s="84">
        <f t="shared" si="0"/>
        <v>4.4311316515900766E-3</v>
      </c>
      <c r="M29" s="84">
        <f>J29/'סכום נכסי הקרן'!$C$42</f>
        <v>4.5972223320971517E-5</v>
      </c>
    </row>
    <row r="30" spans="2:13">
      <c r="B30" s="76" t="s">
        <v>2071</v>
      </c>
      <c r="C30" s="73">
        <v>8603</v>
      </c>
      <c r="D30" s="86" t="s">
        <v>27</v>
      </c>
      <c r="E30" s="73" t="s">
        <v>2072</v>
      </c>
      <c r="F30" s="86" t="s">
        <v>1180</v>
      </c>
      <c r="G30" s="86" t="s">
        <v>131</v>
      </c>
      <c r="H30" s="83">
        <v>151.28</v>
      </c>
      <c r="I30" s="83">
        <v>15266.785099999999</v>
      </c>
      <c r="J30" s="83">
        <v>83.490560000000002</v>
      </c>
      <c r="K30" s="84">
        <v>1.8849260613829513E-3</v>
      </c>
      <c r="L30" s="84">
        <f t="shared" si="0"/>
        <v>1.2179168132311336E-3</v>
      </c>
      <c r="M30" s="84">
        <f>J30/'סכום נכסי הקרן'!$C$42</f>
        <v>1.2635675968719173E-5</v>
      </c>
    </row>
    <row r="31" spans="2:13">
      <c r="B31" s="76" t="s">
        <v>2073</v>
      </c>
      <c r="C31" s="73">
        <v>9151</v>
      </c>
      <c r="D31" s="86" t="s">
        <v>27</v>
      </c>
      <c r="E31" s="73" t="s">
        <v>2074</v>
      </c>
      <c r="F31" s="86" t="s">
        <v>1411</v>
      </c>
      <c r="G31" s="86" t="s">
        <v>131</v>
      </c>
      <c r="H31" s="83">
        <v>90397</v>
      </c>
      <c r="I31" s="83">
        <v>100</v>
      </c>
      <c r="J31" s="83">
        <v>326.78515999999996</v>
      </c>
      <c r="K31" s="84">
        <v>1.1299624999999999E-5</v>
      </c>
      <c r="L31" s="84">
        <f t="shared" si="0"/>
        <v>4.766971747206224E-3</v>
      </c>
      <c r="M31" s="84">
        <f>J31/'סכום נכסי הקרן'!$C$42</f>
        <v>4.9456506138490977E-5</v>
      </c>
    </row>
    <row r="32" spans="2:13">
      <c r="B32" s="76" t="s">
        <v>2075</v>
      </c>
      <c r="C32" s="73">
        <v>8824</v>
      </c>
      <c r="D32" s="86" t="s">
        <v>27</v>
      </c>
      <c r="E32" s="73" t="s">
        <v>2076</v>
      </c>
      <c r="F32" s="86" t="s">
        <v>1356</v>
      </c>
      <c r="G32" s="86" t="s">
        <v>132</v>
      </c>
      <c r="H32" s="83">
        <v>2872.2460059999999</v>
      </c>
      <c r="I32" s="83">
        <v>3904.375</v>
      </c>
      <c r="J32" s="83">
        <v>112.143255118</v>
      </c>
      <c r="K32" s="84">
        <v>2.8722460059999997E-3</v>
      </c>
      <c r="L32" s="84">
        <f t="shared" si="0"/>
        <v>1.6358874092913087E-3</v>
      </c>
      <c r="M32" s="84">
        <f>J32/'סכום נכסי הקרן'!$C$42</f>
        <v>1.6972048501632472E-5</v>
      </c>
    </row>
    <row r="33" spans="2:13">
      <c r="B33" s="76" t="s">
        <v>2077</v>
      </c>
      <c r="C33" s="73">
        <v>9068</v>
      </c>
      <c r="D33" s="86" t="s">
        <v>27</v>
      </c>
      <c r="E33" s="73" t="s">
        <v>2078</v>
      </c>
      <c r="F33" s="86" t="s">
        <v>538</v>
      </c>
      <c r="G33" s="86" t="s">
        <v>132</v>
      </c>
      <c r="H33" s="83">
        <v>2615196.34</v>
      </c>
      <c r="I33" s="83">
        <v>100</v>
      </c>
      <c r="J33" s="83">
        <v>2615.19634</v>
      </c>
      <c r="K33" s="84">
        <v>5.715154244367306E-3</v>
      </c>
      <c r="L33" s="84">
        <f t="shared" si="0"/>
        <v>3.8149122396430493E-2</v>
      </c>
      <c r="M33" s="84">
        <f>J33/'סכום נכסי הקרן'!$C$42</f>
        <v>3.9579053664055353E-4</v>
      </c>
    </row>
    <row r="34" spans="2:13">
      <c r="B34" s="76" t="s">
        <v>2079</v>
      </c>
      <c r="C34" s="73">
        <v>8803</v>
      </c>
      <c r="D34" s="86" t="s">
        <v>27</v>
      </c>
      <c r="E34" s="73" t="s">
        <v>2080</v>
      </c>
      <c r="F34" s="86" t="s">
        <v>538</v>
      </c>
      <c r="G34" s="86" t="s">
        <v>133</v>
      </c>
      <c r="H34" s="83">
        <v>81825.77</v>
      </c>
      <c r="I34" s="83">
        <v>144.71680000000001</v>
      </c>
      <c r="J34" s="83">
        <v>465.63398000000001</v>
      </c>
      <c r="K34" s="84">
        <v>5.413153575184175E-3</v>
      </c>
      <c r="L34" s="84">
        <f t="shared" si="0"/>
        <v>6.7924260306042906E-3</v>
      </c>
      <c r="M34" s="84">
        <f>J34/'סכום נכסי הקרן'!$C$42</f>
        <v>7.0470243477886163E-5</v>
      </c>
    </row>
    <row r="35" spans="2:13">
      <c r="B35" s="72"/>
      <c r="C35" s="73"/>
      <c r="D35" s="73"/>
      <c r="E35" s="73"/>
      <c r="F35" s="73"/>
      <c r="G35" s="73"/>
      <c r="H35" s="83"/>
      <c r="I35" s="83"/>
      <c r="J35" s="73"/>
      <c r="K35" s="73"/>
      <c r="L35" s="84"/>
      <c r="M35" s="73"/>
    </row>
    <row r="36" spans="2:13">
      <c r="B36" s="70" t="s">
        <v>197</v>
      </c>
      <c r="C36" s="71"/>
      <c r="D36" s="71"/>
      <c r="E36" s="71"/>
      <c r="F36" s="71"/>
      <c r="G36" s="71"/>
      <c r="H36" s="80"/>
      <c r="I36" s="80"/>
      <c r="J36" s="80">
        <v>54522.062350000007</v>
      </c>
      <c r="K36" s="71"/>
      <c r="L36" s="81">
        <f t="shared" si="0"/>
        <v>0.79533945428203112</v>
      </c>
      <c r="M36" s="81">
        <f>J36/'סכום נכסי הקרן'!$C$42</f>
        <v>8.2515090688205159E-3</v>
      </c>
    </row>
    <row r="37" spans="2:13">
      <c r="B37" s="89" t="s">
        <v>63</v>
      </c>
      <c r="C37" s="71"/>
      <c r="D37" s="71"/>
      <c r="E37" s="71"/>
      <c r="F37" s="71"/>
      <c r="G37" s="71"/>
      <c r="H37" s="80"/>
      <c r="I37" s="80"/>
      <c r="J37" s="80">
        <v>54522.062350000007</v>
      </c>
      <c r="K37" s="71"/>
      <c r="L37" s="81">
        <f t="shared" si="0"/>
        <v>0.79533945428203112</v>
      </c>
      <c r="M37" s="81">
        <f>J37/'סכום נכסי הקרן'!$C$42</f>
        <v>8.2515090688205159E-3</v>
      </c>
    </row>
    <row r="38" spans="2:13">
      <c r="B38" s="76" t="s">
        <v>2081</v>
      </c>
      <c r="C38" s="73">
        <v>6824</v>
      </c>
      <c r="D38" s="86" t="s">
        <v>27</v>
      </c>
      <c r="E38" s="73"/>
      <c r="F38" s="86" t="s">
        <v>736</v>
      </c>
      <c r="G38" s="86" t="s">
        <v>131</v>
      </c>
      <c r="H38" s="83">
        <v>11588.39</v>
      </c>
      <c r="I38" s="83">
        <v>12737.3254</v>
      </c>
      <c r="J38" s="83">
        <v>5335.9241500000007</v>
      </c>
      <c r="K38" s="84">
        <v>7.0394760201315677E-3</v>
      </c>
      <c r="L38" s="84">
        <f t="shared" si="0"/>
        <v>7.783768292380655E-2</v>
      </c>
      <c r="M38" s="84">
        <f>J38/'סכום נכסי הקרן'!$C$42</f>
        <v>8.0755247722692585E-4</v>
      </c>
    </row>
    <row r="39" spans="2:13">
      <c r="B39" s="76" t="s">
        <v>2082</v>
      </c>
      <c r="C39" s="73">
        <v>6900</v>
      </c>
      <c r="D39" s="86" t="s">
        <v>27</v>
      </c>
      <c r="E39" s="73"/>
      <c r="F39" s="86" t="s">
        <v>736</v>
      </c>
      <c r="G39" s="86" t="s">
        <v>131</v>
      </c>
      <c r="H39" s="83">
        <v>11488.82</v>
      </c>
      <c r="I39" s="83">
        <v>7958.1319999999996</v>
      </c>
      <c r="J39" s="83">
        <v>3305.1786699999998</v>
      </c>
      <c r="K39" s="84">
        <v>3.1616539965619575E-3</v>
      </c>
      <c r="L39" s="84">
        <f t="shared" si="0"/>
        <v>4.8214225331892804E-2</v>
      </c>
      <c r="M39" s="84">
        <f>J39/'סכום נכסי הקרן'!$C$42</f>
        <v>5.0021423611055181E-4</v>
      </c>
    </row>
    <row r="40" spans="2:13">
      <c r="B40" s="76" t="s">
        <v>2083</v>
      </c>
      <c r="C40" s="73">
        <v>7019</v>
      </c>
      <c r="D40" s="86" t="s">
        <v>27</v>
      </c>
      <c r="E40" s="73"/>
      <c r="F40" s="86" t="s">
        <v>736</v>
      </c>
      <c r="G40" s="86" t="s">
        <v>131</v>
      </c>
      <c r="H40" s="83">
        <v>8050.65</v>
      </c>
      <c r="I40" s="83">
        <v>11369.545599999999</v>
      </c>
      <c r="J40" s="83">
        <v>3308.8901900000001</v>
      </c>
      <c r="K40" s="84">
        <v>5.4838536199043313E-3</v>
      </c>
      <c r="L40" s="84">
        <f t="shared" si="0"/>
        <v>4.8268367052952572E-2</v>
      </c>
      <c r="M40" s="84">
        <f>J40/'סכום נכסי הקרן'!$C$42</f>
        <v>5.007759470880734E-4</v>
      </c>
    </row>
    <row r="41" spans="2:13">
      <c r="B41" s="76" t="s">
        <v>2084</v>
      </c>
      <c r="C41" s="73">
        <v>7983</v>
      </c>
      <c r="D41" s="86" t="s">
        <v>27</v>
      </c>
      <c r="E41" s="73"/>
      <c r="F41" s="86" t="s">
        <v>706</v>
      </c>
      <c r="G41" s="86" t="s">
        <v>131</v>
      </c>
      <c r="H41" s="83">
        <v>8415.43</v>
      </c>
      <c r="I41" s="83">
        <v>2258.1482999999998</v>
      </c>
      <c r="J41" s="83">
        <v>686.96893</v>
      </c>
      <c r="K41" s="84">
        <v>4.1689145822221155E-6</v>
      </c>
      <c r="L41" s="84">
        <f t="shared" si="0"/>
        <v>1.0021145025430439E-2</v>
      </c>
      <c r="M41" s="84">
        <f>J41/'סכום נכסי הקרן'!$C$42</f>
        <v>1.0396764376784302E-4</v>
      </c>
    </row>
    <row r="42" spans="2:13">
      <c r="B42" s="76" t="s">
        <v>2085</v>
      </c>
      <c r="C42" s="73">
        <v>9035</v>
      </c>
      <c r="D42" s="86" t="s">
        <v>27</v>
      </c>
      <c r="E42" s="73"/>
      <c r="F42" s="86" t="s">
        <v>768</v>
      </c>
      <c r="G42" s="86" t="s">
        <v>133</v>
      </c>
      <c r="H42" s="83">
        <v>189233</v>
      </c>
      <c r="I42" s="83">
        <v>100</v>
      </c>
      <c r="J42" s="83">
        <v>744.10199999999998</v>
      </c>
      <c r="K42" s="84">
        <v>2.5809335288633651E-3</v>
      </c>
      <c r="L42" s="84">
        <f t="shared" si="0"/>
        <v>1.0854572499680358E-2</v>
      </c>
      <c r="M42" s="84">
        <f>J42/'סכום נכסי הקרן'!$C$42</f>
        <v>1.1261430944619216E-4</v>
      </c>
    </row>
    <row r="43" spans="2:13">
      <c r="B43" s="76" t="s">
        <v>2086</v>
      </c>
      <c r="C43" s="73">
        <v>8459</v>
      </c>
      <c r="D43" s="86" t="s">
        <v>27</v>
      </c>
      <c r="E43" s="73"/>
      <c r="F43" s="86" t="s">
        <v>768</v>
      </c>
      <c r="G43" s="86" t="s">
        <v>131</v>
      </c>
      <c r="H43" s="83">
        <v>1031360.32</v>
      </c>
      <c r="I43" s="83">
        <v>218.5812</v>
      </c>
      <c r="J43" s="83">
        <v>8149.5105300000005</v>
      </c>
      <c r="K43" s="84">
        <v>2.2094500470554055E-3</v>
      </c>
      <c r="L43" s="84">
        <f t="shared" si="0"/>
        <v>0.1188808159160888</v>
      </c>
      <c r="M43" s="84">
        <f>J43/'סכום נכסי הקרן'!$C$42</f>
        <v>1.2333678724965416E-3</v>
      </c>
    </row>
    <row r="44" spans="2:13">
      <c r="B44" s="76" t="s">
        <v>2087</v>
      </c>
      <c r="C44" s="73">
        <v>8564</v>
      </c>
      <c r="D44" s="86" t="s">
        <v>27</v>
      </c>
      <c r="E44" s="73"/>
      <c r="F44" s="86" t="s">
        <v>760</v>
      </c>
      <c r="G44" s="86" t="s">
        <v>131</v>
      </c>
      <c r="H44" s="83">
        <v>1146.8599999999999</v>
      </c>
      <c r="I44" s="83">
        <v>14777.717699999999</v>
      </c>
      <c r="J44" s="83">
        <v>612.66922</v>
      </c>
      <c r="K44" s="84">
        <v>1.8033050978853019E-4</v>
      </c>
      <c r="L44" s="84">
        <f t="shared" si="0"/>
        <v>8.9372995460469343E-3</v>
      </c>
      <c r="M44" s="84">
        <f>J44/'סכום נכסי הקרן'!$C$42</f>
        <v>9.2722934663846059E-5</v>
      </c>
    </row>
    <row r="45" spans="2:13">
      <c r="B45" s="76" t="s">
        <v>2088</v>
      </c>
      <c r="C45" s="73">
        <v>8568</v>
      </c>
      <c r="D45" s="86" t="s">
        <v>27</v>
      </c>
      <c r="E45" s="73"/>
      <c r="F45" s="86" t="s">
        <v>768</v>
      </c>
      <c r="G45" s="86" t="s">
        <v>131</v>
      </c>
      <c r="H45" s="83">
        <v>723533.22</v>
      </c>
      <c r="I45" s="83">
        <v>114.9161</v>
      </c>
      <c r="J45" s="83">
        <v>3005.7140199999999</v>
      </c>
      <c r="K45" s="84">
        <v>5.3792574706785874E-3</v>
      </c>
      <c r="L45" s="84">
        <f t="shared" si="0"/>
        <v>4.3845790957954281E-2</v>
      </c>
      <c r="M45" s="84">
        <f>J45/'סכום נכסי הקרן'!$C$42</f>
        <v>4.5489248618474105E-4</v>
      </c>
    </row>
    <row r="46" spans="2:13">
      <c r="B46" s="76" t="s">
        <v>2089</v>
      </c>
      <c r="C46" s="73">
        <v>8932</v>
      </c>
      <c r="D46" s="86" t="s">
        <v>27</v>
      </c>
      <c r="E46" s="73"/>
      <c r="F46" s="86" t="s">
        <v>768</v>
      </c>
      <c r="G46" s="86" t="s">
        <v>131</v>
      </c>
      <c r="H46" s="83">
        <v>59760.1</v>
      </c>
      <c r="I46" s="83">
        <v>100</v>
      </c>
      <c r="J46" s="83">
        <v>216.03276</v>
      </c>
      <c r="K46" s="84">
        <v>2.876462021709015E-3</v>
      </c>
      <c r="L46" s="84">
        <f t="shared" si="0"/>
        <v>3.1513734081161549E-3</v>
      </c>
      <c r="M46" s="84">
        <f>J46/'סכום נכסי הקרן'!$C$42</f>
        <v>3.2694953225706914E-5</v>
      </c>
    </row>
    <row r="47" spans="2:13">
      <c r="B47" s="76" t="s">
        <v>2090</v>
      </c>
      <c r="C47" s="73">
        <v>8783</v>
      </c>
      <c r="D47" s="86" t="s">
        <v>27</v>
      </c>
      <c r="E47" s="73"/>
      <c r="F47" s="86" t="s">
        <v>736</v>
      </c>
      <c r="G47" s="86" t="s">
        <v>131</v>
      </c>
      <c r="H47" s="83">
        <v>1287538.0900000001</v>
      </c>
      <c r="I47" s="83">
        <v>131.72819999999999</v>
      </c>
      <c r="J47" s="83">
        <v>6131.2234600000002</v>
      </c>
      <c r="K47" s="84">
        <v>4.4050544109543168E-3</v>
      </c>
      <c r="L47" s="84">
        <f t="shared" si="0"/>
        <v>8.94390951217858E-2</v>
      </c>
      <c r="M47" s="84">
        <f>J47/'סכום נכסי הקרן'!$C$42</f>
        <v>9.2791511917478112E-4</v>
      </c>
    </row>
    <row r="48" spans="2:13">
      <c r="B48" s="76" t="s">
        <v>2091</v>
      </c>
      <c r="C48" s="73">
        <v>9116</v>
      </c>
      <c r="D48" s="86" t="s">
        <v>27</v>
      </c>
      <c r="E48" s="73"/>
      <c r="F48" s="86" t="s">
        <v>768</v>
      </c>
      <c r="G48" s="86" t="s">
        <v>133</v>
      </c>
      <c r="H48" s="83">
        <v>426584.39</v>
      </c>
      <c r="I48" s="83">
        <v>100</v>
      </c>
      <c r="J48" s="83">
        <v>1677.4151399999998</v>
      </c>
      <c r="K48" s="84">
        <v>6.3296184156190127E-3</v>
      </c>
      <c r="L48" s="84">
        <f t="shared" si="0"/>
        <v>2.4469258581742124E-2</v>
      </c>
      <c r="M48" s="84">
        <f>J48/'סכום נכסי הקרן'!$C$42</f>
        <v>2.5386431920044257E-4</v>
      </c>
    </row>
    <row r="49" spans="2:13">
      <c r="B49" s="76" t="s">
        <v>2092</v>
      </c>
      <c r="C49" s="73">
        <v>9291</v>
      </c>
      <c r="D49" s="86" t="s">
        <v>27</v>
      </c>
      <c r="E49" s="73"/>
      <c r="F49" s="86" t="s">
        <v>768</v>
      </c>
      <c r="G49" s="86" t="s">
        <v>133</v>
      </c>
      <c r="H49" s="83">
        <v>172592.74</v>
      </c>
      <c r="I49" s="83">
        <v>100</v>
      </c>
      <c r="J49" s="83">
        <v>678.66917000000001</v>
      </c>
      <c r="K49" s="84">
        <v>6.3296213748854123E-3</v>
      </c>
      <c r="L49" s="84">
        <f t="shared" si="0"/>
        <v>9.9000724484854148E-3</v>
      </c>
      <c r="M49" s="84">
        <f>J49/'סכום נכסי הקרן'!$C$42</f>
        <v>1.0271153675432991E-4</v>
      </c>
    </row>
    <row r="50" spans="2:13">
      <c r="B50" s="76" t="s">
        <v>2093</v>
      </c>
      <c r="C50" s="73" t="s">
        <v>2094</v>
      </c>
      <c r="D50" s="86" t="s">
        <v>27</v>
      </c>
      <c r="E50" s="73"/>
      <c r="F50" s="86" t="s">
        <v>768</v>
      </c>
      <c r="G50" s="86" t="s">
        <v>133</v>
      </c>
      <c r="H50" s="83">
        <v>52514.76</v>
      </c>
      <c r="I50" s="83">
        <v>100</v>
      </c>
      <c r="J50" s="83">
        <v>206.49854000000002</v>
      </c>
      <c r="K50" s="84">
        <v>6.3296301073455579E-3</v>
      </c>
      <c r="L50" s="84">
        <f t="shared" si="0"/>
        <v>3.012293171511627E-3</v>
      </c>
      <c r="M50" s="84">
        <f>J50/'סכום נכסי הקרן'!$C$42</f>
        <v>3.1252019862528111E-5</v>
      </c>
    </row>
    <row r="51" spans="2:13">
      <c r="B51" s="76" t="s">
        <v>2095</v>
      </c>
      <c r="C51" s="73">
        <v>8215</v>
      </c>
      <c r="D51" s="86" t="s">
        <v>27</v>
      </c>
      <c r="E51" s="73"/>
      <c r="F51" s="86" t="s">
        <v>768</v>
      </c>
      <c r="G51" s="86" t="s">
        <v>131</v>
      </c>
      <c r="H51" s="83">
        <v>1758428.34</v>
      </c>
      <c r="I51" s="83">
        <v>142.95779999999999</v>
      </c>
      <c r="J51" s="83">
        <v>9087.4248499999994</v>
      </c>
      <c r="K51" s="84">
        <v>1.7720933542973881E-3</v>
      </c>
      <c r="L51" s="84">
        <f t="shared" si="0"/>
        <v>0.13256262161601756</v>
      </c>
      <c r="M51" s="84">
        <f>J51/'סכום נכסי הקרן'!$C$42</f>
        <v>1.3753142366596466E-3</v>
      </c>
    </row>
    <row r="52" spans="2:13">
      <c r="B52" s="76" t="s">
        <v>2096</v>
      </c>
      <c r="C52" s="73">
        <v>8255</v>
      </c>
      <c r="D52" s="86" t="s">
        <v>27</v>
      </c>
      <c r="E52" s="73"/>
      <c r="F52" s="86" t="s">
        <v>760</v>
      </c>
      <c r="G52" s="86" t="s">
        <v>131</v>
      </c>
      <c r="H52" s="83">
        <v>276468.78000000003</v>
      </c>
      <c r="I52" s="83">
        <v>94.250100000000003</v>
      </c>
      <c r="J52" s="83">
        <v>941.96814000000006</v>
      </c>
      <c r="K52" s="84">
        <v>2.7675089349555888E-4</v>
      </c>
      <c r="L52" s="84">
        <f t="shared" si="0"/>
        <v>1.3740940715142626E-2</v>
      </c>
      <c r="M52" s="84">
        <f>J52/'סכום נכסי הקרן'!$C$42</f>
        <v>1.425598797025328E-4</v>
      </c>
    </row>
    <row r="53" spans="2:13">
      <c r="B53" s="76" t="s">
        <v>2097</v>
      </c>
      <c r="C53" s="73">
        <v>8735</v>
      </c>
      <c r="D53" s="86" t="s">
        <v>27</v>
      </c>
      <c r="E53" s="73"/>
      <c r="F53" s="86" t="s">
        <v>736</v>
      </c>
      <c r="G53" s="86" t="s">
        <v>133</v>
      </c>
      <c r="H53" s="83">
        <v>161536.62</v>
      </c>
      <c r="I53" s="83">
        <v>97.475800000000007</v>
      </c>
      <c r="J53" s="83">
        <v>619.16070999999999</v>
      </c>
      <c r="K53" s="84">
        <v>6.2317171619609788E-3</v>
      </c>
      <c r="L53" s="84">
        <f t="shared" si="0"/>
        <v>9.0319940218526028E-3</v>
      </c>
      <c r="M53" s="84">
        <f>J53/'סכום נכסי הקרן'!$C$42</f>
        <v>9.3705373447274757E-5</v>
      </c>
    </row>
    <row r="54" spans="2:13">
      <c r="B54" s="76" t="s">
        <v>2098</v>
      </c>
      <c r="C54" s="73">
        <v>8773</v>
      </c>
      <c r="D54" s="86" t="s">
        <v>27</v>
      </c>
      <c r="E54" s="73"/>
      <c r="F54" s="86" t="s">
        <v>706</v>
      </c>
      <c r="G54" s="86" t="s">
        <v>131</v>
      </c>
      <c r="H54" s="83">
        <v>9845.51</v>
      </c>
      <c r="I54" s="83">
        <v>2467.1547</v>
      </c>
      <c r="J54" s="83">
        <v>878.09781999999996</v>
      </c>
      <c r="K54" s="84">
        <v>4.8773610152319793E-6</v>
      </c>
      <c r="L54" s="84">
        <f t="shared" si="0"/>
        <v>1.280923374618167E-2</v>
      </c>
      <c r="M54" s="84">
        <f>J54/'סכום נכסי הקרן'!$C$42</f>
        <v>1.3289358129061168E-4</v>
      </c>
    </row>
    <row r="55" spans="2:13">
      <c r="B55" s="76" t="s">
        <v>2099</v>
      </c>
      <c r="C55" s="73">
        <v>8432</v>
      </c>
      <c r="D55" s="86" t="s">
        <v>27</v>
      </c>
      <c r="E55" s="73"/>
      <c r="F55" s="86" t="s">
        <v>787</v>
      </c>
      <c r="G55" s="86" t="s">
        <v>131</v>
      </c>
      <c r="H55" s="83">
        <v>11983.68</v>
      </c>
      <c r="I55" s="83">
        <v>3362.7687999999998</v>
      </c>
      <c r="J55" s="83">
        <v>1456.7851699999999</v>
      </c>
      <c r="K55" s="84">
        <v>2.9235828914387767E-4</v>
      </c>
      <c r="L55" s="84">
        <f t="shared" si="0"/>
        <v>2.1250823468051658E-2</v>
      </c>
      <c r="M55" s="84">
        <f>J55/'סכום נכסי הקרן'!$C$42</f>
        <v>2.2047361239588609E-4</v>
      </c>
    </row>
    <row r="56" spans="2:13">
      <c r="B56" s="76" t="s">
        <v>2100</v>
      </c>
      <c r="C56" s="73">
        <v>6629</v>
      </c>
      <c r="D56" s="86" t="s">
        <v>27</v>
      </c>
      <c r="E56" s="73"/>
      <c r="F56" s="86" t="s">
        <v>736</v>
      </c>
      <c r="G56" s="86" t="s">
        <v>134</v>
      </c>
      <c r="H56" s="83">
        <v>3608.54</v>
      </c>
      <c r="I56" s="83">
        <v>9236.6561000000002</v>
      </c>
      <c r="J56" s="83">
        <v>1488.9574299999999</v>
      </c>
      <c r="K56" s="84">
        <v>5.3223303834808262E-3</v>
      </c>
      <c r="L56" s="84">
        <f t="shared" si="0"/>
        <v>2.1720135643867027E-2</v>
      </c>
      <c r="M56" s="84">
        <f>J56/'סכום נכסי הקרן'!$C$42</f>
        <v>2.2534264492532878E-4</v>
      </c>
    </row>
    <row r="57" spans="2:13">
      <c r="B57" s="76" t="s">
        <v>2101</v>
      </c>
      <c r="C57" s="73">
        <v>7943</v>
      </c>
      <c r="D57" s="86" t="s">
        <v>27</v>
      </c>
      <c r="E57" s="73"/>
      <c r="F57" s="86" t="s">
        <v>736</v>
      </c>
      <c r="G57" s="86" t="s">
        <v>131</v>
      </c>
      <c r="H57" s="83">
        <v>1055182.8700000001</v>
      </c>
      <c r="I57" s="83">
        <v>80.907799999999995</v>
      </c>
      <c r="J57" s="83">
        <v>3086.2167799999997</v>
      </c>
      <c r="K57" s="84">
        <v>1.4357953751917693E-2</v>
      </c>
      <c r="L57" s="84">
        <f t="shared" si="0"/>
        <v>4.5020123300622848E-2</v>
      </c>
      <c r="M57" s="84">
        <f>J57/'סכום נכסי הקרן'!$C$42</f>
        <v>4.6707598082111151E-4</v>
      </c>
    </row>
    <row r="58" spans="2:13">
      <c r="B58" s="76" t="s">
        <v>2102</v>
      </c>
      <c r="C58" s="73">
        <v>8372</v>
      </c>
      <c r="D58" s="86" t="s">
        <v>27</v>
      </c>
      <c r="E58" s="73"/>
      <c r="F58" s="86" t="s">
        <v>787</v>
      </c>
      <c r="G58" s="86" t="s">
        <v>131</v>
      </c>
      <c r="H58" s="83">
        <v>4302.32</v>
      </c>
      <c r="I58" s="83">
        <v>5672.6963999999998</v>
      </c>
      <c r="J58" s="83">
        <v>882.26804000000004</v>
      </c>
      <c r="K58" s="84">
        <v>2.2781791144767363E-4</v>
      </c>
      <c r="L58" s="84">
        <f t="shared" si="0"/>
        <v>1.2870066743982533E-2</v>
      </c>
      <c r="M58" s="84">
        <f>J58/'סכום נכסי הקרן'!$C$42</f>
        <v>1.3352471310525366E-4</v>
      </c>
    </row>
    <row r="59" spans="2:13">
      <c r="B59" s="76" t="s">
        <v>2103</v>
      </c>
      <c r="C59" s="73">
        <v>7425</v>
      </c>
      <c r="D59" s="86" t="s">
        <v>27</v>
      </c>
      <c r="E59" s="73"/>
      <c r="F59" s="86" t="s">
        <v>736</v>
      </c>
      <c r="G59" s="86" t="s">
        <v>131</v>
      </c>
      <c r="H59" s="83">
        <v>501113.89</v>
      </c>
      <c r="I59" s="83">
        <v>111.6399</v>
      </c>
      <c r="J59" s="83">
        <v>2022.38663</v>
      </c>
      <c r="K59" s="84">
        <v>5.0661061517464495E-3</v>
      </c>
      <c r="L59" s="84">
        <f t="shared" si="0"/>
        <v>2.9501523040818645E-2</v>
      </c>
      <c r="M59" s="84">
        <f>J59/'סכום נכסי הקרן'!$C$42</f>
        <v>3.0607319127036578E-4</v>
      </c>
    </row>
    <row r="60" spans="2:13"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</row>
    <row r="61" spans="2:13">
      <c r="B61" s="122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2:13"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2:13">
      <c r="B63" s="130" t="s">
        <v>220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2:13">
      <c r="B64" s="130" t="s">
        <v>111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2:13">
      <c r="B65" s="130" t="s">
        <v>203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2:13">
      <c r="B66" s="130" t="s">
        <v>211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2:13"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</row>
    <row r="68" spans="2:13">
      <c r="B68" s="12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2:13"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spans="2:13"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</row>
    <row r="71" spans="2:13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2:13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</row>
    <row r="73" spans="2:13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2:13">
      <c r="B74" s="122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</row>
    <row r="75" spans="2:13">
      <c r="B75" s="122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</row>
    <row r="76" spans="2:13">
      <c r="B76" s="122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</row>
    <row r="77" spans="2:13">
      <c r="B77" s="122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</row>
    <row r="78" spans="2:13">
      <c r="B78" s="122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</row>
    <row r="79" spans="2:13">
      <c r="B79" s="122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</row>
    <row r="80" spans="2:13">
      <c r="B80" s="12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</row>
    <row r="81" spans="2:13">
      <c r="B81" s="122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</row>
    <row r="82" spans="2:13">
      <c r="B82" s="122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</row>
    <row r="83" spans="2:13">
      <c r="B83" s="122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2:13">
      <c r="B84" s="122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2:13">
      <c r="B85" s="122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2:13">
      <c r="B86" s="122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2:13"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2:13">
      <c r="B88" s="122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2:13">
      <c r="B89" s="122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2:13">
      <c r="B90" s="122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2:13">
      <c r="B91" s="122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2:13">
      <c r="B92" s="122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2:13">
      <c r="B93" s="122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2:13">
      <c r="B94" s="122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2:13">
      <c r="B95" s="122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2:13">
      <c r="B96" s="122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2:13">
      <c r="B97" s="122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2:13">
      <c r="B98" s="122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2:13">
      <c r="B99" s="122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2:13">
      <c r="B100" s="122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2:13">
      <c r="B101" s="122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2:13"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2:13">
      <c r="B103" s="122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2:13">
      <c r="B104" s="122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2:13">
      <c r="B105" s="122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2:13">
      <c r="B106" s="122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2:13">
      <c r="B107" s="122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2:13">
      <c r="B108" s="122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2:13">
      <c r="B109" s="122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2:13">
      <c r="B110" s="122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2:13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2:13">
      <c r="B112" s="122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2:13">
      <c r="B113" s="12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2:13">
      <c r="B114" s="122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2:13"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  <row r="116" spans="2:13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</row>
    <row r="117" spans="2:13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</row>
    <row r="118" spans="2:13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</row>
    <row r="119" spans="2:13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</row>
    <row r="120" spans="2:13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</row>
    <row r="121" spans="2:13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</row>
    <row r="122" spans="2:13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</row>
    <row r="123" spans="2:13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</row>
    <row r="124" spans="2:13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</row>
    <row r="125" spans="2:13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</row>
    <row r="126" spans="2:13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</row>
    <row r="127" spans="2:13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</row>
    <row r="128" spans="2:13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</row>
    <row r="129" spans="2:13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</row>
    <row r="130" spans="2:13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</row>
    <row r="131" spans="2:13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</row>
    <row r="132" spans="2:13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</row>
    <row r="133" spans="2:13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</row>
    <row r="134" spans="2:13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</row>
    <row r="135" spans="2:13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</row>
    <row r="136" spans="2:13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</row>
    <row r="137" spans="2:13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2:13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</row>
    <row r="139" spans="2:13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</row>
    <row r="140" spans="2:13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</row>
    <row r="141" spans="2:13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</row>
    <row r="142" spans="2:13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</row>
    <row r="143" spans="2:13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</row>
    <row r="144" spans="2:13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</row>
    <row r="145" spans="2:13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</row>
    <row r="146" spans="2:13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</row>
    <row r="147" spans="2:13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</row>
    <row r="148" spans="2:13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</row>
    <row r="149" spans="2:13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</row>
    <row r="150" spans="2:13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</row>
    <row r="151" spans="2:13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</row>
    <row r="152" spans="2:13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</row>
    <row r="153" spans="2:13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</row>
    <row r="154" spans="2:13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</row>
    <row r="155" spans="2:13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</row>
    <row r="156" spans="2:13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</row>
    <row r="157" spans="2:13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</row>
    <row r="158" spans="2:13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2:13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</row>
    <row r="160" spans="2:13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</row>
    <row r="161" spans="2:13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</row>
    <row r="162" spans="2:13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2:13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</row>
    <row r="164" spans="2:13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</row>
    <row r="165" spans="2:13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</row>
    <row r="166" spans="2:13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</row>
    <row r="167" spans="2:13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</row>
    <row r="168" spans="2:13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</row>
    <row r="169" spans="2:13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</row>
    <row r="170" spans="2:13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</row>
    <row r="171" spans="2:13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</row>
    <row r="172" spans="2:13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</row>
    <row r="173" spans="2:13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</row>
    <row r="174" spans="2:13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2:13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pans="2:13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</row>
    <row r="177" spans="2:13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</row>
    <row r="178" spans="2:13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</row>
    <row r="179" spans="2:13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</row>
    <row r="180" spans="2:13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</row>
    <row r="181" spans="2:13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</row>
    <row r="182" spans="2:13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2:13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</row>
    <row r="184" spans="2:13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</row>
    <row r="185" spans="2:13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</row>
    <row r="186" spans="2:13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</row>
    <row r="187" spans="2:13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</row>
    <row r="188" spans="2:13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</row>
    <row r="189" spans="2:13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</row>
    <row r="190" spans="2:13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</row>
    <row r="191" spans="2:13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</row>
    <row r="192" spans="2:13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</row>
    <row r="193" spans="2:13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</row>
    <row r="194" spans="2:13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</row>
    <row r="195" spans="2:13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</row>
    <row r="196" spans="2:13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</row>
    <row r="197" spans="2:13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2:13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</row>
    <row r="199" spans="2:13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</row>
    <row r="200" spans="2:13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</row>
    <row r="201" spans="2:13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</row>
    <row r="202" spans="2:13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</row>
    <row r="203" spans="2:13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</row>
    <row r="204" spans="2:13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</row>
    <row r="205" spans="2:13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</row>
    <row r="206" spans="2:13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</row>
    <row r="207" spans="2:13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</row>
    <row r="208" spans="2:13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</row>
    <row r="209" spans="2:13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</row>
    <row r="210" spans="2:13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</row>
    <row r="211" spans="2:13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</row>
    <row r="212" spans="2:13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</row>
    <row r="213" spans="2:13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</row>
    <row r="214" spans="2:13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</row>
    <row r="215" spans="2:13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</row>
    <row r="216" spans="2:13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</row>
    <row r="217" spans="2:13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</row>
    <row r="218" spans="2:13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</row>
    <row r="219" spans="2:13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</row>
    <row r="220" spans="2:13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</row>
    <row r="221" spans="2:13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</row>
    <row r="222" spans="2:13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</row>
    <row r="223" spans="2:13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</row>
    <row r="224" spans="2:13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</row>
    <row r="225" spans="2:13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2:13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</row>
    <row r="227" spans="2:13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</row>
    <row r="228" spans="2:13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</row>
    <row r="229" spans="2:13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</row>
    <row r="230" spans="2:13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</row>
    <row r="231" spans="2:13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</row>
    <row r="232" spans="2:13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</row>
    <row r="233" spans="2:13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</row>
    <row r="234" spans="2:13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</row>
    <row r="235" spans="2:13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</row>
    <row r="236" spans="2:13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</row>
    <row r="237" spans="2:13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</row>
    <row r="238" spans="2:13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</row>
    <row r="239" spans="2:13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</row>
    <row r="240" spans="2:13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</row>
    <row r="241" spans="2:13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</row>
    <row r="242" spans="2:13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</row>
    <row r="243" spans="2:13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</row>
    <row r="244" spans="2:13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2:13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</row>
    <row r="246" spans="2:13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</row>
    <row r="247" spans="2:13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</row>
    <row r="248" spans="2:13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</row>
    <row r="249" spans="2:13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</row>
    <row r="250" spans="2:13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</row>
    <row r="251" spans="2:13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</row>
    <row r="252" spans="2:13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</row>
    <row r="253" spans="2:13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</row>
    <row r="254" spans="2:13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</row>
    <row r="255" spans="2:13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</row>
    <row r="256" spans="2:13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</row>
    <row r="257" spans="2:13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</row>
    <row r="258" spans="2:13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</row>
    <row r="259" spans="2:13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</row>
    <row r="260" spans="2:13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</row>
    <row r="261" spans="2:13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</row>
    <row r="262" spans="2:13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</row>
    <row r="263" spans="2:13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</row>
    <row r="264" spans="2:13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</row>
    <row r="265" spans="2:13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</row>
    <row r="266" spans="2:13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</row>
    <row r="267" spans="2:13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</row>
    <row r="268" spans="2:13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</row>
    <row r="269" spans="2:13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</row>
    <row r="270" spans="2:13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</row>
    <row r="271" spans="2:13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</row>
    <row r="272" spans="2:13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</row>
    <row r="273" spans="2:13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</row>
    <row r="274" spans="2:13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</row>
    <row r="275" spans="2:13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</row>
    <row r="276" spans="2:13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</row>
    <row r="277" spans="2:13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</row>
    <row r="278" spans="2:13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</row>
    <row r="279" spans="2:13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</row>
    <row r="280" spans="2:13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</row>
    <row r="281" spans="2:13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</row>
    <row r="282" spans="2:13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</row>
    <row r="283" spans="2:13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</row>
    <row r="284" spans="2:13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</row>
    <row r="285" spans="2:13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</row>
    <row r="286" spans="2:13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</row>
    <row r="287" spans="2:13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</row>
    <row r="288" spans="2:13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</row>
    <row r="289" spans="2:13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</row>
    <row r="290" spans="2:13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</row>
    <row r="291" spans="2:13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</row>
    <row r="292" spans="2:13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</row>
    <row r="293" spans="2:13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</row>
    <row r="294" spans="2:13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</row>
    <row r="295" spans="2:13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</row>
    <row r="296" spans="2:13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</row>
    <row r="297" spans="2:13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</row>
    <row r="298" spans="2:13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</row>
    <row r="299" spans="2:13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</row>
    <row r="300" spans="2:13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</row>
    <row r="301" spans="2:13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</row>
    <row r="302" spans="2:13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42.42578125" style="2" customWidth="1"/>
    <col min="4" max="4" width="12.28515625" style="1" bestFit="1" customWidth="1"/>
    <col min="5" max="5" width="12.42578125" style="1" bestFit="1" customWidth="1"/>
    <col min="6" max="6" width="14.42578125" style="1" bestFit="1" customWidth="1"/>
    <col min="7" max="7" width="10.5703125" style="1" bestFit="1" customWidth="1"/>
    <col min="8" max="8" width="12.42578125" style="1" bestFit="1" customWidth="1"/>
    <col min="9" max="9" width="9" style="1" bestFit="1" customWidth="1"/>
    <col min="10" max="10" width="10" style="1" bestFit="1" customWidth="1"/>
    <col min="11" max="11" width="9" style="1" bestFit="1" customWidth="1"/>
    <col min="12" max="16384" width="9.140625" style="1"/>
  </cols>
  <sheetData>
    <row r="1" spans="2:11">
      <c r="B1" s="46" t="s">
        <v>145</v>
      </c>
      <c r="C1" s="67" t="s" vm="1">
        <v>229</v>
      </c>
    </row>
    <row r="2" spans="2:11">
      <c r="B2" s="46" t="s">
        <v>144</v>
      </c>
      <c r="C2" s="67" t="s">
        <v>230</v>
      </c>
    </row>
    <row r="3" spans="2:11">
      <c r="B3" s="46" t="s">
        <v>146</v>
      </c>
      <c r="C3" s="67" t="s">
        <v>231</v>
      </c>
    </row>
    <row r="4" spans="2:11">
      <c r="B4" s="46" t="s">
        <v>147</v>
      </c>
      <c r="C4" s="67">
        <v>12145</v>
      </c>
    </row>
    <row r="6" spans="2:11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ht="26.25" customHeight="1">
      <c r="B7" s="152" t="s">
        <v>97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1" s="3" customFormat="1" ht="78.75">
      <c r="B8" s="21" t="s">
        <v>115</v>
      </c>
      <c r="C8" s="29" t="s">
        <v>45</v>
      </c>
      <c r="D8" s="29" t="s">
        <v>102</v>
      </c>
      <c r="E8" s="29" t="s">
        <v>103</v>
      </c>
      <c r="F8" s="29" t="s">
        <v>205</v>
      </c>
      <c r="G8" s="29" t="s">
        <v>204</v>
      </c>
      <c r="H8" s="29" t="s">
        <v>110</v>
      </c>
      <c r="I8" s="29" t="s">
        <v>58</v>
      </c>
      <c r="J8" s="29" t="s">
        <v>148</v>
      </c>
      <c r="K8" s="30" t="s">
        <v>150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2104</v>
      </c>
      <c r="C11" s="69"/>
      <c r="D11" s="69"/>
      <c r="E11" s="69"/>
      <c r="F11" s="77"/>
      <c r="G11" s="79"/>
      <c r="H11" s="77">
        <v>318473.96716792294</v>
      </c>
      <c r="I11" s="69"/>
      <c r="J11" s="78">
        <f>IFERROR(H11/$H$11,0)</f>
        <v>1</v>
      </c>
      <c r="K11" s="78">
        <f>H11/'סכום נכסי הקרן'!$C$42</f>
        <v>4.8198668850782438E-2</v>
      </c>
    </row>
    <row r="12" spans="2:11" ht="21" customHeight="1">
      <c r="B12" s="70" t="s">
        <v>2105</v>
      </c>
      <c r="C12" s="71"/>
      <c r="D12" s="71"/>
      <c r="E12" s="71"/>
      <c r="F12" s="80"/>
      <c r="G12" s="82"/>
      <c r="H12" s="80">
        <v>25901.10129721</v>
      </c>
      <c r="I12" s="71"/>
      <c r="J12" s="81">
        <f t="shared" ref="J12:J75" si="0">IFERROR(H12/$H$11,0)</f>
        <v>8.1328786548989826E-2</v>
      </c>
      <c r="K12" s="81">
        <f>H12/'סכום נכסי הקרן'!$C$42</f>
        <v>3.9199392509107304E-3</v>
      </c>
    </row>
    <row r="13" spans="2:11">
      <c r="B13" s="89" t="s">
        <v>193</v>
      </c>
      <c r="C13" s="71"/>
      <c r="D13" s="71"/>
      <c r="E13" s="71"/>
      <c r="F13" s="80"/>
      <c r="G13" s="82"/>
      <c r="H13" s="80">
        <v>1767.3609867929999</v>
      </c>
      <c r="I13" s="71"/>
      <c r="J13" s="81">
        <f t="shared" si="0"/>
        <v>5.5494676770899681E-3</v>
      </c>
      <c r="K13" s="81">
        <f>H13/'סכום נכסי הקרן'!$C$42</f>
        <v>2.6747695486618021E-4</v>
      </c>
    </row>
    <row r="14" spans="2:11">
      <c r="B14" s="76" t="s">
        <v>2106</v>
      </c>
      <c r="C14" s="73">
        <v>7034</v>
      </c>
      <c r="D14" s="86" t="s">
        <v>131</v>
      </c>
      <c r="E14" s="94">
        <v>43850</v>
      </c>
      <c r="F14" s="83">
        <v>295091.69</v>
      </c>
      <c r="G14" s="85">
        <v>71.479299999999995</v>
      </c>
      <c r="H14" s="83">
        <v>762.51003000000003</v>
      </c>
      <c r="I14" s="84">
        <v>4.5214831428571425E-3</v>
      </c>
      <c r="J14" s="84">
        <f t="shared" si="0"/>
        <v>2.3942617250029374E-3</v>
      </c>
      <c r="K14" s="84">
        <f>H14/'סכום נכסי הקרן'!$C$42</f>
        <v>1.1540022802551972E-4</v>
      </c>
    </row>
    <row r="15" spans="2:11">
      <c r="B15" s="76" t="s">
        <v>2107</v>
      </c>
      <c r="C15" s="73">
        <v>91381</v>
      </c>
      <c r="D15" s="86" t="s">
        <v>131</v>
      </c>
      <c r="E15" s="94">
        <v>44742</v>
      </c>
      <c r="F15" s="83">
        <v>103463.41</v>
      </c>
      <c r="G15" s="85">
        <v>100</v>
      </c>
      <c r="H15" s="83">
        <v>374.02024</v>
      </c>
      <c r="I15" s="84">
        <v>8.0000000000000004E-4</v>
      </c>
      <c r="J15" s="84">
        <f t="shared" si="0"/>
        <v>1.1744138565736803E-3</v>
      </c>
      <c r="K15" s="84">
        <f>H15/'סכום נכסי הקרן'!$C$42</f>
        <v>5.6605184566765121E-5</v>
      </c>
    </row>
    <row r="16" spans="2:11">
      <c r="B16" s="76" t="s">
        <v>2108</v>
      </c>
      <c r="C16" s="73">
        <v>8401</v>
      </c>
      <c r="D16" s="86" t="s">
        <v>131</v>
      </c>
      <c r="E16" s="94">
        <v>44621</v>
      </c>
      <c r="F16" s="83">
        <v>27336.546655999999</v>
      </c>
      <c r="G16" s="85">
        <v>59.898299999999999</v>
      </c>
      <c r="H16" s="83">
        <v>59.192468788999996</v>
      </c>
      <c r="I16" s="84">
        <v>2.42991556720276E-3</v>
      </c>
      <c r="J16" s="84">
        <f t="shared" si="0"/>
        <v>1.8586281734541074E-4</v>
      </c>
      <c r="K16" s="84">
        <f>H16/'סכום נכסי הקרן'!$C$42</f>
        <v>8.9583403849049152E-6</v>
      </c>
    </row>
    <row r="17" spans="2:11">
      <c r="B17" s="76" t="s">
        <v>2109</v>
      </c>
      <c r="C17" s="73">
        <v>8507</v>
      </c>
      <c r="D17" s="86" t="s">
        <v>131</v>
      </c>
      <c r="E17" s="94">
        <v>44621</v>
      </c>
      <c r="F17" s="83">
        <v>21869.237324999998</v>
      </c>
      <c r="G17" s="85">
        <v>87.794200000000004</v>
      </c>
      <c r="H17" s="83">
        <v>69.407717950000006</v>
      </c>
      <c r="I17" s="84">
        <v>1.4579492761155198E-3</v>
      </c>
      <c r="J17" s="84">
        <f t="shared" si="0"/>
        <v>2.1793843486555103E-4</v>
      </c>
      <c r="K17" s="84">
        <f>H17/'סכום נכסי הקרן'!$C$42</f>
        <v>1.0504342451942512E-5</v>
      </c>
    </row>
    <row r="18" spans="2:11">
      <c r="B18" s="76" t="s">
        <v>2110</v>
      </c>
      <c r="C18" s="73">
        <v>85741</v>
      </c>
      <c r="D18" s="86" t="s">
        <v>131</v>
      </c>
      <c r="E18" s="94">
        <v>44404</v>
      </c>
      <c r="F18" s="83">
        <v>56755.25</v>
      </c>
      <c r="G18" s="85">
        <v>100</v>
      </c>
      <c r="H18" s="83">
        <v>205.17023999999998</v>
      </c>
      <c r="I18" s="84">
        <v>2.9999999999999997E-4</v>
      </c>
      <c r="J18" s="84">
        <f t="shared" si="0"/>
        <v>6.4422923425894684E-4</v>
      </c>
      <c r="K18" s="84">
        <f>H18/'סכום נכסי הקרן'!$C$42</f>
        <v>3.1050991526040129E-5</v>
      </c>
    </row>
    <row r="19" spans="2:11">
      <c r="B19" s="76" t="s">
        <v>2111</v>
      </c>
      <c r="C19" s="73">
        <v>8402</v>
      </c>
      <c r="D19" s="86" t="s">
        <v>131</v>
      </c>
      <c r="E19" s="94">
        <v>44560</v>
      </c>
      <c r="F19" s="83">
        <v>36856.229135000001</v>
      </c>
      <c r="G19" s="85">
        <v>105.4036</v>
      </c>
      <c r="H19" s="83">
        <v>140.43477005399998</v>
      </c>
      <c r="I19" s="84">
        <v>1.4406823199610401E-3</v>
      </c>
      <c r="J19" s="84">
        <f t="shared" si="0"/>
        <v>4.4096153699103586E-4</v>
      </c>
      <c r="K19" s="84">
        <f>H19/'סכום נכסי הקרן'!$C$42</f>
        <v>2.1253759097362989E-5</v>
      </c>
    </row>
    <row r="20" spans="2:11">
      <c r="B20" s="76" t="s">
        <v>2112</v>
      </c>
      <c r="C20" s="73">
        <v>8291</v>
      </c>
      <c r="D20" s="86" t="s">
        <v>131</v>
      </c>
      <c r="E20" s="94">
        <v>44279</v>
      </c>
      <c r="F20" s="83">
        <v>42373.91</v>
      </c>
      <c r="G20" s="85">
        <v>102.2482</v>
      </c>
      <c r="H20" s="83">
        <v>156.62551999999999</v>
      </c>
      <c r="I20" s="84">
        <v>5.3637864611997795E-3</v>
      </c>
      <c r="J20" s="84">
        <f t="shared" si="0"/>
        <v>4.9180007205240574E-4</v>
      </c>
      <c r="K20" s="84">
        <f>H20/'סכום נכסי הקרן'!$C$42</f>
        <v>2.3704108813644847E-5</v>
      </c>
    </row>
    <row r="21" spans="2:11">
      <c r="B21" s="72"/>
      <c r="C21" s="73"/>
      <c r="D21" s="73"/>
      <c r="E21" s="73"/>
      <c r="F21" s="83"/>
      <c r="G21" s="85"/>
      <c r="H21" s="73"/>
      <c r="I21" s="73"/>
      <c r="J21" s="84"/>
      <c r="K21" s="73"/>
    </row>
    <row r="22" spans="2:11" ht="16.5" customHeight="1">
      <c r="B22" s="89" t="s">
        <v>195</v>
      </c>
      <c r="C22" s="73"/>
      <c r="D22" s="73"/>
      <c r="E22" s="73"/>
      <c r="F22" s="83"/>
      <c r="G22" s="85"/>
      <c r="H22" s="83">
        <v>5411.0562499999996</v>
      </c>
      <c r="I22" s="73"/>
      <c r="J22" s="84">
        <f t="shared" si="0"/>
        <v>1.6990576335386597E-2</v>
      </c>
      <c r="K22" s="84">
        <f>H22/'סכום נכסי הקרן'!$C$42</f>
        <v>8.1892316237323925E-4</v>
      </c>
    </row>
    <row r="23" spans="2:11" ht="16.5" customHeight="1">
      <c r="B23" s="76" t="s">
        <v>2113</v>
      </c>
      <c r="C23" s="73">
        <v>8510</v>
      </c>
      <c r="D23" s="86" t="s">
        <v>132</v>
      </c>
      <c r="E23" s="94">
        <v>44655</v>
      </c>
      <c r="F23" s="83">
        <v>1510051.21</v>
      </c>
      <c r="G23" s="85">
        <v>89.812100000000001</v>
      </c>
      <c r="H23" s="83">
        <v>1356.2087099999999</v>
      </c>
      <c r="I23" s="84">
        <v>2.0782427952380951E-3</v>
      </c>
      <c r="J23" s="84">
        <f t="shared" si="0"/>
        <v>4.2584601876890825E-3</v>
      </c>
      <c r="K23" s="84">
        <f>H23/'סכום נכסי הקרן'!$C$42</f>
        <v>2.0525211240066693E-4</v>
      </c>
    </row>
    <row r="24" spans="2:11" ht="16.5" customHeight="1">
      <c r="B24" s="76" t="s">
        <v>2114</v>
      </c>
      <c r="C24" s="73">
        <v>7004</v>
      </c>
      <c r="D24" s="86" t="s">
        <v>132</v>
      </c>
      <c r="E24" s="94">
        <v>43614</v>
      </c>
      <c r="F24" s="83">
        <v>4310874.7</v>
      </c>
      <c r="G24" s="85">
        <v>94.060879</v>
      </c>
      <c r="H24" s="83">
        <v>4054.8475400000002</v>
      </c>
      <c r="I24" s="84">
        <v>3.8664227533333332E-3</v>
      </c>
      <c r="J24" s="84">
        <f t="shared" si="0"/>
        <v>1.2732116147697516E-2</v>
      </c>
      <c r="K24" s="84">
        <f>H24/'סכום נכסי הקרן'!$C$42</f>
        <v>6.136710499725724E-4</v>
      </c>
    </row>
    <row r="25" spans="2:11">
      <c r="B25" s="72"/>
      <c r="C25" s="73"/>
      <c r="D25" s="73"/>
      <c r="E25" s="73"/>
      <c r="F25" s="83"/>
      <c r="G25" s="85"/>
      <c r="H25" s="73"/>
      <c r="I25" s="73"/>
      <c r="J25" s="84"/>
      <c r="K25" s="73"/>
    </row>
    <row r="26" spans="2:11">
      <c r="B26" s="89" t="s">
        <v>196</v>
      </c>
      <c r="C26" s="71"/>
      <c r="D26" s="71"/>
      <c r="E26" s="71"/>
      <c r="F26" s="80"/>
      <c r="G26" s="82"/>
      <c r="H26" s="80">
        <v>18722.684060417003</v>
      </c>
      <c r="I26" s="71"/>
      <c r="J26" s="81">
        <f t="shared" si="0"/>
        <v>5.8788742536513276E-2</v>
      </c>
      <c r="K26" s="81">
        <f>H26/'סכום נכסי הקרן'!$C$42</f>
        <v>2.8335391336713109E-3</v>
      </c>
    </row>
    <row r="27" spans="2:11">
      <c r="B27" s="76" t="s">
        <v>2115</v>
      </c>
      <c r="C27" s="73">
        <v>83021</v>
      </c>
      <c r="D27" s="86" t="s">
        <v>131</v>
      </c>
      <c r="E27" s="94">
        <v>44255</v>
      </c>
      <c r="F27" s="83">
        <v>115326.57</v>
      </c>
      <c r="G27" s="85">
        <v>100</v>
      </c>
      <c r="H27" s="83">
        <v>416.90555000000001</v>
      </c>
      <c r="I27" s="84">
        <v>2.9999999999999997E-4</v>
      </c>
      <c r="J27" s="84">
        <f t="shared" si="0"/>
        <v>1.3090726181087722E-3</v>
      </c>
      <c r="K27" s="84">
        <f>H27/'סכום נכסי הקרן'!$C$42</f>
        <v>6.309555762185149E-5</v>
      </c>
    </row>
    <row r="28" spans="2:11">
      <c r="B28" s="76" t="s">
        <v>2116</v>
      </c>
      <c r="C28" s="73">
        <v>8292</v>
      </c>
      <c r="D28" s="86" t="s">
        <v>131</v>
      </c>
      <c r="E28" s="94">
        <v>44317</v>
      </c>
      <c r="F28" s="83">
        <v>180908.78</v>
      </c>
      <c r="G28" s="85">
        <v>116.1189</v>
      </c>
      <c r="H28" s="83">
        <v>759.40048000000002</v>
      </c>
      <c r="I28" s="84">
        <v>6.1325006399999993E-4</v>
      </c>
      <c r="J28" s="84">
        <f t="shared" si="0"/>
        <v>2.3844978186226069E-3</v>
      </c>
      <c r="K28" s="84">
        <f>H28/'סכום נכסי הקרן'!$C$42</f>
        <v>1.1492962073520413E-4</v>
      </c>
    </row>
    <row r="29" spans="2:11">
      <c r="B29" s="76" t="s">
        <v>2117</v>
      </c>
      <c r="C29" s="73">
        <v>7038</v>
      </c>
      <c r="D29" s="86" t="s">
        <v>131</v>
      </c>
      <c r="E29" s="94">
        <v>43556</v>
      </c>
      <c r="F29" s="83">
        <v>521213.74</v>
      </c>
      <c r="G29" s="85">
        <v>117.84350000000001</v>
      </c>
      <c r="H29" s="83">
        <v>2220.3927200000003</v>
      </c>
      <c r="I29" s="84">
        <v>9.2179246153846147E-4</v>
      </c>
      <c r="J29" s="84">
        <f t="shared" si="0"/>
        <v>6.9719755738441433E-3</v>
      </c>
      <c r="K29" s="84">
        <f>H29/'סכום נכסי הקרן'!$C$42</f>
        <v>3.3603994191945774E-4</v>
      </c>
    </row>
    <row r="30" spans="2:11">
      <c r="B30" s="76" t="s">
        <v>2118</v>
      </c>
      <c r="C30" s="73">
        <v>83791</v>
      </c>
      <c r="D30" s="86" t="s">
        <v>132</v>
      </c>
      <c r="E30" s="94">
        <v>44308</v>
      </c>
      <c r="F30" s="83">
        <v>1302296.94</v>
      </c>
      <c r="G30" s="85">
        <v>100</v>
      </c>
      <c r="H30" s="83">
        <v>1302.2969399999999</v>
      </c>
      <c r="I30" s="84">
        <v>5.9999999999999995E-4</v>
      </c>
      <c r="J30" s="84">
        <f t="shared" si="0"/>
        <v>4.089178627631228E-3</v>
      </c>
      <c r="K30" s="84">
        <f>H30/'סכום נכסי הקרן'!$C$42</f>
        <v>1.9709296654489458E-4</v>
      </c>
    </row>
    <row r="31" spans="2:11">
      <c r="B31" s="76" t="s">
        <v>2119</v>
      </c>
      <c r="C31" s="73">
        <v>7079</v>
      </c>
      <c r="D31" s="86" t="s">
        <v>132</v>
      </c>
      <c r="E31" s="94">
        <v>44166</v>
      </c>
      <c r="F31" s="83">
        <v>2205333.34</v>
      </c>
      <c r="G31" s="85">
        <v>56.796007000000003</v>
      </c>
      <c r="H31" s="83">
        <v>1252.5411299999998</v>
      </c>
      <c r="I31" s="84">
        <v>5.7517697491638797E-3</v>
      </c>
      <c r="J31" s="84">
        <f t="shared" si="0"/>
        <v>3.932946674223981E-3</v>
      </c>
      <c r="K31" s="84">
        <f>H31/'סכום נכסי הקרן'!$C$42</f>
        <v>1.895627943587078E-4</v>
      </c>
    </row>
    <row r="32" spans="2:11">
      <c r="B32" s="76" t="s">
        <v>2120</v>
      </c>
      <c r="C32" s="73">
        <v>8279</v>
      </c>
      <c r="D32" s="86" t="s">
        <v>132</v>
      </c>
      <c r="E32" s="94">
        <v>44308</v>
      </c>
      <c r="F32" s="83">
        <v>289969.52</v>
      </c>
      <c r="G32" s="85">
        <v>100.329408</v>
      </c>
      <c r="H32" s="83">
        <v>290.92467999999997</v>
      </c>
      <c r="I32" s="84">
        <v>4.5307737500000006E-3</v>
      </c>
      <c r="J32" s="84">
        <f t="shared" si="0"/>
        <v>9.1349595254862088E-4</v>
      </c>
      <c r="K32" s="84">
        <f>H32/'סכום נכסי הקרן'!$C$42</f>
        <v>4.4029288913421048E-5</v>
      </c>
    </row>
    <row r="33" spans="2:11">
      <c r="B33" s="76" t="s">
        <v>2121</v>
      </c>
      <c r="C33" s="73">
        <v>7992</v>
      </c>
      <c r="D33" s="86" t="s">
        <v>131</v>
      </c>
      <c r="E33" s="94">
        <v>44196</v>
      </c>
      <c r="F33" s="83">
        <v>313556.94</v>
      </c>
      <c r="G33" s="85">
        <v>111.49509999999999</v>
      </c>
      <c r="H33" s="83">
        <v>1263.8062399999999</v>
      </c>
      <c r="I33" s="84">
        <v>5.6040222222222226E-3</v>
      </c>
      <c r="J33" s="84">
        <f t="shared" si="0"/>
        <v>3.968318827559391E-3</v>
      </c>
      <c r="K33" s="84">
        <f>H33/'סכום נכסי הקרן'!$C$42</f>
        <v>1.912676850638603E-4</v>
      </c>
    </row>
    <row r="34" spans="2:11">
      <c r="B34" s="76" t="s">
        <v>2122</v>
      </c>
      <c r="C34" s="73">
        <v>6662</v>
      </c>
      <c r="D34" s="86" t="s">
        <v>131</v>
      </c>
      <c r="E34" s="94">
        <v>43556</v>
      </c>
      <c r="F34" s="83">
        <v>334555.71999999997</v>
      </c>
      <c r="G34" s="85">
        <v>141.5772</v>
      </c>
      <c r="H34" s="83">
        <v>1712.26145</v>
      </c>
      <c r="I34" s="84">
        <v>2.5215800573913042E-3</v>
      </c>
      <c r="J34" s="84">
        <f t="shared" si="0"/>
        <v>5.376456560096699E-3</v>
      </c>
      <c r="K34" s="84">
        <f>H34/'סכום נכסי הקרן'!$C$42</f>
        <v>2.5913804933071769E-4</v>
      </c>
    </row>
    <row r="35" spans="2:11">
      <c r="B35" s="76" t="s">
        <v>2123</v>
      </c>
      <c r="C35" s="73">
        <v>8283</v>
      </c>
      <c r="D35" s="86" t="s">
        <v>132</v>
      </c>
      <c r="E35" s="94">
        <v>44317</v>
      </c>
      <c r="F35" s="83">
        <v>1256845.94</v>
      </c>
      <c r="G35" s="85">
        <v>108.047907</v>
      </c>
      <c r="H35" s="83">
        <v>1357.9956399999999</v>
      </c>
      <c r="I35" s="84">
        <v>1.4666376681818183E-3</v>
      </c>
      <c r="J35" s="84">
        <f t="shared" si="0"/>
        <v>4.2640711015602874E-3</v>
      </c>
      <c r="K35" s="84">
        <f>H35/'סכום נכסי הקרן'!$C$42</f>
        <v>2.0552255098029538E-4</v>
      </c>
    </row>
    <row r="36" spans="2:11">
      <c r="B36" s="76" t="s">
        <v>2124</v>
      </c>
      <c r="C36" s="73">
        <v>7067</v>
      </c>
      <c r="D36" s="86" t="s">
        <v>132</v>
      </c>
      <c r="E36" s="94">
        <v>44048</v>
      </c>
      <c r="F36" s="83">
        <v>1730645.53</v>
      </c>
      <c r="G36" s="85">
        <v>133.20028600000001</v>
      </c>
      <c r="H36" s="83">
        <v>2305.2250299999996</v>
      </c>
      <c r="I36" s="84">
        <v>5.6779215364238409E-3</v>
      </c>
      <c r="J36" s="84">
        <f t="shared" si="0"/>
        <v>7.2383468278413949E-3</v>
      </c>
      <c r="K36" s="84">
        <f>H36/'סכום נכסי הקרן'!$C$42</f>
        <v>3.4887868178223896E-4</v>
      </c>
    </row>
    <row r="37" spans="2:11">
      <c r="B37" s="76" t="s">
        <v>2125</v>
      </c>
      <c r="C37" s="73">
        <v>8405</v>
      </c>
      <c r="D37" s="86" t="s">
        <v>131</v>
      </c>
      <c r="E37" s="94">
        <v>44581</v>
      </c>
      <c r="F37" s="83">
        <v>22624.997255999999</v>
      </c>
      <c r="G37" s="85">
        <v>151.50800000000001</v>
      </c>
      <c r="H37" s="83">
        <v>123.91743041699999</v>
      </c>
      <c r="I37" s="84">
        <v>2.0581175082212914E-3</v>
      </c>
      <c r="J37" s="84">
        <f t="shared" si="0"/>
        <v>3.8909751876724539E-4</v>
      </c>
      <c r="K37" s="84">
        <f>H37/'סכום נכסי הקרן'!$C$42</f>
        <v>1.8753982457723568E-5</v>
      </c>
    </row>
    <row r="38" spans="2:11">
      <c r="B38" s="76" t="s">
        <v>2126</v>
      </c>
      <c r="C38" s="73">
        <v>7029</v>
      </c>
      <c r="D38" s="86" t="s">
        <v>132</v>
      </c>
      <c r="E38" s="94">
        <v>43739</v>
      </c>
      <c r="F38" s="83">
        <v>3264374.85</v>
      </c>
      <c r="G38" s="85">
        <v>106.957263</v>
      </c>
      <c r="H38" s="83">
        <v>3491.4872</v>
      </c>
      <c r="I38" s="84">
        <v>2.7046753488372093E-3</v>
      </c>
      <c r="J38" s="84">
        <f t="shared" si="0"/>
        <v>1.0963179286045163E-2</v>
      </c>
      <c r="K38" s="84">
        <f>H38/'סכום נכסי הקרן'!$C$42</f>
        <v>5.2841064795984831E-4</v>
      </c>
    </row>
    <row r="39" spans="2:11">
      <c r="B39" s="76" t="s">
        <v>2127</v>
      </c>
      <c r="C39" s="73">
        <v>7076</v>
      </c>
      <c r="D39" s="86" t="s">
        <v>132</v>
      </c>
      <c r="E39" s="94">
        <v>44104</v>
      </c>
      <c r="F39" s="83">
        <v>2504033.15</v>
      </c>
      <c r="G39" s="85">
        <v>88.877776999999995</v>
      </c>
      <c r="H39" s="83">
        <v>2225.5295699999997</v>
      </c>
      <c r="I39" s="84">
        <v>4.9098687757100877E-3</v>
      </c>
      <c r="J39" s="84">
        <f t="shared" si="0"/>
        <v>6.988105149663729E-3</v>
      </c>
      <c r="K39" s="84">
        <f>H39/'סכום נכסי הקרן'!$C$42</f>
        <v>3.3681736600308954E-4</v>
      </c>
    </row>
    <row r="40" spans="2:11">
      <c r="B40" s="72"/>
      <c r="C40" s="73"/>
      <c r="D40" s="73"/>
      <c r="E40" s="73"/>
      <c r="F40" s="83"/>
      <c r="G40" s="85"/>
      <c r="H40" s="73"/>
      <c r="I40" s="73"/>
      <c r="J40" s="84"/>
      <c r="K40" s="73"/>
    </row>
    <row r="41" spans="2:11">
      <c r="B41" s="70" t="s">
        <v>2128</v>
      </c>
      <c r="C41" s="71"/>
      <c r="D41" s="71"/>
      <c r="E41" s="71"/>
      <c r="F41" s="80"/>
      <c r="G41" s="82"/>
      <c r="H41" s="80">
        <v>292572.86587071302</v>
      </c>
      <c r="I41" s="71"/>
      <c r="J41" s="81">
        <f t="shared" si="0"/>
        <v>0.91867121345101044</v>
      </c>
      <c r="K41" s="81">
        <f>H41/'סכום נכסי הקרן'!$C$42</f>
        <v>4.4278729599871725E-2</v>
      </c>
    </row>
    <row r="42" spans="2:11">
      <c r="B42" s="89" t="s">
        <v>193</v>
      </c>
      <c r="C42" s="71"/>
      <c r="D42" s="71"/>
      <c r="E42" s="71"/>
      <c r="F42" s="80"/>
      <c r="G42" s="82"/>
      <c r="H42" s="80">
        <v>8531.7224280380015</v>
      </c>
      <c r="I42" s="71"/>
      <c r="J42" s="81">
        <f t="shared" si="0"/>
        <v>2.6789387226552958E-2</v>
      </c>
      <c r="K42" s="81">
        <f>H42/'סכום נכסי הקרן'!$C$42</f>
        <v>1.2912128036480072E-3</v>
      </c>
    </row>
    <row r="43" spans="2:11">
      <c r="B43" s="76" t="s">
        <v>2129</v>
      </c>
      <c r="C43" s="73">
        <v>87255</v>
      </c>
      <c r="D43" s="86" t="s">
        <v>131</v>
      </c>
      <c r="E43" s="94">
        <v>44469</v>
      </c>
      <c r="F43" s="83">
        <v>7856.67</v>
      </c>
      <c r="G43" s="85">
        <v>100</v>
      </c>
      <c r="H43" s="83">
        <v>28.401869999999999</v>
      </c>
      <c r="I43" s="84">
        <v>0</v>
      </c>
      <c r="J43" s="84">
        <f t="shared" si="0"/>
        <v>8.9181135439633723E-5</v>
      </c>
      <c r="K43" s="84">
        <f>H43/'סכום נכסי הקרן'!$C$42</f>
        <v>4.2984120147916835E-6</v>
      </c>
    </row>
    <row r="44" spans="2:11">
      <c r="B44" s="76" t="s">
        <v>2130</v>
      </c>
      <c r="C44" s="73">
        <v>87254</v>
      </c>
      <c r="D44" s="86" t="s">
        <v>131</v>
      </c>
      <c r="E44" s="94">
        <v>44469</v>
      </c>
      <c r="F44" s="83">
        <v>31029.15</v>
      </c>
      <c r="G44" s="85">
        <v>100</v>
      </c>
      <c r="H44" s="83">
        <v>112.17036999999999</v>
      </c>
      <c r="I44" s="84">
        <v>0</v>
      </c>
      <c r="J44" s="84">
        <f t="shared" si="0"/>
        <v>3.5221205361773105E-4</v>
      </c>
      <c r="K44" s="84">
        <f>H44/'סכום נכסי הקרן'!$C$42</f>
        <v>1.6976152137575048E-5</v>
      </c>
    </row>
    <row r="45" spans="2:11">
      <c r="B45" s="76" t="s">
        <v>2131</v>
      </c>
      <c r="C45" s="73">
        <v>87253</v>
      </c>
      <c r="D45" s="86" t="s">
        <v>131</v>
      </c>
      <c r="E45" s="94">
        <v>44469</v>
      </c>
      <c r="F45" s="83">
        <v>7127.43</v>
      </c>
      <c r="G45" s="85">
        <v>100</v>
      </c>
      <c r="H45" s="83">
        <v>25.76566</v>
      </c>
      <c r="I45" s="84">
        <v>1E-4</v>
      </c>
      <c r="J45" s="84">
        <f t="shared" si="0"/>
        <v>8.0903504387265808E-5</v>
      </c>
      <c r="K45" s="84">
        <f>H45/'סכום נכסי הקרן'!$C$42</f>
        <v>3.8994412168296492E-6</v>
      </c>
    </row>
    <row r="46" spans="2:11">
      <c r="B46" s="76" t="s">
        <v>2132</v>
      </c>
      <c r="C46" s="73">
        <v>87259</v>
      </c>
      <c r="D46" s="86" t="s">
        <v>131</v>
      </c>
      <c r="E46" s="94">
        <v>44469</v>
      </c>
      <c r="F46" s="83">
        <v>9175.5</v>
      </c>
      <c r="G46" s="85">
        <v>100</v>
      </c>
      <c r="H46" s="83">
        <v>33.169429999999998</v>
      </c>
      <c r="I46" s="84">
        <v>0</v>
      </c>
      <c r="J46" s="84">
        <f t="shared" si="0"/>
        <v>1.0415115023360962E-4</v>
      </c>
      <c r="K46" s="84">
        <f>H46/'סכום נכסי הקרן'!$C$42</f>
        <v>5.0199468005378426E-6</v>
      </c>
    </row>
    <row r="47" spans="2:11">
      <c r="B47" s="76" t="s">
        <v>2133</v>
      </c>
      <c r="C47" s="73">
        <v>87252</v>
      </c>
      <c r="D47" s="86" t="s">
        <v>131</v>
      </c>
      <c r="E47" s="94">
        <v>44469</v>
      </c>
      <c r="F47" s="83">
        <v>22677.55</v>
      </c>
      <c r="G47" s="85">
        <v>100</v>
      </c>
      <c r="H47" s="83">
        <v>81.979330000000004</v>
      </c>
      <c r="I47" s="84">
        <v>0</v>
      </c>
      <c r="J47" s="84">
        <f t="shared" si="0"/>
        <v>2.5741297076496824E-4</v>
      </c>
      <c r="K47" s="84">
        <f>H47/'סכום נכסי הקרן'!$C$42</f>
        <v>1.2406962535796846E-5</v>
      </c>
    </row>
    <row r="48" spans="2:11">
      <c r="B48" s="76" t="s">
        <v>2134</v>
      </c>
      <c r="C48" s="73">
        <v>87251</v>
      </c>
      <c r="D48" s="86" t="s">
        <v>131</v>
      </c>
      <c r="E48" s="94">
        <v>44469</v>
      </c>
      <c r="F48" s="83">
        <v>82201.7</v>
      </c>
      <c r="G48" s="85">
        <v>100</v>
      </c>
      <c r="H48" s="83">
        <v>297.15913</v>
      </c>
      <c r="I48" s="84">
        <v>0</v>
      </c>
      <c r="J48" s="84">
        <f t="shared" si="0"/>
        <v>9.3307196391131031E-4</v>
      </c>
      <c r="K48" s="84">
        <f>H48/'סכום נכסי הקרן'!$C$42</f>
        <v>4.4972826602510468E-5</v>
      </c>
    </row>
    <row r="49" spans="2:11">
      <c r="B49" s="76" t="s">
        <v>2135</v>
      </c>
      <c r="C49" s="73">
        <v>9457</v>
      </c>
      <c r="D49" s="86" t="s">
        <v>131</v>
      </c>
      <c r="E49" s="94">
        <v>44893</v>
      </c>
      <c r="F49" s="83">
        <v>14670.779827</v>
      </c>
      <c r="G49" s="85">
        <v>100</v>
      </c>
      <c r="H49" s="83">
        <v>53.034869073000003</v>
      </c>
      <c r="I49" s="84">
        <v>7.1053529388784868E-3</v>
      </c>
      <c r="J49" s="84">
        <f t="shared" si="0"/>
        <v>1.6652811388202451E-4</v>
      </c>
      <c r="K49" s="84">
        <f>H49/'סכום נכסי הקרן'!$C$42</f>
        <v>8.026433415345086E-6</v>
      </c>
    </row>
    <row r="50" spans="2:11">
      <c r="B50" s="76" t="s">
        <v>2136</v>
      </c>
      <c r="C50" s="73">
        <v>8338</v>
      </c>
      <c r="D50" s="86" t="s">
        <v>131</v>
      </c>
      <c r="E50" s="94">
        <v>44561</v>
      </c>
      <c r="F50" s="83">
        <v>72474.596174000006</v>
      </c>
      <c r="G50" s="85">
        <v>77.295500000000004</v>
      </c>
      <c r="H50" s="83">
        <v>202.51085896499998</v>
      </c>
      <c r="I50" s="84">
        <v>2.4158199992186861E-3</v>
      </c>
      <c r="J50" s="84">
        <f t="shared" si="0"/>
        <v>6.3587884675742219E-4</v>
      </c>
      <c r="K50" s="84">
        <f>H50/'סכום נכסי הקרן'!$C$42</f>
        <v>3.0648513964078425E-5</v>
      </c>
    </row>
    <row r="51" spans="2:11">
      <c r="B51" s="76" t="s">
        <v>2137</v>
      </c>
      <c r="C51" s="73">
        <v>872510</v>
      </c>
      <c r="D51" s="86" t="s">
        <v>131</v>
      </c>
      <c r="E51" s="94">
        <v>44469</v>
      </c>
      <c r="F51" s="83">
        <v>3742.61</v>
      </c>
      <c r="G51" s="85">
        <v>100</v>
      </c>
      <c r="H51" s="83">
        <v>13.529530000000001</v>
      </c>
      <c r="I51" s="84">
        <v>1E-4</v>
      </c>
      <c r="J51" s="84">
        <f t="shared" si="0"/>
        <v>4.248237342698167E-5</v>
      </c>
      <c r="K51" s="84">
        <f>H51/'סכום נכסי הקרן'!$C$42</f>
        <v>2.0475938488023691E-6</v>
      </c>
    </row>
    <row r="52" spans="2:11">
      <c r="B52" s="76" t="s">
        <v>2138</v>
      </c>
      <c r="C52" s="73">
        <v>87256</v>
      </c>
      <c r="D52" s="86" t="s">
        <v>131</v>
      </c>
      <c r="E52" s="94">
        <v>44469</v>
      </c>
      <c r="F52" s="83">
        <v>12674.09</v>
      </c>
      <c r="G52" s="85">
        <v>100</v>
      </c>
      <c r="H52" s="83">
        <v>45.816830000000003</v>
      </c>
      <c r="I52" s="84">
        <v>1E-4</v>
      </c>
      <c r="J52" s="84">
        <f t="shared" si="0"/>
        <v>1.4386365833111249E-4</v>
      </c>
      <c r="K52" s="84">
        <f>H52/'סכום נכסי הקרן'!$C$42</f>
        <v>6.9340368275633996E-6</v>
      </c>
    </row>
    <row r="53" spans="2:11">
      <c r="B53" s="76" t="s">
        <v>2139</v>
      </c>
      <c r="C53" s="73">
        <v>87258</v>
      </c>
      <c r="D53" s="86" t="s">
        <v>131</v>
      </c>
      <c r="E53" s="94">
        <v>44469</v>
      </c>
      <c r="F53" s="83">
        <v>10752.39</v>
      </c>
      <c r="G53" s="85">
        <v>100</v>
      </c>
      <c r="H53" s="83">
        <v>38.869900000000001</v>
      </c>
      <c r="I53" s="84">
        <v>1E-4</v>
      </c>
      <c r="J53" s="84">
        <f t="shared" si="0"/>
        <v>1.2205047824051793E-4</v>
      </c>
      <c r="K53" s="84">
        <f>H53/'סכום נכסי הקרן'!$C$42</f>
        <v>5.8826705837943519E-6</v>
      </c>
    </row>
    <row r="54" spans="2:11">
      <c r="B54" s="76" t="s">
        <v>2140</v>
      </c>
      <c r="C54" s="73">
        <v>7068</v>
      </c>
      <c r="D54" s="86" t="s">
        <v>131</v>
      </c>
      <c r="E54" s="94">
        <v>43885</v>
      </c>
      <c r="F54" s="83">
        <v>601619.03</v>
      </c>
      <c r="G54" s="85">
        <v>111.6992</v>
      </c>
      <c r="H54" s="83">
        <v>2429.2931600000002</v>
      </c>
      <c r="I54" s="84">
        <v>8.8566299999999997E-4</v>
      </c>
      <c r="J54" s="84">
        <f t="shared" si="0"/>
        <v>7.627917539392153E-3</v>
      </c>
      <c r="K54" s="84">
        <f>H54/'סכום נכסי הקרן'!$C$42</f>
        <v>3.6765547150223763E-4</v>
      </c>
    </row>
    <row r="55" spans="2:11">
      <c r="B55" s="76" t="s">
        <v>2141</v>
      </c>
      <c r="C55" s="73">
        <v>8322</v>
      </c>
      <c r="D55" s="86" t="s">
        <v>131</v>
      </c>
      <c r="E55" s="94">
        <v>44197</v>
      </c>
      <c r="F55" s="83">
        <v>646332.72</v>
      </c>
      <c r="G55" s="85">
        <v>107.24590000000001</v>
      </c>
      <c r="H55" s="83">
        <v>2505.7927</v>
      </c>
      <c r="I55" s="84">
        <v>3.4758175946666666E-3</v>
      </c>
      <c r="J55" s="84">
        <f t="shared" si="0"/>
        <v>7.868124111628759E-3</v>
      </c>
      <c r="K55" s="84">
        <f>H55/'סכום נכסי הקרן'!$C$42</f>
        <v>3.7923310853325132E-4</v>
      </c>
    </row>
    <row r="56" spans="2:11">
      <c r="B56" s="76" t="s">
        <v>2142</v>
      </c>
      <c r="C56" s="73">
        <v>9273</v>
      </c>
      <c r="D56" s="86" t="s">
        <v>131</v>
      </c>
      <c r="E56" s="94">
        <v>44852</v>
      </c>
      <c r="F56" s="83">
        <v>78196.13</v>
      </c>
      <c r="G56" s="85">
        <v>100</v>
      </c>
      <c r="H56" s="83">
        <v>282.67901000000001</v>
      </c>
      <c r="I56" s="84">
        <v>3.8903522388059704E-3</v>
      </c>
      <c r="J56" s="84">
        <f t="shared" si="0"/>
        <v>8.8760476252977625E-4</v>
      </c>
      <c r="K56" s="84">
        <f>H56/'סכום נכסי הקרן'!$C$42</f>
        <v>4.2781368019550072E-5</v>
      </c>
    </row>
    <row r="57" spans="2:11">
      <c r="B57" s="76" t="s">
        <v>2143</v>
      </c>
      <c r="C57" s="73">
        <v>8316</v>
      </c>
      <c r="D57" s="86" t="s">
        <v>131</v>
      </c>
      <c r="E57" s="94">
        <v>44378</v>
      </c>
      <c r="F57" s="83">
        <v>570456.31999999995</v>
      </c>
      <c r="G57" s="85">
        <v>115.4859</v>
      </c>
      <c r="H57" s="83">
        <v>2381.5497799999998</v>
      </c>
      <c r="I57" s="84">
        <v>3.6988577096774191E-3</v>
      </c>
      <c r="J57" s="84">
        <f t="shared" si="0"/>
        <v>7.4780045640096895E-3</v>
      </c>
      <c r="K57" s="84">
        <f>H57/'סכום נכסי הקרן'!$C$42</f>
        <v>3.6042986564534279E-4</v>
      </c>
    </row>
    <row r="58" spans="2:11">
      <c r="B58" s="72"/>
      <c r="C58" s="73"/>
      <c r="D58" s="73"/>
      <c r="E58" s="73"/>
      <c r="F58" s="83"/>
      <c r="G58" s="85"/>
      <c r="H58" s="73"/>
      <c r="I58" s="73"/>
      <c r="J58" s="84"/>
      <c r="K58" s="73"/>
    </row>
    <row r="59" spans="2:11">
      <c r="B59" s="89" t="s">
        <v>2144</v>
      </c>
      <c r="C59" s="73"/>
      <c r="D59" s="73"/>
      <c r="E59" s="73"/>
      <c r="F59" s="83"/>
      <c r="G59" s="85"/>
      <c r="H59" s="83">
        <v>433.12976383500006</v>
      </c>
      <c r="I59" s="73"/>
      <c r="J59" s="84">
        <f t="shared" si="0"/>
        <v>1.3600162289140014E-3</v>
      </c>
      <c r="K59" s="84">
        <f>H59/'סכום נכסי הקרן'!$C$42</f>
        <v>6.555097184911588E-5</v>
      </c>
    </row>
    <row r="60" spans="2:11">
      <c r="B60" s="76" t="s">
        <v>2145</v>
      </c>
      <c r="C60" s="73" t="s">
        <v>2146</v>
      </c>
      <c r="D60" s="86" t="s">
        <v>131</v>
      </c>
      <c r="E60" s="94">
        <v>44616</v>
      </c>
      <c r="F60" s="83">
        <v>120.48557999999998</v>
      </c>
      <c r="G60" s="85">
        <v>99443.1</v>
      </c>
      <c r="H60" s="83">
        <v>433.12976383500006</v>
      </c>
      <c r="I60" s="84">
        <v>1.5359211483510641E-4</v>
      </c>
      <c r="J60" s="84">
        <f t="shared" si="0"/>
        <v>1.3600162289140014E-3</v>
      </c>
      <c r="K60" s="84">
        <f>H60/'סכום נכסי הקרן'!$C$42</f>
        <v>6.555097184911588E-5</v>
      </c>
    </row>
    <row r="61" spans="2:11">
      <c r="B61" s="72"/>
      <c r="C61" s="73"/>
      <c r="D61" s="73"/>
      <c r="E61" s="73"/>
      <c r="F61" s="83"/>
      <c r="G61" s="85"/>
      <c r="H61" s="73"/>
      <c r="I61" s="73"/>
      <c r="J61" s="84"/>
      <c r="K61" s="73"/>
    </row>
    <row r="62" spans="2:11">
      <c r="B62" s="89" t="s">
        <v>195</v>
      </c>
      <c r="C62" s="71"/>
      <c r="D62" s="71"/>
      <c r="E62" s="71"/>
      <c r="F62" s="80"/>
      <c r="G62" s="82"/>
      <c r="H62" s="80">
        <v>9721.6346599999997</v>
      </c>
      <c r="I62" s="71"/>
      <c r="J62" s="81">
        <f t="shared" si="0"/>
        <v>3.0525680784684161E-2</v>
      </c>
      <c r="K62" s="81">
        <f>H62/'סכום נכסי הקרן'!$C$42</f>
        <v>1.4712971795856845E-3</v>
      </c>
    </row>
    <row r="63" spans="2:11">
      <c r="B63" s="76" t="s">
        <v>2147</v>
      </c>
      <c r="C63" s="73">
        <v>7064</v>
      </c>
      <c r="D63" s="86" t="s">
        <v>131</v>
      </c>
      <c r="E63" s="94">
        <v>43466</v>
      </c>
      <c r="F63" s="83">
        <v>628762.97</v>
      </c>
      <c r="G63" s="85">
        <v>118.3724</v>
      </c>
      <c r="H63" s="83">
        <v>2690.5787400000004</v>
      </c>
      <c r="I63" s="84">
        <v>3.5250316111111106E-5</v>
      </c>
      <c r="J63" s="84">
        <f t="shared" si="0"/>
        <v>8.4483474863781532E-3</v>
      </c>
      <c r="K63" s="84">
        <f>H63/'סכום נכסי הקרן'!$C$42</f>
        <v>4.0719910283228085E-4</v>
      </c>
    </row>
    <row r="64" spans="2:11">
      <c r="B64" s="76" t="s">
        <v>2148</v>
      </c>
      <c r="C64" s="73">
        <v>7989</v>
      </c>
      <c r="D64" s="86" t="s">
        <v>131</v>
      </c>
      <c r="E64" s="94">
        <v>43830</v>
      </c>
      <c r="F64" s="83">
        <v>830253.46</v>
      </c>
      <c r="G64" s="85">
        <v>134.0771</v>
      </c>
      <c r="H64" s="83">
        <v>4024.1448300000002</v>
      </c>
      <c r="I64" s="84">
        <v>1.037816875E-3</v>
      </c>
      <c r="J64" s="84">
        <f t="shared" si="0"/>
        <v>1.2635710434310552E-2</v>
      </c>
      <c r="K64" s="84">
        <f>H64/'סכום נכסי הקרן'!$C$42</f>
        <v>6.0902442291771073E-4</v>
      </c>
    </row>
    <row r="65" spans="2:11">
      <c r="B65" s="76" t="s">
        <v>2149</v>
      </c>
      <c r="C65" s="73">
        <v>8404</v>
      </c>
      <c r="D65" s="86" t="s">
        <v>131</v>
      </c>
      <c r="E65" s="94">
        <v>44469</v>
      </c>
      <c r="F65" s="83">
        <v>766571.25</v>
      </c>
      <c r="G65" s="85">
        <v>108.50749999999999</v>
      </c>
      <c r="H65" s="83">
        <v>3006.9110900000001</v>
      </c>
      <c r="I65" s="84">
        <v>2.596781634142857E-3</v>
      </c>
      <c r="J65" s="84">
        <f t="shared" si="0"/>
        <v>9.4416228639954587E-3</v>
      </c>
      <c r="K65" s="84">
        <f>H65/'סכום נכסי הקרן'!$C$42</f>
        <v>4.5507365383569317E-4</v>
      </c>
    </row>
    <row r="66" spans="2:11">
      <c r="B66" s="72"/>
      <c r="C66" s="73"/>
      <c r="D66" s="73"/>
      <c r="E66" s="73"/>
      <c r="F66" s="83"/>
      <c r="G66" s="85"/>
      <c r="H66" s="73"/>
      <c r="I66" s="73"/>
      <c r="J66" s="84"/>
      <c r="K66" s="73"/>
    </row>
    <row r="67" spans="2:11">
      <c r="B67" s="89" t="s">
        <v>196</v>
      </c>
      <c r="C67" s="71"/>
      <c r="D67" s="71"/>
      <c r="E67" s="71"/>
      <c r="F67" s="80"/>
      <c r="G67" s="82"/>
      <c r="H67" s="80">
        <v>273886.37901883997</v>
      </c>
      <c r="I67" s="71"/>
      <c r="J67" s="81">
        <f t="shared" si="0"/>
        <v>0.85999612921085922</v>
      </c>
      <c r="K67" s="81">
        <f>H67/'סכום נכסי הקרן'!$C$42</f>
        <v>4.1450668644788906E-2</v>
      </c>
    </row>
    <row r="68" spans="2:11">
      <c r="B68" s="76" t="s">
        <v>2150</v>
      </c>
      <c r="C68" s="73">
        <v>7055</v>
      </c>
      <c r="D68" s="86" t="s">
        <v>131</v>
      </c>
      <c r="E68" s="94">
        <v>43914</v>
      </c>
      <c r="F68" s="83">
        <v>555799.69999999995</v>
      </c>
      <c r="G68" s="85">
        <v>104.70650000000001</v>
      </c>
      <c r="H68" s="83">
        <v>2103.7796600000001</v>
      </c>
      <c r="I68" s="84">
        <v>3.1163700500000001E-3</v>
      </c>
      <c r="J68" s="84">
        <f t="shared" si="0"/>
        <v>6.6058135888097018E-3</v>
      </c>
      <c r="K68" s="84">
        <f>H68/'סכום נכסי הקרן'!$C$42</f>
        <v>3.1839142165703753E-4</v>
      </c>
    </row>
    <row r="69" spans="2:11">
      <c r="B69" s="76" t="s">
        <v>2151</v>
      </c>
      <c r="C69" s="73">
        <v>7070</v>
      </c>
      <c r="D69" s="86" t="s">
        <v>133</v>
      </c>
      <c r="E69" s="94">
        <v>44075</v>
      </c>
      <c r="F69" s="83">
        <v>2273350.8199999998</v>
      </c>
      <c r="G69" s="85">
        <v>102.0639</v>
      </c>
      <c r="H69" s="83">
        <v>9123.7676999999985</v>
      </c>
      <c r="I69" s="84">
        <v>3.1124621525555556E-4</v>
      </c>
      <c r="J69" s="84">
        <f t="shared" si="0"/>
        <v>2.8648394030866817E-2</v>
      </c>
      <c r="K69" s="84">
        <f>H69/'סכום נכסי הקרן'!$C$42</f>
        <v>1.3808144570004821E-3</v>
      </c>
    </row>
    <row r="70" spans="2:11">
      <c r="B70" s="76" t="s">
        <v>2152</v>
      </c>
      <c r="C70" s="73">
        <v>5339</v>
      </c>
      <c r="D70" s="86" t="s">
        <v>131</v>
      </c>
      <c r="E70" s="94">
        <v>42916</v>
      </c>
      <c r="F70" s="83">
        <v>564288.29</v>
      </c>
      <c r="G70" s="85">
        <v>73.665400000000005</v>
      </c>
      <c r="H70" s="83">
        <v>1502.7021100000002</v>
      </c>
      <c r="I70" s="84">
        <v>4.2320813333333331E-4</v>
      </c>
      <c r="J70" s="84">
        <f t="shared" si="0"/>
        <v>4.7184456656316435E-3</v>
      </c>
      <c r="K70" s="84">
        <f>H70/'סכום נכסי הקרן'!$C$42</f>
        <v>2.2742280012818928E-4</v>
      </c>
    </row>
    <row r="71" spans="2:11">
      <c r="B71" s="76" t="s">
        <v>2153</v>
      </c>
      <c r="C71" s="73">
        <v>7006</v>
      </c>
      <c r="D71" s="86" t="s">
        <v>133</v>
      </c>
      <c r="E71" s="94">
        <v>43617</v>
      </c>
      <c r="F71" s="83">
        <v>603872.81000000006</v>
      </c>
      <c r="G71" s="85">
        <v>145.35929999999999</v>
      </c>
      <c r="H71" s="83">
        <v>3451.6273200000001</v>
      </c>
      <c r="I71" s="84">
        <v>3.8526114285714285E-5</v>
      </c>
      <c r="J71" s="84">
        <f t="shared" si="0"/>
        <v>1.0838020296271336E-2</v>
      </c>
      <c r="K71" s="84">
        <f>H71/'סכום נכסי הקרן'!$C$42</f>
        <v>5.2237815125804113E-4</v>
      </c>
    </row>
    <row r="72" spans="2:11">
      <c r="B72" s="76" t="s">
        <v>2154</v>
      </c>
      <c r="C72" s="73">
        <v>8417</v>
      </c>
      <c r="D72" s="86" t="s">
        <v>133</v>
      </c>
      <c r="E72" s="94">
        <v>44713</v>
      </c>
      <c r="F72" s="83">
        <v>45143.4</v>
      </c>
      <c r="G72" s="85">
        <v>122.83320000000001</v>
      </c>
      <c r="H72" s="83">
        <v>218.04473999999999</v>
      </c>
      <c r="I72" s="84">
        <v>3.1686519999999997E-5</v>
      </c>
      <c r="J72" s="84">
        <f t="shared" si="0"/>
        <v>6.8465483046854737E-4</v>
      </c>
      <c r="K72" s="84">
        <f>H72/'סכום נכסי הקרן'!$C$42</f>
        <v>3.2999451450842103E-5</v>
      </c>
    </row>
    <row r="73" spans="2:11">
      <c r="B73" s="76" t="s">
        <v>2155</v>
      </c>
      <c r="C73" s="73">
        <v>9282</v>
      </c>
      <c r="D73" s="86" t="s">
        <v>131</v>
      </c>
      <c r="E73" s="94">
        <v>44848</v>
      </c>
      <c r="F73" s="83">
        <v>200247.93</v>
      </c>
      <c r="G73" s="85">
        <v>102.1096</v>
      </c>
      <c r="H73" s="83">
        <v>739.16757999999993</v>
      </c>
      <c r="I73" s="84">
        <v>2.2097542999999996E-3</v>
      </c>
      <c r="J73" s="84">
        <f t="shared" si="0"/>
        <v>2.3209670371903785E-3</v>
      </c>
      <c r="K73" s="84">
        <f>H73/'סכום נכסי הקרן'!$C$42</f>
        <v>1.118675216391207E-4</v>
      </c>
    </row>
    <row r="74" spans="2:11">
      <c r="B74" s="76" t="s">
        <v>2156</v>
      </c>
      <c r="C74" s="73">
        <v>8400</v>
      </c>
      <c r="D74" s="86" t="s">
        <v>131</v>
      </c>
      <c r="E74" s="94">
        <v>44544</v>
      </c>
      <c r="F74" s="83">
        <v>288836.05898500001</v>
      </c>
      <c r="G74" s="85">
        <v>109.32470000000001</v>
      </c>
      <c r="H74" s="83">
        <v>1141.5054954339998</v>
      </c>
      <c r="I74" s="84">
        <v>8.3010785562898364E-4</v>
      </c>
      <c r="J74" s="84">
        <f t="shared" si="0"/>
        <v>3.5842976604493204E-3</v>
      </c>
      <c r="K74" s="84">
        <f>H74/'סכום נכסי הקרן'!$C$42</f>
        <v>1.7275837599863104E-4</v>
      </c>
    </row>
    <row r="75" spans="2:11">
      <c r="B75" s="76" t="s">
        <v>2157</v>
      </c>
      <c r="C75" s="73">
        <v>8843</v>
      </c>
      <c r="D75" s="86" t="s">
        <v>131</v>
      </c>
      <c r="E75" s="94">
        <v>44562</v>
      </c>
      <c r="F75" s="83">
        <v>145755.816536</v>
      </c>
      <c r="G75" s="85">
        <v>100.10809999999999</v>
      </c>
      <c r="H75" s="83">
        <v>527.47686270999998</v>
      </c>
      <c r="I75" s="84">
        <v>3.0871764284309182E-4</v>
      </c>
      <c r="J75" s="84">
        <f t="shared" si="0"/>
        <v>1.6562636732938216E-3</v>
      </c>
      <c r="K75" s="84">
        <f>H75/'סכום נכסי הקרן'!$C$42</f>
        <v>7.9829704318669424E-5</v>
      </c>
    </row>
    <row r="76" spans="2:11">
      <c r="B76" s="76" t="s">
        <v>2158</v>
      </c>
      <c r="C76" s="73">
        <v>7025</v>
      </c>
      <c r="D76" s="86" t="s">
        <v>131</v>
      </c>
      <c r="E76" s="94">
        <v>43556</v>
      </c>
      <c r="F76" s="83">
        <v>677852.22</v>
      </c>
      <c r="G76" s="85">
        <v>126.929</v>
      </c>
      <c r="H76" s="83">
        <v>3110.3136500000001</v>
      </c>
      <c r="I76" s="84">
        <v>2.9559039108148147E-4</v>
      </c>
      <c r="J76" s="84">
        <f t="shared" ref="J76:J139" si="1">IFERROR(H76/$H$11,0)</f>
        <v>9.7663042215315934E-3</v>
      </c>
      <c r="K76" s="84">
        <f>H76/'סכום נכסי הקרן'!$C$42</f>
        <v>4.7072286306959992E-4</v>
      </c>
    </row>
    <row r="77" spans="2:11">
      <c r="B77" s="76" t="s">
        <v>2159</v>
      </c>
      <c r="C77" s="73">
        <v>9386</v>
      </c>
      <c r="D77" s="86" t="s">
        <v>131</v>
      </c>
      <c r="E77" s="94">
        <v>44896</v>
      </c>
      <c r="F77" s="83">
        <v>20446.14</v>
      </c>
      <c r="G77" s="85">
        <v>132.78270000000001</v>
      </c>
      <c r="H77" s="83">
        <v>98.143389999999997</v>
      </c>
      <c r="I77" s="84">
        <v>6.1216398113146143E-4</v>
      </c>
      <c r="J77" s="84">
        <f t="shared" si="1"/>
        <v>3.0816770008787426E-4</v>
      </c>
      <c r="K77" s="84">
        <f>H77/'סכום נכסי הקרן'!$C$42</f>
        <v>1.4853272927042691E-5</v>
      </c>
    </row>
    <row r="78" spans="2:11">
      <c r="B78" s="76" t="s">
        <v>2160</v>
      </c>
      <c r="C78" s="73">
        <v>7045</v>
      </c>
      <c r="D78" s="86" t="s">
        <v>133</v>
      </c>
      <c r="E78" s="94">
        <v>43909</v>
      </c>
      <c r="F78" s="83">
        <v>1614510.56</v>
      </c>
      <c r="G78" s="85">
        <v>97.561099999999996</v>
      </c>
      <c r="H78" s="83">
        <v>6193.7429800000009</v>
      </c>
      <c r="I78" s="84">
        <v>5.8840097749999999E-4</v>
      </c>
      <c r="J78" s="84">
        <f t="shared" si="1"/>
        <v>1.9448192375278835E-2</v>
      </c>
      <c r="K78" s="84">
        <f>H78/'סכום נכסי הקרן'!$C$42</f>
        <v>9.3737698404237652E-4</v>
      </c>
    </row>
    <row r="79" spans="2:11">
      <c r="B79" s="76" t="s">
        <v>2161</v>
      </c>
      <c r="C79" s="73">
        <v>7086</v>
      </c>
      <c r="D79" s="86" t="s">
        <v>131</v>
      </c>
      <c r="E79" s="94">
        <v>44160</v>
      </c>
      <c r="F79" s="83">
        <v>1063873.31</v>
      </c>
      <c r="G79" s="85">
        <v>94.392200000000003</v>
      </c>
      <c r="H79" s="83">
        <v>3630.2315099999996</v>
      </c>
      <c r="I79" s="84">
        <v>4.2018239000000002E-4</v>
      </c>
      <c r="J79" s="84">
        <f t="shared" si="1"/>
        <v>1.1398832822294307E-2</v>
      </c>
      <c r="K79" s="84">
        <f>H79/'סכום נכסי הקרן'!$C$42</f>
        <v>5.4940856848719312E-4</v>
      </c>
    </row>
    <row r="80" spans="2:11">
      <c r="B80" s="76" t="s">
        <v>2162</v>
      </c>
      <c r="C80" s="73">
        <v>87952</v>
      </c>
      <c r="D80" s="86" t="s">
        <v>133</v>
      </c>
      <c r="E80" s="94">
        <v>44819</v>
      </c>
      <c r="F80" s="83">
        <v>25667.47</v>
      </c>
      <c r="G80" s="85">
        <v>100</v>
      </c>
      <c r="H80" s="83">
        <v>100.92962</v>
      </c>
      <c r="I80" s="84">
        <v>1E-4</v>
      </c>
      <c r="J80" s="84">
        <f t="shared" si="1"/>
        <v>3.1691639005075248E-4</v>
      </c>
      <c r="K80" s="84">
        <f>H80/'סכום נכסי הקרן'!$C$42</f>
        <v>1.5274948137441622E-5</v>
      </c>
    </row>
    <row r="81" spans="2:11">
      <c r="B81" s="76" t="s">
        <v>2163</v>
      </c>
      <c r="C81" s="73">
        <v>8318</v>
      </c>
      <c r="D81" s="86" t="s">
        <v>133</v>
      </c>
      <c r="E81" s="94">
        <v>44256</v>
      </c>
      <c r="F81" s="83">
        <v>126096.7</v>
      </c>
      <c r="G81" s="85">
        <v>93.769099999999995</v>
      </c>
      <c r="H81" s="83">
        <v>464.94231000000002</v>
      </c>
      <c r="I81" s="84">
        <v>5.0000000000000001E-4</v>
      </c>
      <c r="J81" s="84">
        <f t="shared" si="1"/>
        <v>1.4599067990849254E-3</v>
      </c>
      <c r="K81" s="84">
        <f>H81/'סכום נכסי הקרן'!$C$42</f>
        <v>7.0365564362100098E-5</v>
      </c>
    </row>
    <row r="82" spans="2:11">
      <c r="B82" s="76" t="s">
        <v>2164</v>
      </c>
      <c r="C82" s="73">
        <v>6650</v>
      </c>
      <c r="D82" s="86" t="s">
        <v>133</v>
      </c>
      <c r="E82" s="94">
        <v>43466</v>
      </c>
      <c r="F82" s="83">
        <v>750996.06</v>
      </c>
      <c r="G82" s="85">
        <v>138.0883</v>
      </c>
      <c r="H82" s="83">
        <v>4077.8396000000002</v>
      </c>
      <c r="I82" s="84">
        <v>2.2113454000000001E-4</v>
      </c>
      <c r="J82" s="84">
        <f t="shared" si="1"/>
        <v>1.2804310619994453E-2</v>
      </c>
      <c r="K82" s="84">
        <f>H82/'סכום נכסי הקרן'!$C$42</f>
        <v>6.1715072743566944E-4</v>
      </c>
    </row>
    <row r="83" spans="2:11">
      <c r="B83" s="76" t="s">
        <v>2165</v>
      </c>
      <c r="C83" s="73">
        <v>7035</v>
      </c>
      <c r="D83" s="86" t="s">
        <v>133</v>
      </c>
      <c r="E83" s="94">
        <v>43847</v>
      </c>
      <c r="F83" s="83">
        <v>213017.52</v>
      </c>
      <c r="G83" s="85">
        <v>139.12549999999999</v>
      </c>
      <c r="H83" s="83">
        <v>1165.35348</v>
      </c>
      <c r="I83" s="84">
        <v>5.3254382499999997E-4</v>
      </c>
      <c r="J83" s="84">
        <f t="shared" si="1"/>
        <v>3.6591797136923906E-3</v>
      </c>
      <c r="K83" s="84">
        <f>H83/'סכום נכסי הקרן'!$C$42</f>
        <v>1.7636759128576043E-4</v>
      </c>
    </row>
    <row r="84" spans="2:11">
      <c r="B84" s="76" t="s">
        <v>2166</v>
      </c>
      <c r="C84" s="73">
        <v>7040</v>
      </c>
      <c r="D84" s="86" t="s">
        <v>133</v>
      </c>
      <c r="E84" s="94">
        <v>43891</v>
      </c>
      <c r="F84" s="83">
        <v>64898.46</v>
      </c>
      <c r="G84" s="85">
        <v>139.18879999999999</v>
      </c>
      <c r="H84" s="83">
        <v>355.20109000000002</v>
      </c>
      <c r="I84" s="84">
        <v>2.0280768749999999E-4</v>
      </c>
      <c r="J84" s="84">
        <f t="shared" si="1"/>
        <v>1.1153222134878981E-3</v>
      </c>
      <c r="K84" s="84">
        <f>H84/'סכום נכסי הקרן'!$C$42</f>
        <v>5.3757046029824884E-5</v>
      </c>
    </row>
    <row r="85" spans="2:11">
      <c r="B85" s="76" t="s">
        <v>2167</v>
      </c>
      <c r="C85" s="73">
        <v>9391</v>
      </c>
      <c r="D85" s="86" t="s">
        <v>133</v>
      </c>
      <c r="E85" s="94">
        <v>44608</v>
      </c>
      <c r="F85" s="83">
        <v>160530.12633999999</v>
      </c>
      <c r="G85" s="85">
        <v>100</v>
      </c>
      <c r="H85" s="83">
        <v>631.236562671</v>
      </c>
      <c r="I85" s="84">
        <v>1.4527614450213878E-4</v>
      </c>
      <c r="J85" s="84">
        <f t="shared" si="1"/>
        <v>1.9820664410481175E-3</v>
      </c>
      <c r="K85" s="84">
        <f>H85/'סכום נכסי הקרן'!$C$42</f>
        <v>9.5532964032327104E-5</v>
      </c>
    </row>
    <row r="86" spans="2:11">
      <c r="B86" s="76" t="s">
        <v>2168</v>
      </c>
      <c r="C86" s="73">
        <v>84032</v>
      </c>
      <c r="D86" s="86" t="s">
        <v>131</v>
      </c>
      <c r="E86" s="94">
        <v>44314</v>
      </c>
      <c r="F86" s="83">
        <v>173735.72</v>
      </c>
      <c r="G86" s="85">
        <v>100</v>
      </c>
      <c r="H86" s="83">
        <v>628.05462999999997</v>
      </c>
      <c r="I86" s="84">
        <v>2.5999999999999999E-3</v>
      </c>
      <c r="J86" s="84">
        <f t="shared" si="1"/>
        <v>1.9720752549574746E-3</v>
      </c>
      <c r="K86" s="84">
        <f>H86/'סכום נכסי הקרן'!$C$42</f>
        <v>9.5051402162517665E-5</v>
      </c>
    </row>
    <row r="87" spans="2:11">
      <c r="B87" s="76" t="s">
        <v>2169</v>
      </c>
      <c r="C87" s="73">
        <v>8314</v>
      </c>
      <c r="D87" s="86" t="s">
        <v>131</v>
      </c>
      <c r="E87" s="94">
        <v>44264</v>
      </c>
      <c r="F87" s="83">
        <v>119344.75</v>
      </c>
      <c r="G87" s="85">
        <v>102.13639999999999</v>
      </c>
      <c r="H87" s="83">
        <v>440.64835999999997</v>
      </c>
      <c r="I87" s="84">
        <v>5.1022543319999996E-4</v>
      </c>
      <c r="J87" s="84">
        <f t="shared" si="1"/>
        <v>1.3836244259414073E-3</v>
      </c>
      <c r="K87" s="84">
        <f>H87/'סכום נכסי הקרן'!$C$42</f>
        <v>6.668885551980384E-5</v>
      </c>
    </row>
    <row r="88" spans="2:11">
      <c r="B88" s="76" t="s">
        <v>2170</v>
      </c>
      <c r="C88" s="73">
        <v>84035</v>
      </c>
      <c r="D88" s="86" t="s">
        <v>131</v>
      </c>
      <c r="E88" s="94">
        <v>44314</v>
      </c>
      <c r="F88" s="83">
        <v>94839.22</v>
      </c>
      <c r="G88" s="85">
        <v>100</v>
      </c>
      <c r="H88" s="83">
        <v>342.84378000000004</v>
      </c>
      <c r="I88" s="84">
        <v>1.5E-3</v>
      </c>
      <c r="J88" s="84">
        <f t="shared" si="1"/>
        <v>1.0765205804693842E-3</v>
      </c>
      <c r="K88" s="84">
        <f>H88/'סכום נכסי הקרן'!$C$42</f>
        <v>5.1886858969095943E-5</v>
      </c>
    </row>
    <row r="89" spans="2:11">
      <c r="B89" s="76" t="s">
        <v>2171</v>
      </c>
      <c r="C89" s="73">
        <v>7032</v>
      </c>
      <c r="D89" s="86" t="s">
        <v>131</v>
      </c>
      <c r="E89" s="94">
        <v>43853</v>
      </c>
      <c r="F89" s="83">
        <v>102025.56</v>
      </c>
      <c r="G89" s="85">
        <v>79.153199999999998</v>
      </c>
      <c r="H89" s="83">
        <v>291.93475000000001</v>
      </c>
      <c r="I89" s="84">
        <v>1.8686000000000001E-4</v>
      </c>
      <c r="J89" s="84">
        <f t="shared" si="1"/>
        <v>9.1666754616106659E-4</v>
      </c>
      <c r="K89" s="84">
        <f>H89/'סכום נכסי הקרן'!$C$42</f>
        <v>4.4182155503676577E-5</v>
      </c>
    </row>
    <row r="90" spans="2:11">
      <c r="B90" s="76" t="s">
        <v>2172</v>
      </c>
      <c r="C90" s="73">
        <v>8337</v>
      </c>
      <c r="D90" s="86" t="s">
        <v>131</v>
      </c>
      <c r="E90" s="94">
        <v>44470</v>
      </c>
      <c r="F90" s="83">
        <v>330821.38183199998</v>
      </c>
      <c r="G90" s="85">
        <v>136.1335</v>
      </c>
      <c r="H90" s="83">
        <v>1628.0467940250001</v>
      </c>
      <c r="I90" s="84">
        <v>6.4252228334365157E-4</v>
      </c>
      <c r="J90" s="84">
        <f t="shared" si="1"/>
        <v>5.1120247237243536E-3</v>
      </c>
      <c r="K90" s="84">
        <f>H90/'סכום נכסי הקרן'!$C$42</f>
        <v>2.4639278681580273E-4</v>
      </c>
    </row>
    <row r="91" spans="2:11">
      <c r="B91" s="76" t="s">
        <v>2173</v>
      </c>
      <c r="C91" s="73">
        <v>8111</v>
      </c>
      <c r="D91" s="86" t="s">
        <v>131</v>
      </c>
      <c r="E91" s="94">
        <v>44377</v>
      </c>
      <c r="F91" s="83">
        <v>187973</v>
      </c>
      <c r="G91" s="85">
        <v>100.378</v>
      </c>
      <c r="H91" s="83">
        <v>682.09100000000001</v>
      </c>
      <c r="I91" s="84">
        <v>1.8338829268292682E-4</v>
      </c>
      <c r="J91" s="84">
        <f t="shared" si="1"/>
        <v>2.1417480557848903E-3</v>
      </c>
      <c r="K91" s="84">
        <f>H91/'סכום נכסי הקרן'!$C$42</f>
        <v>1.0322940530258305E-4</v>
      </c>
    </row>
    <row r="92" spans="2:11">
      <c r="B92" s="76" t="s">
        <v>2174</v>
      </c>
      <c r="C92" s="73">
        <v>9237</v>
      </c>
      <c r="D92" s="86" t="s">
        <v>131</v>
      </c>
      <c r="E92" s="94">
        <v>44712</v>
      </c>
      <c r="F92" s="83">
        <v>263495.45</v>
      </c>
      <c r="G92" s="85">
        <v>111.6357</v>
      </c>
      <c r="H92" s="83">
        <v>1063.3702900000001</v>
      </c>
      <c r="I92" s="84">
        <v>1.9366792207792209E-4</v>
      </c>
      <c r="J92" s="84">
        <f t="shared" si="1"/>
        <v>3.3389551411569943E-3</v>
      </c>
      <c r="K92" s="84">
        <f>H92/'סכום נכסי הקרן'!$C$42</f>
        <v>1.6093319315624351E-4</v>
      </c>
    </row>
    <row r="93" spans="2:11">
      <c r="B93" s="76" t="s">
        <v>2175</v>
      </c>
      <c r="C93" s="73">
        <v>6648</v>
      </c>
      <c r="D93" s="86" t="s">
        <v>131</v>
      </c>
      <c r="E93" s="94">
        <v>43466</v>
      </c>
      <c r="F93" s="83">
        <v>695650.86</v>
      </c>
      <c r="G93" s="85">
        <v>122.7418</v>
      </c>
      <c r="H93" s="83">
        <v>3086.6835799999999</v>
      </c>
      <c r="I93" s="84">
        <v>1.1267069285714285E-4</v>
      </c>
      <c r="J93" s="84">
        <f t="shared" si="1"/>
        <v>9.6921064143760081E-3</v>
      </c>
      <c r="K93" s="84">
        <f>H93/'סכום נכסי הקרן'!$C$42</f>
        <v>4.6714662753305356E-4</v>
      </c>
    </row>
    <row r="94" spans="2:11">
      <c r="B94" s="76" t="s">
        <v>2176</v>
      </c>
      <c r="C94" s="73">
        <v>6665</v>
      </c>
      <c r="D94" s="86" t="s">
        <v>131</v>
      </c>
      <c r="E94" s="94">
        <v>43586</v>
      </c>
      <c r="F94" s="83">
        <v>98050.62</v>
      </c>
      <c r="G94" s="85">
        <v>203.9134</v>
      </c>
      <c r="H94" s="83">
        <v>722.77713000000006</v>
      </c>
      <c r="I94" s="84">
        <v>2.4942910815939281E-4</v>
      </c>
      <c r="J94" s="84">
        <f t="shared" si="1"/>
        <v>2.2695014491369674E-3</v>
      </c>
      <c r="K94" s="84">
        <f>H94/'סכום נכסי הקרן'!$C$42</f>
        <v>1.0938694880332356E-4</v>
      </c>
    </row>
    <row r="95" spans="2:11">
      <c r="B95" s="76" t="s">
        <v>2177</v>
      </c>
      <c r="C95" s="73">
        <v>7016</v>
      </c>
      <c r="D95" s="86" t="s">
        <v>131</v>
      </c>
      <c r="E95" s="94">
        <v>43627</v>
      </c>
      <c r="F95" s="83">
        <v>93539.79</v>
      </c>
      <c r="G95" s="85">
        <v>77.4679</v>
      </c>
      <c r="H95" s="83">
        <v>261.95486</v>
      </c>
      <c r="I95" s="84">
        <v>4.7583398190045249E-4</v>
      </c>
      <c r="J95" s="84">
        <f t="shared" si="1"/>
        <v>8.2253146883392854E-4</v>
      </c>
      <c r="K95" s="84">
        <f>H95/'סכום נכסי הקרן'!$C$42</f>
        <v>3.9644921885674199E-5</v>
      </c>
    </row>
    <row r="96" spans="2:11">
      <c r="B96" s="76" t="s">
        <v>2178</v>
      </c>
      <c r="C96" s="73">
        <v>7042</v>
      </c>
      <c r="D96" s="86" t="s">
        <v>131</v>
      </c>
      <c r="E96" s="94">
        <v>43558</v>
      </c>
      <c r="F96" s="83">
        <v>328980.49</v>
      </c>
      <c r="G96" s="85">
        <v>101.9453</v>
      </c>
      <c r="H96" s="83">
        <v>1212.39924</v>
      </c>
      <c r="I96" s="84">
        <v>1.0241822558255649E-3</v>
      </c>
      <c r="J96" s="84">
        <f t="shared" si="1"/>
        <v>3.80690218036168E-3</v>
      </c>
      <c r="K96" s="84">
        <f>H96/'סכום נכסי הקרן'!$C$42</f>
        <v>1.8348761753857426E-4</v>
      </c>
    </row>
    <row r="97" spans="2:11">
      <c r="B97" s="76" t="s">
        <v>2179</v>
      </c>
      <c r="C97" s="73">
        <v>7057</v>
      </c>
      <c r="D97" s="86" t="s">
        <v>131</v>
      </c>
      <c r="E97" s="94">
        <v>43917</v>
      </c>
      <c r="F97" s="83">
        <v>36080.89</v>
      </c>
      <c r="G97" s="85">
        <v>117.5414</v>
      </c>
      <c r="H97" s="83">
        <v>153.31207000000001</v>
      </c>
      <c r="I97" s="84">
        <v>5.7068662352941172E-3</v>
      </c>
      <c r="J97" s="84">
        <f t="shared" si="1"/>
        <v>4.8139592495848363E-4</v>
      </c>
      <c r="K97" s="84">
        <f>H97/'סכום נכסי הקרן'!$C$42</f>
        <v>2.3202642773190067E-5</v>
      </c>
    </row>
    <row r="98" spans="2:11">
      <c r="B98" s="76" t="s">
        <v>2180</v>
      </c>
      <c r="C98" s="73">
        <v>87954</v>
      </c>
      <c r="D98" s="86" t="s">
        <v>133</v>
      </c>
      <c r="E98" s="94">
        <v>44837</v>
      </c>
      <c r="F98" s="83">
        <v>53652.74</v>
      </c>
      <c r="G98" s="85">
        <v>100</v>
      </c>
      <c r="H98" s="83">
        <v>210.97329000000002</v>
      </c>
      <c r="I98" s="84">
        <v>1E-4</v>
      </c>
      <c r="J98" s="84">
        <f t="shared" si="1"/>
        <v>6.6245066080631752E-4</v>
      </c>
      <c r="K98" s="84">
        <f>H98/'סכום נכסי הקרן'!$C$42</f>
        <v>3.1929240030185702E-5</v>
      </c>
    </row>
    <row r="99" spans="2:11">
      <c r="B99" s="76" t="s">
        <v>2181</v>
      </c>
      <c r="C99" s="73">
        <v>87953</v>
      </c>
      <c r="D99" s="86" t="s">
        <v>133</v>
      </c>
      <c r="E99" s="94">
        <v>44792</v>
      </c>
      <c r="F99" s="83">
        <v>72538.5</v>
      </c>
      <c r="G99" s="85">
        <v>100</v>
      </c>
      <c r="H99" s="83">
        <v>285.23589000000004</v>
      </c>
      <c r="I99" s="84">
        <v>2.0000000000000001E-4</v>
      </c>
      <c r="J99" s="84">
        <f t="shared" si="1"/>
        <v>8.9563329943889161E-4</v>
      </c>
      <c r="K99" s="84">
        <f>H99/'סכום נכסי הקרן'!$C$42</f>
        <v>4.3168332811388804E-5</v>
      </c>
    </row>
    <row r="100" spans="2:11">
      <c r="B100" s="76" t="s">
        <v>2182</v>
      </c>
      <c r="C100" s="73">
        <v>87343</v>
      </c>
      <c r="D100" s="86" t="s">
        <v>131</v>
      </c>
      <c r="E100" s="94">
        <v>44421</v>
      </c>
      <c r="F100" s="83">
        <v>72456.759999999995</v>
      </c>
      <c r="G100" s="85">
        <v>100</v>
      </c>
      <c r="H100" s="83">
        <v>261.93119999999999</v>
      </c>
      <c r="I100" s="84">
        <v>2.0000000000000001E-4</v>
      </c>
      <c r="J100" s="84">
        <f t="shared" si="1"/>
        <v>8.2245717704734897E-4</v>
      </c>
      <c r="K100" s="84">
        <f>H100/'סכום נכסי הקרן'!$C$42</f>
        <v>3.9641341120454517E-5</v>
      </c>
    </row>
    <row r="101" spans="2:11">
      <c r="B101" s="76" t="s">
        <v>2183</v>
      </c>
      <c r="C101" s="73">
        <v>87342</v>
      </c>
      <c r="D101" s="86" t="s">
        <v>131</v>
      </c>
      <c r="E101" s="94">
        <v>44421</v>
      </c>
      <c r="F101" s="83">
        <v>40223.07</v>
      </c>
      <c r="G101" s="85">
        <v>100</v>
      </c>
      <c r="H101" s="83">
        <v>145.40639000000002</v>
      </c>
      <c r="I101" s="84">
        <v>2.0000000000000001E-4</v>
      </c>
      <c r="J101" s="84">
        <f t="shared" si="1"/>
        <v>4.5657229472489681E-4</v>
      </c>
      <c r="K101" s="84">
        <f>H101/'סכום נכסי הקרן'!$C$42</f>
        <v>2.2006176839887144E-5</v>
      </c>
    </row>
    <row r="102" spans="2:11">
      <c r="B102" s="76" t="s">
        <v>2184</v>
      </c>
      <c r="C102" s="73">
        <v>9011</v>
      </c>
      <c r="D102" s="86" t="s">
        <v>134</v>
      </c>
      <c r="E102" s="94">
        <v>44644</v>
      </c>
      <c r="F102" s="83">
        <v>1078091.4873879999</v>
      </c>
      <c r="G102" s="85">
        <v>102.169</v>
      </c>
      <c r="H102" s="83">
        <v>4920.5104244879994</v>
      </c>
      <c r="I102" s="84">
        <v>1.6637214329132167E-3</v>
      </c>
      <c r="J102" s="84">
        <f t="shared" si="1"/>
        <v>1.545027516140289E-2</v>
      </c>
      <c r="K102" s="84">
        <f>H102/'סכום נכסי הקרן'!$C$42</f>
        <v>7.4468269615792719E-4</v>
      </c>
    </row>
    <row r="103" spans="2:11">
      <c r="B103" s="76" t="s">
        <v>2185</v>
      </c>
      <c r="C103" s="73">
        <v>8329</v>
      </c>
      <c r="D103" s="86" t="s">
        <v>131</v>
      </c>
      <c r="E103" s="94">
        <v>43810</v>
      </c>
      <c r="F103" s="83">
        <v>831323.37</v>
      </c>
      <c r="G103" s="85">
        <v>107.44889999999999</v>
      </c>
      <c r="H103" s="83">
        <v>3229.09087</v>
      </c>
      <c r="I103" s="84">
        <v>8.9100924450000001E-5</v>
      </c>
      <c r="J103" s="84">
        <f t="shared" si="1"/>
        <v>1.0139261612856994E-2</v>
      </c>
      <c r="K103" s="84">
        <f>H103/'סכום נכסי הקרן'!$C$42</f>
        <v>4.8869891286954458E-4</v>
      </c>
    </row>
    <row r="104" spans="2:11">
      <c r="B104" s="76" t="s">
        <v>2186</v>
      </c>
      <c r="C104" s="73">
        <v>8278</v>
      </c>
      <c r="D104" s="86" t="s">
        <v>131</v>
      </c>
      <c r="E104" s="94">
        <v>44256</v>
      </c>
      <c r="F104" s="83">
        <v>153349.20000000001</v>
      </c>
      <c r="G104" s="85">
        <v>117.8798</v>
      </c>
      <c r="H104" s="83">
        <v>653.47534999999993</v>
      </c>
      <c r="I104" s="84">
        <v>6.1339684320000005E-4</v>
      </c>
      <c r="J104" s="84">
        <f t="shared" si="1"/>
        <v>2.0518956566878185E-3</v>
      </c>
      <c r="K104" s="84">
        <f>H104/'סכום נכסי הקרן'!$C$42</f>
        <v>9.889863927305493E-5</v>
      </c>
    </row>
    <row r="105" spans="2:11">
      <c r="B105" s="76" t="s">
        <v>2187</v>
      </c>
      <c r="C105" s="73">
        <v>8413</v>
      </c>
      <c r="D105" s="86" t="s">
        <v>133</v>
      </c>
      <c r="E105" s="94">
        <v>44661</v>
      </c>
      <c r="F105" s="83">
        <v>56643.63</v>
      </c>
      <c r="G105" s="85">
        <v>101.27200000000001</v>
      </c>
      <c r="H105" s="83">
        <v>225.56726999999998</v>
      </c>
      <c r="I105" s="84">
        <v>3.0853033333333332E-4</v>
      </c>
      <c r="J105" s="84">
        <f t="shared" si="1"/>
        <v>7.0827537963586297E-4</v>
      </c>
      <c r="K105" s="84">
        <f>H105/'סכום נכסי הקרן'!$C$42</f>
        <v>3.4137930478231176E-5</v>
      </c>
    </row>
    <row r="106" spans="2:11">
      <c r="B106" s="76" t="s">
        <v>2188</v>
      </c>
      <c r="C106" s="73">
        <v>8281</v>
      </c>
      <c r="D106" s="86" t="s">
        <v>133</v>
      </c>
      <c r="E106" s="94">
        <v>44302</v>
      </c>
      <c r="F106" s="83">
        <v>905393.93</v>
      </c>
      <c r="G106" s="85">
        <v>140.8741</v>
      </c>
      <c r="H106" s="83">
        <v>5015.3856399999995</v>
      </c>
      <c r="I106" s="84">
        <v>3.4148156142857147E-4</v>
      </c>
      <c r="J106" s="84">
        <f t="shared" si="1"/>
        <v>1.574818087833069E-2</v>
      </c>
      <c r="K106" s="84">
        <f>H106/'סכום נכסי הקרן'!$C$42</f>
        <v>7.5904135515688503E-4</v>
      </c>
    </row>
    <row r="107" spans="2:11">
      <c r="B107" s="76" t="s">
        <v>2189</v>
      </c>
      <c r="C107" s="73">
        <v>8323</v>
      </c>
      <c r="D107" s="86" t="s">
        <v>131</v>
      </c>
      <c r="E107" s="94">
        <v>44406</v>
      </c>
      <c r="F107" s="83">
        <v>1035977.88</v>
      </c>
      <c r="G107" s="85">
        <v>96.047300000000007</v>
      </c>
      <c r="H107" s="83">
        <v>3597.0290399999999</v>
      </c>
      <c r="I107" s="84">
        <v>6.8617942170731702E-5</v>
      </c>
      <c r="J107" s="84">
        <f t="shared" si="1"/>
        <v>1.129457792731731E-2</v>
      </c>
      <c r="K107" s="84">
        <f>H107/'סכום נכסי הקרן'!$C$42</f>
        <v>5.4438362132812367E-4</v>
      </c>
    </row>
    <row r="108" spans="2:11">
      <c r="B108" s="76" t="s">
        <v>2190</v>
      </c>
      <c r="C108" s="73">
        <v>7060</v>
      </c>
      <c r="D108" s="86" t="s">
        <v>133</v>
      </c>
      <c r="E108" s="94">
        <v>44197</v>
      </c>
      <c r="F108" s="83">
        <v>852108.32</v>
      </c>
      <c r="G108" s="85">
        <v>110.4329</v>
      </c>
      <c r="H108" s="83">
        <v>3700.2313799999997</v>
      </c>
      <c r="I108" s="84">
        <v>7.0678795945945943E-5</v>
      </c>
      <c r="J108" s="84">
        <f t="shared" si="1"/>
        <v>1.1618630599244444E-2</v>
      </c>
      <c r="K108" s="84">
        <f>H108/'סכום נכסי הקרן'!$C$42</f>
        <v>5.6000252875255084E-4</v>
      </c>
    </row>
    <row r="109" spans="2:11">
      <c r="B109" s="76" t="s">
        <v>2191</v>
      </c>
      <c r="C109" s="73">
        <v>9317</v>
      </c>
      <c r="D109" s="86" t="s">
        <v>133</v>
      </c>
      <c r="E109" s="94">
        <v>44545</v>
      </c>
      <c r="F109" s="83">
        <v>1275204.3740350001</v>
      </c>
      <c r="G109" s="85">
        <v>100.1293</v>
      </c>
      <c r="H109" s="83">
        <v>5020.8422043049995</v>
      </c>
      <c r="I109" s="84">
        <v>3.1888046920558916E-4</v>
      </c>
      <c r="J109" s="84">
        <f t="shared" si="1"/>
        <v>1.5765314348778911E-2</v>
      </c>
      <c r="K109" s="84">
        <f>H109/'סכום נכסי הקרן'!$C$42</f>
        <v>7.5986716562528357E-4</v>
      </c>
    </row>
    <row r="110" spans="2:11">
      <c r="B110" s="76" t="s">
        <v>2192</v>
      </c>
      <c r="C110" s="73">
        <v>8313</v>
      </c>
      <c r="D110" s="86" t="s">
        <v>131</v>
      </c>
      <c r="E110" s="94">
        <v>44357</v>
      </c>
      <c r="F110" s="83">
        <v>34786.559999999998</v>
      </c>
      <c r="G110" s="85">
        <v>102.2286</v>
      </c>
      <c r="H110" s="83">
        <v>128.55593999999999</v>
      </c>
      <c r="I110" s="84">
        <v>2.489459575163399E-3</v>
      </c>
      <c r="J110" s="84">
        <f t="shared" si="1"/>
        <v>4.0366231859766371E-4</v>
      </c>
      <c r="K110" s="84">
        <f>H110/'סכום נכסי הקרן'!$C$42</f>
        <v>1.945598642162783E-5</v>
      </c>
    </row>
    <row r="111" spans="2:11">
      <c r="B111" s="76" t="s">
        <v>2193</v>
      </c>
      <c r="C111" s="73">
        <v>6657</v>
      </c>
      <c r="D111" s="86" t="s">
        <v>131</v>
      </c>
      <c r="E111" s="94">
        <v>42916</v>
      </c>
      <c r="F111" s="83">
        <v>57974.97</v>
      </c>
      <c r="G111" s="85">
        <v>0</v>
      </c>
      <c r="H111" s="85">
        <v>0</v>
      </c>
      <c r="I111" s="84">
        <v>2.4884639682936456E-3</v>
      </c>
      <c r="J111" s="84">
        <f t="shared" si="1"/>
        <v>0</v>
      </c>
      <c r="K111" s="84">
        <f>H111/'סכום נכסי הקרן'!$C$42</f>
        <v>0</v>
      </c>
    </row>
    <row r="112" spans="2:11">
      <c r="B112" s="76" t="s">
        <v>2194</v>
      </c>
      <c r="C112" s="73">
        <v>7009</v>
      </c>
      <c r="D112" s="86" t="s">
        <v>131</v>
      </c>
      <c r="E112" s="94">
        <v>42916</v>
      </c>
      <c r="F112" s="83">
        <v>40042.78</v>
      </c>
      <c r="G112" s="85">
        <v>98.380700000000004</v>
      </c>
      <c r="H112" s="83">
        <v>142.41065</v>
      </c>
      <c r="I112" s="84">
        <v>2.4884637692454276E-3</v>
      </c>
      <c r="J112" s="84">
        <f t="shared" si="1"/>
        <v>4.4716574879387431E-4</v>
      </c>
      <c r="K112" s="84">
        <f>H112/'סכום נכסי הקרן'!$C$42</f>
        <v>2.1552793847528115E-5</v>
      </c>
    </row>
    <row r="113" spans="2:11">
      <c r="B113" s="76" t="s">
        <v>2195</v>
      </c>
      <c r="C113" s="73">
        <v>7987</v>
      </c>
      <c r="D113" s="86" t="s">
        <v>131</v>
      </c>
      <c r="E113" s="94">
        <v>42916</v>
      </c>
      <c r="F113" s="83">
        <v>46905.98</v>
      </c>
      <c r="G113" s="85">
        <v>99.990200000000002</v>
      </c>
      <c r="H113" s="83">
        <v>169.54852</v>
      </c>
      <c r="I113" s="84">
        <v>2.488483927871423E-3</v>
      </c>
      <c r="J113" s="84">
        <f t="shared" si="1"/>
        <v>5.3237795700457216E-4</v>
      </c>
      <c r="K113" s="84">
        <f>H113/'סכום נכסי הקרן'!$C$42</f>
        <v>2.5659908853119465E-5</v>
      </c>
    </row>
    <row r="114" spans="2:11">
      <c r="B114" s="76" t="s">
        <v>2196</v>
      </c>
      <c r="C114" s="73">
        <v>7988</v>
      </c>
      <c r="D114" s="86" t="s">
        <v>131</v>
      </c>
      <c r="E114" s="94">
        <v>42916</v>
      </c>
      <c r="F114" s="83">
        <v>46875.03</v>
      </c>
      <c r="G114" s="85">
        <v>0.81669999999999998</v>
      </c>
      <c r="H114" s="83">
        <v>1.3839300000000001</v>
      </c>
      <c r="I114" s="84">
        <v>2.488483927871423E-3</v>
      </c>
      <c r="J114" s="84">
        <f t="shared" si="1"/>
        <v>4.3455043195737575E-6</v>
      </c>
      <c r="K114" s="84">
        <f>H114/'סכום נכסי הקרן'!$C$42</f>
        <v>2.0944752368878019E-7</v>
      </c>
    </row>
    <row r="115" spans="2:11">
      <c r="B115" s="76" t="s">
        <v>2197</v>
      </c>
      <c r="C115" s="73">
        <v>8271</v>
      </c>
      <c r="D115" s="86" t="s">
        <v>131</v>
      </c>
      <c r="E115" s="94">
        <v>42916</v>
      </c>
      <c r="F115" s="83">
        <v>28826.73</v>
      </c>
      <c r="G115" s="85">
        <v>108.1523</v>
      </c>
      <c r="H115" s="83">
        <v>112.70402</v>
      </c>
      <c r="I115" s="84">
        <v>2.4884640000000001E-3</v>
      </c>
      <c r="J115" s="84">
        <f t="shared" si="1"/>
        <v>3.5388770078206779E-4</v>
      </c>
      <c r="K115" s="84">
        <f>H115/'סכום נכסי הקרן'!$C$42</f>
        <v>1.7056916100359668E-5</v>
      </c>
    </row>
    <row r="116" spans="2:11">
      <c r="B116" s="76" t="s">
        <v>2198</v>
      </c>
      <c r="C116" s="73">
        <v>7999</v>
      </c>
      <c r="D116" s="86" t="s">
        <v>133</v>
      </c>
      <c r="E116" s="94">
        <v>44228</v>
      </c>
      <c r="F116" s="83">
        <v>1025833.22</v>
      </c>
      <c r="G116" s="85">
        <v>118.4289</v>
      </c>
      <c r="H116" s="83">
        <v>4777.1629400000002</v>
      </c>
      <c r="I116" s="84">
        <v>1.9291930377358492E-3</v>
      </c>
      <c r="J116" s="84">
        <f t="shared" si="1"/>
        <v>1.5000167776605514E-2</v>
      </c>
      <c r="K116" s="84">
        <f>H116/'סכום נכסי הקרן'!$C$42</f>
        <v>7.2298811937078673E-4</v>
      </c>
    </row>
    <row r="117" spans="2:11">
      <c r="B117" s="76" t="s">
        <v>2199</v>
      </c>
      <c r="C117" s="73">
        <v>87957</v>
      </c>
      <c r="D117" s="86" t="s">
        <v>133</v>
      </c>
      <c r="E117" s="94">
        <v>44895</v>
      </c>
      <c r="F117" s="83">
        <v>133917.23000000001</v>
      </c>
      <c r="G117" s="85">
        <v>100</v>
      </c>
      <c r="H117" s="83">
        <v>526.58933999999999</v>
      </c>
      <c r="I117" s="84">
        <v>2.0000000000000001E-4</v>
      </c>
      <c r="J117" s="84">
        <f t="shared" si="1"/>
        <v>1.6534768749947568E-3</v>
      </c>
      <c r="K117" s="84">
        <f>H117/'סכום נכסי הקרן'!$C$42</f>
        <v>7.9695384350298877E-5</v>
      </c>
    </row>
    <row r="118" spans="2:11">
      <c r="B118" s="76" t="s">
        <v>2200</v>
      </c>
      <c r="C118" s="73">
        <v>87958</v>
      </c>
      <c r="D118" s="86" t="s">
        <v>133</v>
      </c>
      <c r="E118" s="94">
        <v>44895</v>
      </c>
      <c r="F118" s="83">
        <v>100437.92</v>
      </c>
      <c r="G118" s="85">
        <v>100</v>
      </c>
      <c r="H118" s="83">
        <v>394.94200000000001</v>
      </c>
      <c r="I118" s="84">
        <v>2.0000000000000001E-4</v>
      </c>
      <c r="J118" s="84">
        <f t="shared" si="1"/>
        <v>1.2401076405461973E-3</v>
      </c>
      <c r="K118" s="84">
        <f>H118/'סכום נכסי הקרן'!$C$42</f>
        <v>5.9771537506011306E-5</v>
      </c>
    </row>
    <row r="119" spans="2:11">
      <c r="B119" s="76" t="s">
        <v>2201</v>
      </c>
      <c r="C119" s="73">
        <v>7991</v>
      </c>
      <c r="D119" s="86" t="s">
        <v>131</v>
      </c>
      <c r="E119" s="94">
        <v>44105</v>
      </c>
      <c r="F119" s="83">
        <v>877142.09</v>
      </c>
      <c r="G119" s="85">
        <v>110.7782</v>
      </c>
      <c r="H119" s="83">
        <v>3512.63123</v>
      </c>
      <c r="I119" s="84">
        <v>1.7332820833333335E-4</v>
      </c>
      <c r="J119" s="84">
        <f t="shared" si="1"/>
        <v>1.1029570992055001E-2</v>
      </c>
      <c r="K119" s="84">
        <f>H119/'סכום נכסי הקרן'!$C$42</f>
        <v>5.31610639812255E-4</v>
      </c>
    </row>
    <row r="120" spans="2:11">
      <c r="B120" s="76" t="s">
        <v>2202</v>
      </c>
      <c r="C120" s="73">
        <v>9229</v>
      </c>
      <c r="D120" s="86" t="s">
        <v>131</v>
      </c>
      <c r="E120" s="94">
        <v>44735</v>
      </c>
      <c r="F120" s="83">
        <v>122369.72</v>
      </c>
      <c r="G120" s="85">
        <v>102.0635</v>
      </c>
      <c r="H120" s="83">
        <v>451.49477000000002</v>
      </c>
      <c r="I120" s="84">
        <v>8.1494049966666666E-4</v>
      </c>
      <c r="J120" s="84">
        <f t="shared" si="1"/>
        <v>1.4176818721322322E-3</v>
      </c>
      <c r="K120" s="84">
        <f>H120/'סכום נכסי הקרן'!$C$42</f>
        <v>6.8330379090658758E-5</v>
      </c>
    </row>
    <row r="121" spans="2:11">
      <c r="B121" s="76" t="s">
        <v>2203</v>
      </c>
      <c r="C121" s="73">
        <v>9385</v>
      </c>
      <c r="D121" s="86" t="s">
        <v>133</v>
      </c>
      <c r="E121" s="94">
        <v>44896</v>
      </c>
      <c r="F121" s="83">
        <v>414385.41</v>
      </c>
      <c r="G121" s="85">
        <v>100</v>
      </c>
      <c r="H121" s="83">
        <v>1629.44631</v>
      </c>
      <c r="I121" s="84">
        <v>1.0051356000000001E-3</v>
      </c>
      <c r="J121" s="84">
        <f t="shared" si="1"/>
        <v>5.1164191676013378E-3</v>
      </c>
      <c r="K121" s="84">
        <f>H121/'סכום נכסי הקרן'!$C$42</f>
        <v>2.4660459316101281E-4</v>
      </c>
    </row>
    <row r="122" spans="2:11">
      <c r="B122" s="76" t="s">
        <v>2204</v>
      </c>
      <c r="C122" s="73">
        <v>7027</v>
      </c>
      <c r="D122" s="86" t="s">
        <v>134</v>
      </c>
      <c r="E122" s="94">
        <v>43738</v>
      </c>
      <c r="F122" s="83">
        <v>872257.82</v>
      </c>
      <c r="G122" s="85">
        <v>108.46040000000001</v>
      </c>
      <c r="H122" s="83">
        <v>4226.2138600000008</v>
      </c>
      <c r="I122" s="84">
        <v>3.6344075833333333E-4</v>
      </c>
      <c r="J122" s="84">
        <f t="shared" si="1"/>
        <v>1.3270201949572943E-2</v>
      </c>
      <c r="K122" s="84">
        <f>H122/'סכום נכסי הקרן'!$C$42</f>
        <v>6.3960606935047385E-4</v>
      </c>
    </row>
    <row r="123" spans="2:11">
      <c r="B123" s="76" t="s">
        <v>2205</v>
      </c>
      <c r="C123" s="73">
        <v>9246</v>
      </c>
      <c r="D123" s="86" t="s">
        <v>133</v>
      </c>
      <c r="E123" s="94">
        <v>44816</v>
      </c>
      <c r="F123" s="83">
        <v>1089146.8999999999</v>
      </c>
      <c r="G123" s="85">
        <v>86.131399999999999</v>
      </c>
      <c r="H123" s="83">
        <v>3688.7868699999999</v>
      </c>
      <c r="I123" s="84">
        <v>6.6895227272727273E-4</v>
      </c>
      <c r="J123" s="84">
        <f t="shared" si="1"/>
        <v>1.1582695134560244E-2</v>
      </c>
      <c r="K123" s="84">
        <f>H123/'סכום נכסי הקרן'!$C$42</f>
        <v>5.5827048719023816E-4</v>
      </c>
    </row>
    <row r="124" spans="2:11">
      <c r="B124" s="76" t="s">
        <v>2206</v>
      </c>
      <c r="C124" s="73">
        <v>9245</v>
      </c>
      <c r="D124" s="86" t="s">
        <v>131</v>
      </c>
      <c r="E124" s="94">
        <v>44816</v>
      </c>
      <c r="F124" s="83">
        <v>101603.05</v>
      </c>
      <c r="G124" s="85">
        <v>100.9092</v>
      </c>
      <c r="H124" s="83">
        <v>370.63445000000002</v>
      </c>
      <c r="I124" s="84">
        <v>7.1805416666666667E-4</v>
      </c>
      <c r="J124" s="84">
        <f t="shared" si="1"/>
        <v>1.1637825637552794E-3</v>
      </c>
      <c r="K124" s="84">
        <f>H124/'סכום נכסי הקרן'!$C$42</f>
        <v>5.6092770404755315E-5</v>
      </c>
    </row>
    <row r="125" spans="2:11">
      <c r="B125" s="76" t="s">
        <v>2207</v>
      </c>
      <c r="C125" s="73">
        <v>8412</v>
      </c>
      <c r="D125" s="86" t="s">
        <v>133</v>
      </c>
      <c r="E125" s="94">
        <v>44440</v>
      </c>
      <c r="F125" s="83">
        <v>182806.85</v>
      </c>
      <c r="G125" s="85">
        <v>104.2872</v>
      </c>
      <c r="H125" s="83">
        <v>749.65093000000002</v>
      </c>
      <c r="I125" s="84">
        <v>6.1968424169491529E-4</v>
      </c>
      <c r="J125" s="84">
        <f t="shared" si="1"/>
        <v>2.3538844843940692E-3</v>
      </c>
      <c r="K125" s="84">
        <f>H125/'סכום נכסי הקרן'!$C$42</f>
        <v>1.1345409877630451E-4</v>
      </c>
    </row>
    <row r="126" spans="2:11">
      <c r="B126" s="76" t="s">
        <v>2208</v>
      </c>
      <c r="C126" s="73">
        <v>9495</v>
      </c>
      <c r="D126" s="86" t="s">
        <v>131</v>
      </c>
      <c r="E126" s="94">
        <v>44980</v>
      </c>
      <c r="F126" s="83">
        <v>898576.97</v>
      </c>
      <c r="G126" s="85">
        <v>100.6091</v>
      </c>
      <c r="H126" s="83">
        <v>3268.1414799999998</v>
      </c>
      <c r="I126" s="84">
        <v>1.9386586666666668E-3</v>
      </c>
      <c r="J126" s="84">
        <f t="shared" si="1"/>
        <v>1.0261879515812339E-2</v>
      </c>
      <c r="K126" s="84">
        <f>H126/'סכום נכסי הקרן'!$C$42</f>
        <v>4.9460893256926661E-4</v>
      </c>
    </row>
    <row r="127" spans="2:11">
      <c r="B127" s="76" t="s">
        <v>2209</v>
      </c>
      <c r="C127" s="73">
        <v>7018</v>
      </c>
      <c r="D127" s="86" t="s">
        <v>131</v>
      </c>
      <c r="E127" s="94">
        <v>43525</v>
      </c>
      <c r="F127" s="83">
        <v>1389724.48</v>
      </c>
      <c r="G127" s="85">
        <v>109.30629999999999</v>
      </c>
      <c r="H127" s="83">
        <v>5491.3889200000003</v>
      </c>
      <c r="I127" s="84">
        <v>8.6319224090909089E-5</v>
      </c>
      <c r="J127" s="84">
        <f t="shared" si="1"/>
        <v>1.7242818836443657E-2</v>
      </c>
      <c r="K127" s="84">
        <f>H127/'סכום נכסי הקרן'!$C$42</f>
        <v>8.310809151517816E-4</v>
      </c>
    </row>
    <row r="128" spans="2:11">
      <c r="B128" s="76" t="s">
        <v>2210</v>
      </c>
      <c r="C128" s="73">
        <v>8287</v>
      </c>
      <c r="D128" s="86" t="s">
        <v>131</v>
      </c>
      <c r="E128" s="94">
        <v>43800</v>
      </c>
      <c r="F128" s="83">
        <v>227808.84</v>
      </c>
      <c r="G128" s="85">
        <v>211.86580000000001</v>
      </c>
      <c r="H128" s="83">
        <v>1744.77621</v>
      </c>
      <c r="I128" s="84">
        <v>1.7373422727272726E-3</v>
      </c>
      <c r="J128" s="84">
        <f t="shared" si="1"/>
        <v>5.4785520635035941E-3</v>
      </c>
      <c r="K128" s="84">
        <f>H128/'סכום נכסי הקרן'!$C$42</f>
        <v>2.6405891669058055E-4</v>
      </c>
    </row>
    <row r="129" spans="2:11">
      <c r="B129" s="76" t="s">
        <v>2211</v>
      </c>
      <c r="C129" s="73">
        <v>1181106</v>
      </c>
      <c r="D129" s="86" t="s">
        <v>131</v>
      </c>
      <c r="E129" s="94">
        <v>44287</v>
      </c>
      <c r="F129" s="83">
        <v>363968.67</v>
      </c>
      <c r="G129" s="85">
        <v>122.61450000000001</v>
      </c>
      <c r="H129" s="83">
        <v>1613.2963099999999</v>
      </c>
      <c r="I129" s="84">
        <v>2.5218114666666664E-3</v>
      </c>
      <c r="J129" s="84">
        <f t="shared" si="1"/>
        <v>5.0657085863139049E-3</v>
      </c>
      <c r="K129" s="84">
        <f>H129/'סכום נכסי הקרן'!$C$42</f>
        <v>2.4416041064630916E-4</v>
      </c>
    </row>
    <row r="130" spans="2:11">
      <c r="B130" s="76" t="s">
        <v>2212</v>
      </c>
      <c r="C130" s="73">
        <v>87956</v>
      </c>
      <c r="D130" s="86" t="s">
        <v>133</v>
      </c>
      <c r="E130" s="94">
        <v>44837</v>
      </c>
      <c r="F130" s="83">
        <v>85844.38</v>
      </c>
      <c r="G130" s="85">
        <v>100</v>
      </c>
      <c r="H130" s="83">
        <v>337.55727000000002</v>
      </c>
      <c r="I130" s="84">
        <v>1E-4</v>
      </c>
      <c r="J130" s="84">
        <f t="shared" si="1"/>
        <v>1.0599210761299525E-3</v>
      </c>
      <c r="K130" s="84">
        <f>H130/'סכום נכסי הקרן'!$C$42</f>
        <v>5.108678495635254E-5</v>
      </c>
    </row>
    <row r="131" spans="2:11">
      <c r="B131" s="76" t="s">
        <v>2213</v>
      </c>
      <c r="C131" s="73">
        <v>8299</v>
      </c>
      <c r="D131" s="86" t="s">
        <v>134</v>
      </c>
      <c r="E131" s="94">
        <v>44286</v>
      </c>
      <c r="F131" s="83">
        <v>815799.16</v>
      </c>
      <c r="G131" s="85">
        <v>99.282499999999999</v>
      </c>
      <c r="H131" s="83">
        <v>3618.1898799999999</v>
      </c>
      <c r="I131" s="84">
        <v>3.1643127956989246E-3</v>
      </c>
      <c r="J131" s="84">
        <f t="shared" si="1"/>
        <v>1.1361022416291324E-2</v>
      </c>
      <c r="K131" s="84">
        <f>H131/'סכום נכסי הקרן'!$C$42</f>
        <v>5.4758615724914174E-4</v>
      </c>
    </row>
    <row r="132" spans="2:11">
      <c r="B132" s="76" t="s">
        <v>2214</v>
      </c>
      <c r="C132" s="73">
        <v>7036</v>
      </c>
      <c r="D132" s="86" t="s">
        <v>131</v>
      </c>
      <c r="E132" s="94">
        <v>37987</v>
      </c>
      <c r="F132" s="83">
        <v>3613993.89</v>
      </c>
      <c r="G132" s="85">
        <v>126.0834</v>
      </c>
      <c r="H132" s="83">
        <v>16472.27666</v>
      </c>
      <c r="I132" s="84">
        <v>1.7751211789473686E-4</v>
      </c>
      <c r="J132" s="84">
        <f t="shared" si="1"/>
        <v>5.1722521644334593E-2</v>
      </c>
      <c r="K132" s="84">
        <f>H132/'סכום נכסי הקרן'!$C$42</f>
        <v>2.4929566928627105E-3</v>
      </c>
    </row>
    <row r="133" spans="2:11">
      <c r="B133" s="76" t="s">
        <v>2215</v>
      </c>
      <c r="C133" s="73">
        <v>87344</v>
      </c>
      <c r="D133" s="86" t="s">
        <v>131</v>
      </c>
      <c r="E133" s="94">
        <v>44421</v>
      </c>
      <c r="F133" s="83">
        <v>47992.67</v>
      </c>
      <c r="G133" s="85">
        <v>100</v>
      </c>
      <c r="H133" s="83">
        <v>173.49350000000001</v>
      </c>
      <c r="I133" s="84">
        <v>2.0000000000000001E-4</v>
      </c>
      <c r="J133" s="84">
        <f t="shared" si="1"/>
        <v>5.4476509192514773E-4</v>
      </c>
      <c r="K133" s="84">
        <f>H133/'סכום נכסי הקרן'!$C$42</f>
        <v>2.6256952267166251E-5</v>
      </c>
    </row>
    <row r="134" spans="2:11">
      <c r="B134" s="76" t="s">
        <v>2216</v>
      </c>
      <c r="C134" s="73">
        <v>7046</v>
      </c>
      <c r="D134" s="86" t="s">
        <v>131</v>
      </c>
      <c r="E134" s="94">
        <v>43795</v>
      </c>
      <c r="F134" s="83">
        <v>948371.38</v>
      </c>
      <c r="G134" s="85">
        <v>146.42519999999999</v>
      </c>
      <c r="H134" s="83">
        <v>5019.9867100000001</v>
      </c>
      <c r="I134" s="84">
        <v>1.0939016888888888E-4</v>
      </c>
      <c r="J134" s="84">
        <f t="shared" si="1"/>
        <v>1.5762628118841167E-2</v>
      </c>
      <c r="K134" s="84">
        <f>H134/'סכום נכסי הקרן'!$C$42</f>
        <v>7.5973769291805705E-4</v>
      </c>
    </row>
    <row r="135" spans="2:11">
      <c r="B135" s="76" t="s">
        <v>2217</v>
      </c>
      <c r="C135" s="73">
        <v>8315</v>
      </c>
      <c r="D135" s="86" t="s">
        <v>131</v>
      </c>
      <c r="E135" s="94">
        <v>44337</v>
      </c>
      <c r="F135" s="83">
        <v>1059500.8</v>
      </c>
      <c r="G135" s="85">
        <v>86.3249</v>
      </c>
      <c r="H135" s="83">
        <v>3306.3260299999997</v>
      </c>
      <c r="I135" s="84">
        <v>2.1122424289473686E-4</v>
      </c>
      <c r="J135" s="84">
        <f t="shared" si="1"/>
        <v>1.0381778012821566E-2</v>
      </c>
      <c r="K135" s="84">
        <f>H135/'סכום נכסי הקרן'!$C$42</f>
        <v>5.0038788052232089E-4</v>
      </c>
    </row>
    <row r="136" spans="2:11">
      <c r="B136" s="76" t="s">
        <v>2218</v>
      </c>
      <c r="C136" s="73">
        <v>8296</v>
      </c>
      <c r="D136" s="86" t="s">
        <v>131</v>
      </c>
      <c r="E136" s="94">
        <v>44085</v>
      </c>
      <c r="F136" s="83">
        <v>380295</v>
      </c>
      <c r="G136" s="85">
        <v>117.959</v>
      </c>
      <c r="H136" s="83">
        <v>1621.6607300000001</v>
      </c>
      <c r="I136" s="84">
        <v>1.4727930769230769E-4</v>
      </c>
      <c r="J136" s="84">
        <f t="shared" si="1"/>
        <v>5.091972648253981E-3</v>
      </c>
      <c r="K136" s="84">
        <f>H136/'סכום נכסי הקרן'!$C$42</f>
        <v>2.4542630347043534E-4</v>
      </c>
    </row>
    <row r="137" spans="2:11">
      <c r="B137" s="76" t="s">
        <v>2219</v>
      </c>
      <c r="C137" s="73">
        <v>8333</v>
      </c>
      <c r="D137" s="86" t="s">
        <v>131</v>
      </c>
      <c r="E137" s="94">
        <v>44501</v>
      </c>
      <c r="F137" s="83">
        <v>114797.75</v>
      </c>
      <c r="G137" s="85">
        <v>122.30200000000001</v>
      </c>
      <c r="H137" s="83">
        <v>507.54578000000004</v>
      </c>
      <c r="I137" s="84">
        <v>4.1243925450000003E-4</v>
      </c>
      <c r="J137" s="84">
        <f t="shared" si="1"/>
        <v>1.5936805903271349E-3</v>
      </c>
      <c r="K137" s="84">
        <f>H137/'סכום נכסי הקרן'!$C$42</f>
        <v>7.681328302709705E-5</v>
      </c>
    </row>
    <row r="138" spans="2:11">
      <c r="B138" s="76" t="s">
        <v>2220</v>
      </c>
      <c r="C138" s="73">
        <v>87955</v>
      </c>
      <c r="D138" s="86" t="s">
        <v>133</v>
      </c>
      <c r="E138" s="94">
        <v>44827</v>
      </c>
      <c r="F138" s="83">
        <v>100437.92</v>
      </c>
      <c r="G138" s="85">
        <v>100</v>
      </c>
      <c r="H138" s="83">
        <v>394.94200000000001</v>
      </c>
      <c r="I138" s="84">
        <v>2.0000000000000001E-4</v>
      </c>
      <c r="J138" s="84">
        <f t="shared" si="1"/>
        <v>1.2401076405461973E-3</v>
      </c>
      <c r="K138" s="84">
        <f>H138/'סכום נכסי הקרן'!$C$42</f>
        <v>5.9771537506011306E-5</v>
      </c>
    </row>
    <row r="139" spans="2:11">
      <c r="B139" s="76" t="s">
        <v>2221</v>
      </c>
      <c r="C139" s="73">
        <v>84031</v>
      </c>
      <c r="D139" s="86" t="s">
        <v>131</v>
      </c>
      <c r="E139" s="94">
        <v>44314</v>
      </c>
      <c r="F139" s="83">
        <v>103003.75</v>
      </c>
      <c r="G139" s="85">
        <v>100</v>
      </c>
      <c r="H139" s="83">
        <v>372.35856999999999</v>
      </c>
      <c r="I139" s="84">
        <v>1.6000000000000001E-3</v>
      </c>
      <c r="J139" s="84">
        <f t="shared" si="1"/>
        <v>1.1691962558549255E-3</v>
      </c>
      <c r="K139" s="84">
        <f>H139/'סכום נכסי הקרן'!$C$42</f>
        <v>5.6353703157526258E-5</v>
      </c>
    </row>
    <row r="140" spans="2:11">
      <c r="B140" s="76" t="s">
        <v>2222</v>
      </c>
      <c r="C140" s="73">
        <v>6653</v>
      </c>
      <c r="D140" s="86" t="s">
        <v>131</v>
      </c>
      <c r="E140" s="94">
        <v>39264</v>
      </c>
      <c r="F140" s="83">
        <v>6010486.0699999984</v>
      </c>
      <c r="G140" s="85">
        <v>89.065100000000001</v>
      </c>
      <c r="H140" s="83">
        <v>19351.982230000001</v>
      </c>
      <c r="I140" s="84">
        <v>8.2492271529411763E-4</v>
      </c>
      <c r="J140" s="84">
        <f t="shared" ref="J140:J191" si="2">IFERROR(H140/$H$11,0)</f>
        <v>6.0764722473520764E-2</v>
      </c>
      <c r="K140" s="84">
        <f>H140/'סכום נכסי הקרן'!$C$42</f>
        <v>2.9287787363109249E-3</v>
      </c>
    </row>
    <row r="141" spans="2:11">
      <c r="B141" s="76" t="s">
        <v>2223</v>
      </c>
      <c r="C141" s="73">
        <v>8410</v>
      </c>
      <c r="D141" s="86" t="s">
        <v>133</v>
      </c>
      <c r="E141" s="94">
        <v>44651</v>
      </c>
      <c r="F141" s="83">
        <v>266273.321879</v>
      </c>
      <c r="G141" s="85">
        <v>112.15470000000001</v>
      </c>
      <c r="H141" s="83">
        <v>1174.3045212000002</v>
      </c>
      <c r="I141" s="84">
        <v>8.8757772272734408E-4</v>
      </c>
      <c r="J141" s="84">
        <f t="shared" si="2"/>
        <v>3.6872857509914472E-3</v>
      </c>
      <c r="K141" s="84">
        <f>H141/'סכום נכסי הקרן'!$C$42</f>
        <v>1.777222648702454E-4</v>
      </c>
    </row>
    <row r="142" spans="2:11">
      <c r="B142" s="76" t="s">
        <v>2224</v>
      </c>
      <c r="C142" s="73">
        <v>7001</v>
      </c>
      <c r="D142" s="86" t="s">
        <v>133</v>
      </c>
      <c r="E142" s="94">
        <v>43602</v>
      </c>
      <c r="F142" s="83">
        <v>542530.89</v>
      </c>
      <c r="G142" s="85">
        <v>66.530100000000004</v>
      </c>
      <c r="H142" s="83">
        <v>1419.3132000000001</v>
      </c>
      <c r="I142" s="84">
        <v>9.3741221666666659E-4</v>
      </c>
      <c r="J142" s="84">
        <f t="shared" si="2"/>
        <v>4.4566066502121152E-3</v>
      </c>
      <c r="K142" s="84">
        <f>H142/'סכום נכסי הקרן'!$C$42</f>
        <v>2.1480250813176854E-4</v>
      </c>
    </row>
    <row r="143" spans="2:11">
      <c r="B143" s="76" t="s">
        <v>2225</v>
      </c>
      <c r="C143" s="73">
        <v>8319</v>
      </c>
      <c r="D143" s="86" t="s">
        <v>133</v>
      </c>
      <c r="E143" s="94">
        <v>44377</v>
      </c>
      <c r="F143" s="83">
        <v>258601.47</v>
      </c>
      <c r="G143" s="85">
        <v>103.1515</v>
      </c>
      <c r="H143" s="83">
        <v>1048.91947</v>
      </c>
      <c r="I143" s="84">
        <v>2.8897893442857142E-4</v>
      </c>
      <c r="J143" s="84">
        <f t="shared" si="2"/>
        <v>3.2935799410158144E-3</v>
      </c>
      <c r="K143" s="84">
        <f>H143/'סכום נכסי הקרן'!$C$42</f>
        <v>1.5874616891060081E-4</v>
      </c>
    </row>
    <row r="144" spans="2:11">
      <c r="B144" s="76" t="s">
        <v>2226</v>
      </c>
      <c r="C144" s="73">
        <v>8411</v>
      </c>
      <c r="D144" s="86" t="s">
        <v>133</v>
      </c>
      <c r="E144" s="94">
        <v>44651</v>
      </c>
      <c r="F144" s="83">
        <v>390090.400035</v>
      </c>
      <c r="G144" s="85">
        <v>101.33620000000001</v>
      </c>
      <c r="H144" s="83">
        <v>1554.4096225819999</v>
      </c>
      <c r="I144" s="84">
        <v>1.3313665840910161E-3</v>
      </c>
      <c r="J144" s="84">
        <f t="shared" si="2"/>
        <v>4.8808059145456009E-3</v>
      </c>
      <c r="K144" s="84">
        <f>H144/'סכום נכסי הקרן'!$C$42</f>
        <v>2.3524834800012378E-4</v>
      </c>
    </row>
    <row r="145" spans="2:11">
      <c r="B145" s="76" t="s">
        <v>2227</v>
      </c>
      <c r="C145" s="73">
        <v>9384</v>
      </c>
      <c r="D145" s="86" t="s">
        <v>133</v>
      </c>
      <c r="E145" s="94">
        <v>44910</v>
      </c>
      <c r="F145" s="83">
        <v>51968.023223000004</v>
      </c>
      <c r="G145" s="85">
        <v>100</v>
      </c>
      <c r="H145" s="83">
        <v>204.34866110600001</v>
      </c>
      <c r="I145" s="84">
        <v>5.196802201083826E-4</v>
      </c>
      <c r="J145" s="84">
        <f t="shared" si="2"/>
        <v>6.4164949783243142E-4</v>
      </c>
      <c r="K145" s="84">
        <f>H145/'סכום נכסי הקרן'!$C$42</f>
        <v>3.092665166429621E-5</v>
      </c>
    </row>
    <row r="146" spans="2:11">
      <c r="B146" s="76" t="s">
        <v>2228</v>
      </c>
      <c r="C146" s="73">
        <v>7011</v>
      </c>
      <c r="D146" s="86" t="s">
        <v>133</v>
      </c>
      <c r="E146" s="94">
        <v>43651</v>
      </c>
      <c r="F146" s="83">
        <v>1129258.69</v>
      </c>
      <c r="G146" s="85">
        <v>98.656800000000004</v>
      </c>
      <c r="H146" s="83">
        <v>4380.8265899999997</v>
      </c>
      <c r="I146" s="84">
        <v>1.3180581169616975E-3</v>
      </c>
      <c r="J146" s="84">
        <f t="shared" si="2"/>
        <v>1.3755681913209895E-2</v>
      </c>
      <c r="K146" s="84">
        <f>H146/'סכום נכסי הקרן'!$C$42</f>
        <v>6.6300555735150125E-4</v>
      </c>
    </row>
    <row r="147" spans="2:11">
      <c r="B147" s="76" t="s">
        <v>2229</v>
      </c>
      <c r="C147" s="73">
        <v>8406</v>
      </c>
      <c r="D147" s="86" t="s">
        <v>131</v>
      </c>
      <c r="E147" s="94">
        <v>44621</v>
      </c>
      <c r="F147" s="83">
        <v>776928.92</v>
      </c>
      <c r="G147" s="85">
        <v>100</v>
      </c>
      <c r="H147" s="83">
        <v>2808.5980499999996</v>
      </c>
      <c r="I147" s="84">
        <v>9.1403399999999998E-4</v>
      </c>
      <c r="J147" s="84">
        <f t="shared" si="2"/>
        <v>8.8189250599534866E-3</v>
      </c>
      <c r="K147" s="84">
        <f>H147/'סכום נכסי הקרן'!$C$42</f>
        <v>4.2506044858456478E-4</v>
      </c>
    </row>
    <row r="148" spans="2:11">
      <c r="B148" s="76" t="s">
        <v>2230</v>
      </c>
      <c r="C148" s="73">
        <v>8502</v>
      </c>
      <c r="D148" s="86" t="s">
        <v>131</v>
      </c>
      <c r="E148" s="94">
        <v>44621</v>
      </c>
      <c r="F148" s="83">
        <v>1171702.2790709999</v>
      </c>
      <c r="G148" s="85">
        <v>101.2145</v>
      </c>
      <c r="H148" s="83">
        <v>4287.1463605139998</v>
      </c>
      <c r="I148" s="84">
        <v>9.7480098282321718E-4</v>
      </c>
      <c r="J148" s="84">
        <f t="shared" si="2"/>
        <v>1.3461528421421964E-2</v>
      </c>
      <c r="K148" s="84">
        <f>H148/'סכום נכסי הקרן'!$C$42</f>
        <v>6.4882775060951328E-4</v>
      </c>
    </row>
    <row r="149" spans="2:11">
      <c r="B149" s="76" t="s">
        <v>2231</v>
      </c>
      <c r="C149" s="73">
        <v>7017</v>
      </c>
      <c r="D149" s="86" t="s">
        <v>132</v>
      </c>
      <c r="E149" s="94">
        <v>43709</v>
      </c>
      <c r="F149" s="83">
        <v>1953857.67</v>
      </c>
      <c r="G149" s="85">
        <v>100.218141</v>
      </c>
      <c r="H149" s="83">
        <v>1958.1190300000001</v>
      </c>
      <c r="I149" s="84">
        <v>1.1841561439999999E-3</v>
      </c>
      <c r="J149" s="84">
        <f t="shared" si="2"/>
        <v>6.1484429870763517E-3</v>
      </c>
      <c r="K149" s="84">
        <f>H149/'סכום נכסי הקרן'!$C$42</f>
        <v>2.9634676748200868E-4</v>
      </c>
    </row>
    <row r="150" spans="2:11">
      <c r="B150" s="76" t="s">
        <v>2232</v>
      </c>
      <c r="C150" s="73">
        <v>6885</v>
      </c>
      <c r="D150" s="86" t="s">
        <v>133</v>
      </c>
      <c r="E150" s="94">
        <v>43602</v>
      </c>
      <c r="F150" s="83">
        <v>672045.61</v>
      </c>
      <c r="G150" s="85">
        <v>92.123699999999999</v>
      </c>
      <c r="H150" s="83">
        <v>2434.4772400000002</v>
      </c>
      <c r="I150" s="84">
        <v>1.1016858187516323E-3</v>
      </c>
      <c r="J150" s="84">
        <f t="shared" si="2"/>
        <v>7.6441954161872343E-3</v>
      </c>
      <c r="K150" s="84">
        <f>H150/'סכום נכסי הקרן'!$C$42</f>
        <v>3.6844004349547755E-4</v>
      </c>
    </row>
    <row r="151" spans="2:11">
      <c r="B151" s="76" t="s">
        <v>2233</v>
      </c>
      <c r="C151" s="73">
        <v>84034</v>
      </c>
      <c r="D151" s="86" t="s">
        <v>131</v>
      </c>
      <c r="E151" s="94">
        <v>44314</v>
      </c>
      <c r="F151" s="83">
        <v>107129.56</v>
      </c>
      <c r="G151" s="85">
        <v>100</v>
      </c>
      <c r="H151" s="83">
        <v>387.27337</v>
      </c>
      <c r="I151" s="84">
        <v>1.7000000000000001E-3</v>
      </c>
      <c r="J151" s="84">
        <f t="shared" si="2"/>
        <v>1.2160283411667395E-3</v>
      </c>
      <c r="K151" s="84">
        <f>H151/'סכום נכסי הקרן'!$C$42</f>
        <v>5.8610947329061973E-5</v>
      </c>
    </row>
    <row r="152" spans="2:11">
      <c r="B152" s="76" t="s">
        <v>2234</v>
      </c>
      <c r="C152" s="73">
        <v>87345</v>
      </c>
      <c r="D152" s="86" t="s">
        <v>131</v>
      </c>
      <c r="E152" s="94">
        <v>44421</v>
      </c>
      <c r="F152" s="83">
        <v>45244.59</v>
      </c>
      <c r="G152" s="85">
        <v>100</v>
      </c>
      <c r="H152" s="83">
        <v>163.5592</v>
      </c>
      <c r="I152" s="84">
        <v>2.0000000000000001E-4</v>
      </c>
      <c r="J152" s="84">
        <f t="shared" si="2"/>
        <v>5.1357164748652609E-4</v>
      </c>
      <c r="K152" s="84">
        <f>H152/'סכום נכסי הקרן'!$C$42</f>
        <v>2.4753469768353847E-5</v>
      </c>
    </row>
    <row r="153" spans="2:11">
      <c r="B153" s="76" t="s">
        <v>2235</v>
      </c>
      <c r="C153" s="73">
        <v>7077</v>
      </c>
      <c r="D153" s="86" t="s">
        <v>131</v>
      </c>
      <c r="E153" s="94">
        <v>44012</v>
      </c>
      <c r="F153" s="83">
        <v>1523261.83</v>
      </c>
      <c r="G153" s="85">
        <v>118.6538</v>
      </c>
      <c r="H153" s="83">
        <v>6533.7800700000007</v>
      </c>
      <c r="I153" s="84">
        <v>7.6163092000000002E-4</v>
      </c>
      <c r="J153" s="84">
        <f t="shared" si="2"/>
        <v>2.0515900021915796E-2</v>
      </c>
      <c r="K153" s="84">
        <f>H153/'סכום נכסי הקרן'!$C$42</f>
        <v>9.888390713320796E-4</v>
      </c>
    </row>
    <row r="154" spans="2:11">
      <c r="B154" s="76" t="s">
        <v>2236</v>
      </c>
      <c r="C154" s="73">
        <v>9172</v>
      </c>
      <c r="D154" s="86" t="s">
        <v>133</v>
      </c>
      <c r="E154" s="94">
        <v>44743</v>
      </c>
      <c r="F154" s="83">
        <v>55901.202367999998</v>
      </c>
      <c r="G154" s="85">
        <v>91.522499999999994</v>
      </c>
      <c r="H154" s="83">
        <v>201.17991708499997</v>
      </c>
      <c r="I154" s="84">
        <v>1.9030197422401701E-3</v>
      </c>
      <c r="J154" s="84">
        <f t="shared" si="2"/>
        <v>6.3169972376085322E-4</v>
      </c>
      <c r="K154" s="84">
        <f>H154/'סכום נכסי הקרן'!$C$42</f>
        <v>3.044708579868011E-5</v>
      </c>
    </row>
    <row r="155" spans="2:11">
      <c r="B155" s="76" t="s">
        <v>2237</v>
      </c>
      <c r="C155" s="73">
        <v>84033</v>
      </c>
      <c r="D155" s="86" t="s">
        <v>131</v>
      </c>
      <c r="E155" s="94">
        <v>44314</v>
      </c>
      <c r="F155" s="83">
        <v>123600.15</v>
      </c>
      <c r="G155" s="85">
        <v>100</v>
      </c>
      <c r="H155" s="83">
        <v>446.81453999999997</v>
      </c>
      <c r="I155" s="84">
        <v>2E-3</v>
      </c>
      <c r="J155" s="84">
        <f t="shared" si="2"/>
        <v>1.402986071274097E-3</v>
      </c>
      <c r="K155" s="84">
        <f>H155/'סכום נכסי הקרן'!$C$42</f>
        <v>6.7622061051600459E-5</v>
      </c>
    </row>
    <row r="156" spans="2:11">
      <c r="B156" s="76" t="s">
        <v>2237</v>
      </c>
      <c r="C156" s="73">
        <v>84037</v>
      </c>
      <c r="D156" s="86" t="s">
        <v>131</v>
      </c>
      <c r="E156" s="94">
        <v>44314</v>
      </c>
      <c r="F156" s="83">
        <v>27351.87</v>
      </c>
      <c r="G156" s="85">
        <v>100</v>
      </c>
      <c r="H156" s="83">
        <v>98.877009999999999</v>
      </c>
      <c r="I156" s="84">
        <v>0</v>
      </c>
      <c r="J156" s="84">
        <f t="shared" si="2"/>
        <v>3.1047124786769386E-4</v>
      </c>
      <c r="K156" s="84">
        <f>H156/'סכום נכסי הקרן'!$C$42</f>
        <v>1.496430086366417E-5</v>
      </c>
    </row>
    <row r="157" spans="2:11">
      <c r="B157" s="76" t="s">
        <v>2238</v>
      </c>
      <c r="C157" s="73">
        <v>8275</v>
      </c>
      <c r="D157" s="86" t="s">
        <v>131</v>
      </c>
      <c r="E157" s="94">
        <v>44256</v>
      </c>
      <c r="F157" s="83">
        <v>112882.03</v>
      </c>
      <c r="G157" s="85">
        <v>108.51009999999999</v>
      </c>
      <c r="H157" s="83">
        <v>442.79557</v>
      </c>
      <c r="I157" s="84">
        <v>1.8813671666666667E-4</v>
      </c>
      <c r="J157" s="84">
        <f t="shared" si="2"/>
        <v>1.3903666096718216E-3</v>
      </c>
      <c r="K157" s="84">
        <f>H157/'סכום נכסי הקרן'!$C$42</f>
        <v>6.7013819800757217E-5</v>
      </c>
    </row>
    <row r="158" spans="2:11">
      <c r="B158" s="76" t="s">
        <v>2239</v>
      </c>
      <c r="C158" s="73">
        <v>8335</v>
      </c>
      <c r="D158" s="86" t="s">
        <v>131</v>
      </c>
      <c r="E158" s="94">
        <v>44412</v>
      </c>
      <c r="F158" s="83">
        <v>682212.13</v>
      </c>
      <c r="G158" s="85">
        <v>96.288700000000006</v>
      </c>
      <c r="H158" s="83">
        <v>2374.6688799999997</v>
      </c>
      <c r="I158" s="84">
        <v>2.7288485704000001E-3</v>
      </c>
      <c r="J158" s="84">
        <f t="shared" si="2"/>
        <v>7.4563987164071701E-3</v>
      </c>
      <c r="K158" s="84">
        <f>H158/'סכום נכסי הקרן'!$C$42</f>
        <v>3.593884925515084E-4</v>
      </c>
    </row>
    <row r="159" spans="2:11">
      <c r="B159" s="76" t="s">
        <v>2240</v>
      </c>
      <c r="C159" s="73">
        <v>6651</v>
      </c>
      <c r="D159" s="86" t="s">
        <v>133</v>
      </c>
      <c r="E159" s="94">
        <v>43465</v>
      </c>
      <c r="F159" s="83">
        <v>418987.46</v>
      </c>
      <c r="G159" s="85">
        <v>103.6968</v>
      </c>
      <c r="H159" s="83">
        <v>1708.44885</v>
      </c>
      <c r="I159" s="84">
        <v>1.8739641998846538E-3</v>
      </c>
      <c r="J159" s="84">
        <f t="shared" si="2"/>
        <v>5.3644850949439767E-3</v>
      </c>
      <c r="K159" s="84">
        <f>H159/'סכום נכסי הקרן'!$C$42</f>
        <v>2.5856104064616296E-4</v>
      </c>
    </row>
    <row r="160" spans="2:11">
      <c r="B160" s="76" t="s">
        <v>2241</v>
      </c>
      <c r="C160" s="73">
        <v>8415</v>
      </c>
      <c r="D160" s="86" t="s">
        <v>133</v>
      </c>
      <c r="E160" s="94">
        <v>44440</v>
      </c>
      <c r="F160" s="83">
        <v>1819109.12</v>
      </c>
      <c r="G160" s="85">
        <v>113.59739999999999</v>
      </c>
      <c r="H160" s="83">
        <v>8125.7365999999993</v>
      </c>
      <c r="I160" s="84">
        <v>3.0318485008333333E-3</v>
      </c>
      <c r="J160" s="84">
        <f t="shared" si="2"/>
        <v>2.5514602252294964E-2</v>
      </c>
      <c r="K160" s="84">
        <f>H160/'סכום נכסי הקרן'!$C$42</f>
        <v>1.2297698648177928E-3</v>
      </c>
    </row>
    <row r="161" spans="2:11">
      <c r="B161" s="76" t="s">
        <v>2242</v>
      </c>
      <c r="C161" s="73">
        <v>87341</v>
      </c>
      <c r="D161" s="86" t="s">
        <v>131</v>
      </c>
      <c r="E161" s="94">
        <v>44421</v>
      </c>
      <c r="F161" s="83">
        <v>40003.800000000003</v>
      </c>
      <c r="G161" s="85">
        <v>100</v>
      </c>
      <c r="H161" s="83">
        <v>144.61372</v>
      </c>
      <c r="I161" s="84">
        <v>2.0000000000000001E-4</v>
      </c>
      <c r="J161" s="84">
        <f t="shared" si="2"/>
        <v>4.5408333147603551E-4</v>
      </c>
      <c r="K161" s="84">
        <f>H161/'סכום נכסי הקרן'!$C$42</f>
        <v>2.1886212124473511E-5</v>
      </c>
    </row>
    <row r="162" spans="2:11">
      <c r="B162" s="76" t="s">
        <v>2243</v>
      </c>
      <c r="C162" s="73">
        <v>8310</v>
      </c>
      <c r="D162" s="86" t="s">
        <v>131</v>
      </c>
      <c r="E162" s="94">
        <v>44377</v>
      </c>
      <c r="F162" s="83">
        <v>306147.78999999998</v>
      </c>
      <c r="G162" s="85">
        <v>36.096400000000003</v>
      </c>
      <c r="H162" s="83">
        <v>399.48760999999996</v>
      </c>
      <c r="I162" s="84">
        <v>7.986379230769231E-4</v>
      </c>
      <c r="J162" s="84">
        <f t="shared" si="2"/>
        <v>1.254380738094554E-3</v>
      </c>
      <c r="K162" s="84">
        <f>H162/'סכום נכסי הקרן'!$C$42</f>
        <v>6.0459481808219472E-5</v>
      </c>
    </row>
    <row r="163" spans="2:11">
      <c r="B163" s="76" t="s">
        <v>2244</v>
      </c>
      <c r="C163" s="73">
        <v>87951</v>
      </c>
      <c r="D163" s="86" t="s">
        <v>133</v>
      </c>
      <c r="E163" s="94">
        <v>44771</v>
      </c>
      <c r="F163" s="83">
        <v>86930.71</v>
      </c>
      <c r="G163" s="85">
        <v>100</v>
      </c>
      <c r="H163" s="83">
        <v>341.82893000000001</v>
      </c>
      <c r="I163" s="84">
        <v>2.9999999999999997E-4</v>
      </c>
      <c r="J163" s="84">
        <f t="shared" si="2"/>
        <v>1.0733339777808672E-3</v>
      </c>
      <c r="K163" s="84">
        <f>H163/'סכום נכסי הקרן'!$C$42</f>
        <v>5.1733268961353095E-5</v>
      </c>
    </row>
    <row r="164" spans="2:11">
      <c r="B164" s="76" t="s">
        <v>2245</v>
      </c>
      <c r="C164" s="73">
        <v>7085</v>
      </c>
      <c r="D164" s="86" t="s">
        <v>131</v>
      </c>
      <c r="E164" s="94">
        <v>43983</v>
      </c>
      <c r="F164" s="83">
        <v>2075633.72</v>
      </c>
      <c r="G164" s="85">
        <v>97.327799999999996</v>
      </c>
      <c r="H164" s="83">
        <v>7302.9096300000001</v>
      </c>
      <c r="I164" s="84">
        <v>6.9187789333333334E-4</v>
      </c>
      <c r="J164" s="84">
        <f t="shared" si="2"/>
        <v>2.2930946899497654E-2</v>
      </c>
      <c r="K164" s="84">
        <f>H164/'סכום נכסי הקרן'!$C$42</f>
        <v>1.1052411160437639E-3</v>
      </c>
    </row>
    <row r="165" spans="2:11">
      <c r="B165" s="76" t="s">
        <v>2246</v>
      </c>
      <c r="C165" s="73">
        <v>8330</v>
      </c>
      <c r="D165" s="86" t="s">
        <v>131</v>
      </c>
      <c r="E165" s="94">
        <v>44002</v>
      </c>
      <c r="F165" s="83">
        <v>636727.86</v>
      </c>
      <c r="G165" s="85">
        <v>109.64279999999999</v>
      </c>
      <c r="H165" s="83">
        <v>2523.7263900000003</v>
      </c>
      <c r="I165" s="84">
        <v>2.0698798150769232E-3</v>
      </c>
      <c r="J165" s="84">
        <f t="shared" si="2"/>
        <v>7.9244354332713984E-3</v>
      </c>
      <c r="K165" s="84">
        <f>H165/'סכום נכסי הקרן'!$C$42</f>
        <v>3.8194723927765476E-4</v>
      </c>
    </row>
    <row r="166" spans="2:11">
      <c r="B166" s="76" t="s">
        <v>2247</v>
      </c>
      <c r="C166" s="73">
        <v>7028</v>
      </c>
      <c r="D166" s="86" t="s">
        <v>133</v>
      </c>
      <c r="E166" s="94">
        <v>43754</v>
      </c>
      <c r="F166" s="83">
        <v>1127086.1000000001</v>
      </c>
      <c r="G166" s="85">
        <v>104.396</v>
      </c>
      <c r="H166" s="83">
        <v>4626.7554900000005</v>
      </c>
      <c r="I166" s="84">
        <v>1.2311320754716982E-4</v>
      </c>
      <c r="J166" s="84">
        <f t="shared" si="2"/>
        <v>1.4527892283140475E-2</v>
      </c>
      <c r="K166" s="84">
        <f>H166/'סכום נכסי הקרן'!$C$42</f>
        <v>7.0022506925492543E-4</v>
      </c>
    </row>
    <row r="167" spans="2:11">
      <c r="B167" s="76" t="s">
        <v>2248</v>
      </c>
      <c r="C167" s="73">
        <v>8416</v>
      </c>
      <c r="D167" s="86" t="s">
        <v>133</v>
      </c>
      <c r="E167" s="94">
        <v>44713</v>
      </c>
      <c r="F167" s="83">
        <v>228613.27</v>
      </c>
      <c r="G167" s="85">
        <v>103.69289999999999</v>
      </c>
      <c r="H167" s="83">
        <v>932.15055000000007</v>
      </c>
      <c r="I167" s="84">
        <v>5.6531556886227546E-5</v>
      </c>
      <c r="J167" s="84">
        <f t="shared" si="2"/>
        <v>2.926928559622274E-3</v>
      </c>
      <c r="K167" s="84">
        <f>H167/'סכום נכסי הקרן'!$C$42</f>
        <v>1.4107406039513162E-4</v>
      </c>
    </row>
    <row r="168" spans="2:11">
      <c r="B168" s="76" t="s">
        <v>2249</v>
      </c>
      <c r="C168" s="73">
        <v>8339</v>
      </c>
      <c r="D168" s="86" t="s">
        <v>131</v>
      </c>
      <c r="E168" s="94">
        <v>44539</v>
      </c>
      <c r="F168" s="83">
        <v>243312.06959599999</v>
      </c>
      <c r="G168" s="85">
        <v>99.008600000000001</v>
      </c>
      <c r="H168" s="83">
        <v>870.85304272000008</v>
      </c>
      <c r="I168" s="84">
        <v>5.9426458743616053E-4</v>
      </c>
      <c r="J168" s="84">
        <f t="shared" si="2"/>
        <v>2.7344559759913505E-3</v>
      </c>
      <c r="K168" s="84">
        <f>H168/'סכום נכסי הקרן'!$C$42</f>
        <v>1.3179713807385022E-4</v>
      </c>
    </row>
    <row r="169" spans="2:11">
      <c r="B169" s="76" t="s">
        <v>2250</v>
      </c>
      <c r="C169" s="73">
        <v>7013</v>
      </c>
      <c r="D169" s="86" t="s">
        <v>133</v>
      </c>
      <c r="E169" s="94">
        <v>43507</v>
      </c>
      <c r="F169" s="83">
        <v>800151.17</v>
      </c>
      <c r="G169" s="85">
        <v>96.519499999999994</v>
      </c>
      <c r="H169" s="83">
        <v>3036.84557</v>
      </c>
      <c r="I169" s="84">
        <v>6.695993810723282E-4</v>
      </c>
      <c r="J169" s="84">
        <f t="shared" si="2"/>
        <v>9.5356163550999167E-3</v>
      </c>
      <c r="K169" s="84">
        <f>H169/'סכום נכסי הקרן'!$C$42</f>
        <v>4.5960401498756594E-4</v>
      </c>
    </row>
    <row r="170" spans="2:11">
      <c r="B170" s="76" t="s">
        <v>2251</v>
      </c>
      <c r="C170" s="73">
        <v>8112</v>
      </c>
      <c r="D170" s="86" t="s">
        <v>131</v>
      </c>
      <c r="E170" s="94">
        <v>44440</v>
      </c>
      <c r="F170" s="83">
        <v>151100.6</v>
      </c>
      <c r="G170" s="85">
        <v>73.055599999999998</v>
      </c>
      <c r="H170" s="83">
        <v>399.05063000000001</v>
      </c>
      <c r="I170" s="84">
        <v>9.443787512499999E-5</v>
      </c>
      <c r="J170" s="84">
        <f t="shared" si="2"/>
        <v>1.2530086322239053E-3</v>
      </c>
      <c r="K170" s="84">
        <f>H170/'סכום נכסי הקרן'!$C$42</f>
        <v>6.0393348131731853E-5</v>
      </c>
    </row>
    <row r="171" spans="2:11">
      <c r="B171" s="76" t="s">
        <v>2252</v>
      </c>
      <c r="C171" s="73">
        <v>8317</v>
      </c>
      <c r="D171" s="86" t="s">
        <v>131</v>
      </c>
      <c r="E171" s="94">
        <v>44378</v>
      </c>
      <c r="F171" s="83">
        <v>145316.44</v>
      </c>
      <c r="G171" s="85">
        <v>103.96210000000001</v>
      </c>
      <c r="H171" s="83">
        <v>546.13257999999996</v>
      </c>
      <c r="I171" s="84">
        <v>3.1250846860215052E-5</v>
      </c>
      <c r="J171" s="84">
        <f t="shared" si="2"/>
        <v>1.7148421419074377E-3</v>
      </c>
      <c r="K171" s="84">
        <f>H171/'סכום נכסי הקרן'!$C$42</f>
        <v>8.2653108529163056E-5</v>
      </c>
    </row>
    <row r="172" spans="2:11">
      <c r="B172" s="76" t="s">
        <v>2253</v>
      </c>
      <c r="C172" s="73">
        <v>9377</v>
      </c>
      <c r="D172" s="86" t="s">
        <v>131</v>
      </c>
      <c r="E172" s="94">
        <v>44502</v>
      </c>
      <c r="F172" s="83">
        <v>381155.99</v>
      </c>
      <c r="G172" s="85">
        <v>100.6054</v>
      </c>
      <c r="H172" s="83">
        <v>1386.2205900000001</v>
      </c>
      <c r="I172" s="84">
        <v>2.1721634587816784E-3</v>
      </c>
      <c r="J172" s="84">
        <f t="shared" si="2"/>
        <v>4.3526967127868335E-3</v>
      </c>
      <c r="K172" s="84">
        <f>H172/'סכום נכסי הקרן'!$C$42</f>
        <v>2.0979418746750188E-4</v>
      </c>
    </row>
    <row r="173" spans="2:11">
      <c r="B173" s="76" t="s">
        <v>2254</v>
      </c>
      <c r="C173" s="73">
        <v>84036</v>
      </c>
      <c r="D173" s="86" t="s">
        <v>131</v>
      </c>
      <c r="E173" s="94">
        <v>44314</v>
      </c>
      <c r="F173" s="83">
        <v>82407.360000000001</v>
      </c>
      <c r="G173" s="85">
        <v>100</v>
      </c>
      <c r="H173" s="83">
        <v>297.90259000000003</v>
      </c>
      <c r="I173" s="84">
        <v>1.2999999999999999E-3</v>
      </c>
      <c r="J173" s="84">
        <f t="shared" si="2"/>
        <v>9.3540640903601346E-4</v>
      </c>
      <c r="K173" s="84">
        <f>H173/'סכום נכסי הקרן'!$C$42</f>
        <v>4.5085343750026361E-5</v>
      </c>
    </row>
    <row r="174" spans="2:11">
      <c r="B174" s="76" t="s">
        <v>2255</v>
      </c>
      <c r="C174" s="73">
        <v>7043</v>
      </c>
      <c r="D174" s="86" t="s">
        <v>133</v>
      </c>
      <c r="E174" s="94">
        <v>43860</v>
      </c>
      <c r="F174" s="83">
        <v>1807086.95</v>
      </c>
      <c r="G174" s="85">
        <v>93.8172</v>
      </c>
      <c r="H174" s="83">
        <v>6666.4882200000002</v>
      </c>
      <c r="I174" s="84">
        <v>5.9567418500000005E-4</v>
      </c>
      <c r="J174" s="84">
        <f t="shared" si="2"/>
        <v>2.0932600172261291E-2</v>
      </c>
      <c r="K174" s="84">
        <f>H174/'סכום נכסי הקרן'!$C$42</f>
        <v>1.0089234638886535E-3</v>
      </c>
    </row>
    <row r="175" spans="2:11">
      <c r="B175" s="76" t="s">
        <v>2256</v>
      </c>
      <c r="C175" s="73">
        <v>85891</v>
      </c>
      <c r="D175" s="86" t="s">
        <v>131</v>
      </c>
      <c r="E175" s="94">
        <v>44395</v>
      </c>
      <c r="F175" s="83">
        <v>1788443.74</v>
      </c>
      <c r="G175" s="85">
        <v>100</v>
      </c>
      <c r="H175" s="83">
        <v>6465.2241199999999</v>
      </c>
      <c r="I175" s="84">
        <v>1E-3</v>
      </c>
      <c r="J175" s="84">
        <f t="shared" si="2"/>
        <v>2.0300636116329901E-2</v>
      </c>
      <c r="K175" s="84">
        <f>H175/'סכום נכסי הקרן'!$C$42</f>
        <v>9.7846363763121904E-4</v>
      </c>
    </row>
    <row r="176" spans="2:11">
      <c r="B176" s="76" t="s">
        <v>2257</v>
      </c>
      <c r="C176" s="73">
        <v>7041</v>
      </c>
      <c r="D176" s="86" t="s">
        <v>131</v>
      </c>
      <c r="E176" s="94">
        <v>43516</v>
      </c>
      <c r="F176" s="83">
        <v>714490.44</v>
      </c>
      <c r="G176" s="85">
        <v>81.263800000000003</v>
      </c>
      <c r="H176" s="83">
        <v>2098.9488199999996</v>
      </c>
      <c r="I176" s="84">
        <v>4.65680284E-4</v>
      </c>
      <c r="J176" s="84">
        <f t="shared" si="2"/>
        <v>6.5906448764563516E-3</v>
      </c>
      <c r="K176" s="84">
        <f>H176/'סכום נכסי הקרן'!$C$42</f>
        <v>3.1766030991342564E-4</v>
      </c>
    </row>
    <row r="177" spans="2:11">
      <c r="B177" s="76" t="s">
        <v>2258</v>
      </c>
      <c r="C177" s="73">
        <v>7054</v>
      </c>
      <c r="D177" s="86" t="s">
        <v>131</v>
      </c>
      <c r="E177" s="94">
        <v>43973</v>
      </c>
      <c r="F177" s="83">
        <v>258938.17</v>
      </c>
      <c r="G177" s="85">
        <v>105.3861</v>
      </c>
      <c r="H177" s="83">
        <v>986.47865999999999</v>
      </c>
      <c r="I177" s="84">
        <v>8.1238181538461544E-4</v>
      </c>
      <c r="J177" s="84">
        <f t="shared" si="2"/>
        <v>3.0975174164859002E-3</v>
      </c>
      <c r="K177" s="84">
        <f>H177/'סכום נכסי הקרן'!$C$42</f>
        <v>1.4929621621673504E-4</v>
      </c>
    </row>
    <row r="178" spans="2:11">
      <c r="B178" s="76" t="s">
        <v>2259</v>
      </c>
      <c r="C178" s="73">
        <v>7071</v>
      </c>
      <c r="D178" s="86" t="s">
        <v>131</v>
      </c>
      <c r="E178" s="94">
        <v>44055</v>
      </c>
      <c r="F178" s="83">
        <v>346098.66</v>
      </c>
      <c r="G178" s="137">
        <v>0</v>
      </c>
      <c r="H178" s="137">
        <v>0</v>
      </c>
      <c r="I178" s="84">
        <v>1.0746468000000001E-3</v>
      </c>
      <c r="J178" s="106">
        <v>0</v>
      </c>
      <c r="K178" s="106">
        <v>0</v>
      </c>
    </row>
    <row r="179" spans="2:11">
      <c r="B179" s="76" t="s">
        <v>2260</v>
      </c>
      <c r="C179" s="73">
        <v>83111</v>
      </c>
      <c r="D179" s="86" t="s">
        <v>131</v>
      </c>
      <c r="E179" s="94">
        <v>44256</v>
      </c>
      <c r="F179" s="83">
        <v>209592.18</v>
      </c>
      <c r="G179" s="85">
        <v>100</v>
      </c>
      <c r="H179" s="83">
        <v>757.67570999999998</v>
      </c>
      <c r="I179" s="84">
        <v>2.0000000000000001E-4</v>
      </c>
      <c r="J179" s="84">
        <f t="shared" si="2"/>
        <v>2.3790820855398129E-3</v>
      </c>
      <c r="K179" s="84">
        <f>H179/'סכום נכסי הקרן'!$C$42</f>
        <v>1.1466858960976231E-4</v>
      </c>
    </row>
    <row r="180" spans="2:11">
      <c r="B180" s="76" t="s">
        <v>2261</v>
      </c>
      <c r="C180" s="73">
        <v>6646</v>
      </c>
      <c r="D180" s="86" t="s">
        <v>133</v>
      </c>
      <c r="E180" s="94">
        <v>42947</v>
      </c>
      <c r="F180" s="83">
        <v>494214.03</v>
      </c>
      <c r="G180" s="85">
        <v>86.511499999999998</v>
      </c>
      <c r="H180" s="83">
        <v>1681.2198500000002</v>
      </c>
      <c r="I180" s="84">
        <v>3.856215641609719E-4</v>
      </c>
      <c r="J180" s="84">
        <f t="shared" si="2"/>
        <v>5.2789867408959594E-3</v>
      </c>
      <c r="K180" s="84">
        <f>H180/'סכום נכסי הקרן'!$C$42</f>
        <v>2.5444013379211561E-4</v>
      </c>
    </row>
    <row r="181" spans="2:11">
      <c r="B181" s="76" t="s">
        <v>2262</v>
      </c>
      <c r="C181" s="73">
        <v>6647</v>
      </c>
      <c r="D181" s="86" t="s">
        <v>131</v>
      </c>
      <c r="E181" s="94">
        <v>43454</v>
      </c>
      <c r="F181" s="83">
        <v>1144540.7</v>
      </c>
      <c r="G181" s="85">
        <v>122.6987</v>
      </c>
      <c r="H181" s="83">
        <v>5076.6766699999998</v>
      </c>
      <c r="I181" s="84">
        <v>8.3449444347826092E-5</v>
      </c>
      <c r="J181" s="84">
        <f t="shared" si="2"/>
        <v>1.5940633123470348E-2</v>
      </c>
      <c r="K181" s="84">
        <f>H181/'סכום נכסי הקרן'!$C$42</f>
        <v>7.6831729718996092E-4</v>
      </c>
    </row>
    <row r="182" spans="2:11">
      <c r="B182" s="76" t="s">
        <v>2263</v>
      </c>
      <c r="C182" s="73">
        <v>8000</v>
      </c>
      <c r="D182" s="86" t="s">
        <v>131</v>
      </c>
      <c r="E182" s="94">
        <v>44228</v>
      </c>
      <c r="F182" s="83">
        <v>834371.77</v>
      </c>
      <c r="G182" s="85">
        <v>96.393000000000001</v>
      </c>
      <c r="H182" s="83">
        <v>2907.4576699999998</v>
      </c>
      <c r="I182" s="84">
        <v>5.4305235151515152E-5</v>
      </c>
      <c r="J182" s="84">
        <f t="shared" si="2"/>
        <v>9.1293417036720434E-3</v>
      </c>
      <c r="K182" s="84">
        <f>H182/'סכום נכסי הקרן'!$C$42</f>
        <v>4.4002211760092681E-4</v>
      </c>
    </row>
    <row r="183" spans="2:11">
      <c r="B183" s="76" t="s">
        <v>2264</v>
      </c>
      <c r="C183" s="73">
        <v>8312</v>
      </c>
      <c r="D183" s="86" t="s">
        <v>133</v>
      </c>
      <c r="E183" s="94">
        <v>44377</v>
      </c>
      <c r="F183" s="83">
        <v>1546423.9</v>
      </c>
      <c r="G183" s="85">
        <v>89.034099999999995</v>
      </c>
      <c r="H183" s="83">
        <v>5414.0283399999998</v>
      </c>
      <c r="I183" s="84">
        <v>1.4157501636363635E-3</v>
      </c>
      <c r="J183" s="84">
        <f t="shared" si="2"/>
        <v>1.699990862093078E-2</v>
      </c>
      <c r="K183" s="84">
        <f>H183/'סכום נכסי הקרן'!$C$42</f>
        <v>8.1937296611380437E-4</v>
      </c>
    </row>
    <row r="184" spans="2:11">
      <c r="B184" s="76" t="s">
        <v>2265</v>
      </c>
      <c r="C184" s="73">
        <v>5337</v>
      </c>
      <c r="D184" s="86" t="s">
        <v>131</v>
      </c>
      <c r="E184" s="94">
        <v>42985</v>
      </c>
      <c r="F184" s="83">
        <v>348807.78</v>
      </c>
      <c r="G184" s="85">
        <v>105.8724</v>
      </c>
      <c r="H184" s="83">
        <v>1334.98758</v>
      </c>
      <c r="I184" s="84">
        <v>8.1373280000000001E-5</v>
      </c>
      <c r="J184" s="84">
        <f t="shared" si="2"/>
        <v>4.1918263896781752E-3</v>
      </c>
      <c r="K184" s="84">
        <f>H184/'סכום נכסי הקרן'!$C$42</f>
        <v>2.0204045203606926E-4</v>
      </c>
    </row>
    <row r="185" spans="2:11">
      <c r="B185" s="76" t="s">
        <v>2266</v>
      </c>
      <c r="C185" s="73">
        <v>7049</v>
      </c>
      <c r="D185" s="86" t="s">
        <v>133</v>
      </c>
      <c r="E185" s="94">
        <v>43922</v>
      </c>
      <c r="F185" s="83">
        <v>224872.19</v>
      </c>
      <c r="G185" s="85">
        <v>102.9158</v>
      </c>
      <c r="H185" s="83">
        <v>910.02515000000005</v>
      </c>
      <c r="I185" s="84">
        <v>6.7963249999999995E-4</v>
      </c>
      <c r="J185" s="84">
        <f t="shared" si="2"/>
        <v>2.8574553772558989E-3</v>
      </c>
      <c r="K185" s="84">
        <f>H185/'סכום נכסי הקרן'!$C$42</f>
        <v>1.3772554548424469E-4</v>
      </c>
    </row>
    <row r="186" spans="2:11">
      <c r="B186" s="76" t="s">
        <v>2267</v>
      </c>
      <c r="C186" s="73">
        <v>7005</v>
      </c>
      <c r="D186" s="86" t="s">
        <v>131</v>
      </c>
      <c r="E186" s="94">
        <v>43621</v>
      </c>
      <c r="F186" s="83">
        <v>326850.71999999997</v>
      </c>
      <c r="G186" s="85">
        <v>87.2577</v>
      </c>
      <c r="H186" s="83">
        <v>1031.00675</v>
      </c>
      <c r="I186" s="84">
        <v>1.6718706823529413E-4</v>
      </c>
      <c r="J186" s="84">
        <f t="shared" si="2"/>
        <v>3.2373344646294978E-3</v>
      </c>
      <c r="K186" s="84">
        <f>H186/'סכום נכסי הקרן'!$C$42</f>
        <v>1.5603521181990223E-4</v>
      </c>
    </row>
    <row r="187" spans="2:11">
      <c r="B187" s="76" t="s">
        <v>2268</v>
      </c>
      <c r="C187" s="73">
        <v>8273</v>
      </c>
      <c r="D187" s="86" t="s">
        <v>131</v>
      </c>
      <c r="E187" s="94">
        <v>43922</v>
      </c>
      <c r="F187" s="83">
        <v>1737299.82</v>
      </c>
      <c r="G187" s="85">
        <v>70.557599999999994</v>
      </c>
      <c r="H187" s="83">
        <v>4431.2563700000001</v>
      </c>
      <c r="I187" s="84">
        <v>5.0933265500000002E-4</v>
      </c>
      <c r="J187" s="84">
        <f t="shared" si="2"/>
        <v>1.3914030114943477E-2</v>
      </c>
      <c r="K187" s="84">
        <f>H187/'סכום נכסי הקרן'!$C$42</f>
        <v>6.7063772988997503E-4</v>
      </c>
    </row>
    <row r="188" spans="2:11">
      <c r="B188" s="76" t="s">
        <v>2269</v>
      </c>
      <c r="C188" s="73">
        <v>8321</v>
      </c>
      <c r="D188" s="86" t="s">
        <v>131</v>
      </c>
      <c r="E188" s="94">
        <v>44217</v>
      </c>
      <c r="F188" s="83">
        <v>816743</v>
      </c>
      <c r="G188" s="85">
        <v>91.584900000000005</v>
      </c>
      <c r="H188" s="83">
        <v>2704.0679399999999</v>
      </c>
      <c r="I188" s="84">
        <v>2.3052496783999999E-3</v>
      </c>
      <c r="J188" s="84">
        <f t="shared" si="2"/>
        <v>8.4907032246507481E-3</v>
      </c>
      <c r="K188" s="84">
        <f>H188/'סכום נכסי הקרן'!$C$42</f>
        <v>4.0924059303521209E-4</v>
      </c>
    </row>
    <row r="189" spans="2:11">
      <c r="B189" s="76" t="s">
        <v>2270</v>
      </c>
      <c r="C189" s="73">
        <v>8509</v>
      </c>
      <c r="D189" s="86" t="s">
        <v>131</v>
      </c>
      <c r="E189" s="94">
        <v>44531</v>
      </c>
      <c r="F189" s="83">
        <v>1279575.6299999999</v>
      </c>
      <c r="G189" s="85">
        <v>74.951899999999995</v>
      </c>
      <c r="H189" s="83">
        <v>3467.0244900000002</v>
      </c>
      <c r="I189" s="84">
        <v>6.954346298E-4</v>
      </c>
      <c r="J189" s="84">
        <f t="shared" si="2"/>
        <v>1.0886367010876998E-2</v>
      </c>
      <c r="K189" s="84">
        <f>H189/'סכום נכסי הקרן'!$C$42</f>
        <v>5.247083985453427E-4</v>
      </c>
    </row>
    <row r="190" spans="2:11">
      <c r="B190" s="76" t="s">
        <v>2271</v>
      </c>
      <c r="C190" s="73">
        <v>9409</v>
      </c>
      <c r="D190" s="86" t="s">
        <v>131</v>
      </c>
      <c r="E190" s="94">
        <v>44931</v>
      </c>
      <c r="F190" s="83">
        <v>288716.3</v>
      </c>
      <c r="G190" s="85">
        <v>77.922300000000007</v>
      </c>
      <c r="H190" s="83">
        <v>813.28237999999999</v>
      </c>
      <c r="I190" s="84">
        <v>1.0063760853386257E-3</v>
      </c>
      <c r="J190" s="84">
        <f t="shared" si="2"/>
        <v>2.5536855876548857E-3</v>
      </c>
      <c r="K190" s="84">
        <f>H190/'סכום נכסי הקרן'!$C$42</f>
        <v>1.2308424598839358E-4</v>
      </c>
    </row>
    <row r="191" spans="2:11">
      <c r="B191" s="76" t="s">
        <v>2272</v>
      </c>
      <c r="C191" s="73">
        <v>6658</v>
      </c>
      <c r="D191" s="86" t="s">
        <v>131</v>
      </c>
      <c r="E191" s="94">
        <v>43356</v>
      </c>
      <c r="F191" s="83">
        <v>1007133.27</v>
      </c>
      <c r="G191" s="85">
        <v>54.564500000000002</v>
      </c>
      <c r="H191" s="83">
        <v>1986.57709</v>
      </c>
      <c r="I191" s="84">
        <v>1.2888252105243065E-3</v>
      </c>
      <c r="J191" s="84">
        <f t="shared" si="2"/>
        <v>6.2378005576591766E-3</v>
      </c>
      <c r="K191" s="84">
        <f>H191/'סכום נכסי הקרן'!$C$42</f>
        <v>3.006536834358407E-4</v>
      </c>
    </row>
    <row r="192" spans="2:11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</row>
    <row r="193" spans="2:11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</row>
    <row r="194" spans="2:11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</row>
    <row r="195" spans="2:11">
      <c r="B195" s="130" t="s">
        <v>111</v>
      </c>
      <c r="C195" s="123"/>
      <c r="D195" s="123"/>
      <c r="E195" s="123"/>
      <c r="F195" s="123"/>
      <c r="G195" s="123"/>
      <c r="H195" s="123"/>
      <c r="I195" s="123"/>
      <c r="J195" s="123"/>
      <c r="K195" s="123"/>
    </row>
    <row r="196" spans="2:11">
      <c r="B196" s="130" t="s">
        <v>203</v>
      </c>
      <c r="C196" s="123"/>
      <c r="D196" s="123"/>
      <c r="E196" s="123"/>
      <c r="F196" s="123"/>
      <c r="G196" s="123"/>
      <c r="H196" s="123"/>
      <c r="I196" s="123"/>
      <c r="J196" s="123"/>
      <c r="K196" s="123"/>
    </row>
    <row r="197" spans="2:11">
      <c r="B197" s="130" t="s">
        <v>211</v>
      </c>
      <c r="C197" s="123"/>
      <c r="D197" s="123"/>
      <c r="E197" s="123"/>
      <c r="F197" s="123"/>
      <c r="G197" s="123"/>
      <c r="H197" s="123"/>
      <c r="I197" s="123"/>
      <c r="J197" s="123"/>
      <c r="K197" s="123"/>
    </row>
    <row r="198" spans="2:11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</row>
    <row r="199" spans="2:11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</row>
    <row r="200" spans="2:11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</row>
    <row r="201" spans="2:11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</row>
    <row r="202" spans="2:11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</row>
    <row r="203" spans="2:11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</row>
    <row r="204" spans="2:11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</row>
    <row r="205" spans="2:11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</row>
    <row r="206" spans="2:11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</row>
    <row r="207" spans="2:11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</row>
    <row r="208" spans="2:11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</row>
    <row r="209" spans="2:11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</row>
    <row r="210" spans="2:11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</row>
    <row r="211" spans="2:11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</row>
    <row r="212" spans="2:11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</row>
    <row r="213" spans="2:11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</row>
    <row r="214" spans="2:11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</row>
    <row r="215" spans="2:11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</row>
    <row r="216" spans="2:11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</row>
    <row r="217" spans="2:11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</row>
    <row r="218" spans="2:11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</row>
    <row r="219" spans="2:11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</row>
    <row r="220" spans="2:11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</row>
    <row r="221" spans="2:11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</row>
    <row r="222" spans="2:11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</row>
    <row r="223" spans="2:11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</row>
    <row r="224" spans="2:11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</row>
    <row r="225" spans="2:11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</row>
    <row r="226" spans="2:11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</row>
    <row r="227" spans="2:11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</row>
    <row r="228" spans="2:11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</row>
    <row r="229" spans="2:11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</row>
    <row r="230" spans="2:11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</row>
    <row r="231" spans="2:11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</row>
    <row r="232" spans="2:11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</row>
    <row r="233" spans="2:11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</row>
    <row r="234" spans="2:11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</row>
    <row r="235" spans="2:11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</row>
    <row r="236" spans="2:11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</row>
    <row r="237" spans="2:11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</row>
    <row r="238" spans="2:11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</row>
    <row r="239" spans="2:11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</row>
    <row r="240" spans="2:11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</row>
    <row r="241" spans="2:11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</row>
    <row r="242" spans="2:11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</row>
    <row r="243" spans="2:11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</row>
    <row r="244" spans="2:11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</row>
    <row r="245" spans="2:11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</row>
    <row r="246" spans="2:11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</row>
    <row r="247" spans="2:11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</row>
    <row r="248" spans="2:11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</row>
    <row r="249" spans="2:11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</row>
    <row r="250" spans="2:11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</row>
    <row r="251" spans="2:11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</row>
    <row r="252" spans="2:11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</row>
    <row r="253" spans="2:11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</row>
    <row r="254" spans="2:11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</row>
    <row r="255" spans="2:11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</row>
    <row r="256" spans="2:11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</row>
    <row r="257" spans="2:11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</row>
    <row r="258" spans="2:11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</row>
    <row r="259" spans="2:11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</row>
    <row r="260" spans="2:11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</row>
    <row r="261" spans="2:11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</row>
    <row r="262" spans="2:11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</row>
    <row r="263" spans="2:11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</row>
    <row r="264" spans="2:11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</row>
    <row r="265" spans="2:11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</row>
    <row r="266" spans="2:11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</row>
    <row r="267" spans="2:11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</row>
    <row r="268" spans="2:11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</row>
    <row r="269" spans="2:11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</row>
    <row r="270" spans="2:11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</row>
    <row r="271" spans="2:11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</row>
    <row r="272" spans="2:11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</row>
    <row r="273" spans="2:11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</row>
    <row r="274" spans="2:11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</row>
    <row r="275" spans="2:11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</row>
    <row r="276" spans="2:11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</row>
    <row r="277" spans="2:11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</row>
    <row r="278" spans="2:11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</row>
    <row r="279" spans="2:11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</row>
    <row r="280" spans="2:11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</row>
    <row r="281" spans="2:11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</row>
    <row r="282" spans="2:11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</row>
    <row r="283" spans="2:11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</row>
    <row r="284" spans="2:11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</row>
    <row r="285" spans="2:11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</row>
    <row r="286" spans="2:11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</row>
    <row r="287" spans="2:11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</row>
    <row r="288" spans="2:11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</row>
    <row r="289" spans="2:11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</row>
    <row r="290" spans="2:11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</row>
    <row r="291" spans="2:11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</row>
    <row r="292" spans="2:11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</row>
    <row r="293" spans="2:11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</row>
    <row r="294" spans="2:11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</row>
    <row r="295" spans="2:11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</row>
    <row r="296" spans="2:11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</row>
    <row r="297" spans="2:11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</row>
    <row r="298" spans="2:11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</row>
    <row r="299" spans="2:11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</row>
    <row r="300" spans="2:11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</row>
    <row r="301" spans="2:11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</row>
    <row r="302" spans="2:11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</row>
    <row r="303" spans="2:11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</row>
    <row r="304" spans="2:11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</row>
    <row r="305" spans="2:11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</row>
    <row r="306" spans="2:11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</row>
    <row r="307" spans="2:11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</row>
    <row r="308" spans="2:11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</row>
    <row r="309" spans="2:11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</row>
    <row r="310" spans="2:11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</row>
    <row r="311" spans="2:11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</row>
    <row r="312" spans="2:11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</row>
    <row r="313" spans="2:11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</row>
    <row r="314" spans="2:11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</row>
    <row r="315" spans="2:11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</row>
    <row r="316" spans="2:11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</row>
    <row r="317" spans="2:11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</row>
    <row r="318" spans="2:11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</row>
    <row r="319" spans="2:11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</row>
    <row r="320" spans="2:11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</row>
    <row r="321" spans="2:11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</row>
    <row r="322" spans="2:11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</row>
    <row r="323" spans="2:11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</row>
    <row r="324" spans="2:11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</row>
    <row r="325" spans="2:11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</row>
    <row r="326" spans="2:11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</row>
    <row r="327" spans="2:11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</row>
    <row r="328" spans="2:11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</row>
    <row r="329" spans="2:11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</row>
    <row r="330" spans="2:11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</row>
    <row r="331" spans="2:11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</row>
    <row r="332" spans="2:11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</row>
    <row r="333" spans="2:11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</row>
    <row r="334" spans="2:11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</row>
    <row r="335" spans="2:11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</row>
    <row r="336" spans="2:11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</row>
    <row r="337" spans="2:11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</row>
    <row r="338" spans="2:11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</row>
    <row r="339" spans="2:11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</row>
    <row r="340" spans="2:11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</row>
    <row r="341" spans="2:11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</row>
    <row r="342" spans="2:11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</row>
    <row r="343" spans="2:11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</row>
    <row r="344" spans="2:11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</row>
    <row r="345" spans="2:11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</row>
    <row r="346" spans="2:11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</row>
    <row r="347" spans="2:11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</row>
    <row r="348" spans="2:11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</row>
    <row r="349" spans="2:11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</row>
    <row r="350" spans="2:11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</row>
    <row r="351" spans="2:11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</row>
    <row r="352" spans="2:11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</row>
    <row r="353" spans="2:11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</row>
    <row r="354" spans="2:11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</row>
    <row r="355" spans="2:11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</row>
    <row r="356" spans="2:11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</row>
    <row r="357" spans="2:11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</row>
    <row r="358" spans="2:11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</row>
    <row r="359" spans="2:11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</row>
    <row r="360" spans="2:11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</row>
    <row r="361" spans="2:11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</row>
    <row r="362" spans="2:11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</row>
    <row r="363" spans="2:11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</row>
    <row r="364" spans="2:11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</row>
    <row r="365" spans="2:11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</row>
    <row r="366" spans="2:11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</row>
    <row r="367" spans="2:11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</row>
    <row r="368" spans="2:11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</row>
    <row r="369" spans="2:11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</row>
    <row r="370" spans="2:11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</row>
    <row r="371" spans="2:11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</row>
    <row r="372" spans="2:11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</row>
    <row r="373" spans="2:11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</row>
    <row r="374" spans="2:11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</row>
    <row r="375" spans="2:11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</row>
    <row r="376" spans="2:11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</row>
    <row r="377" spans="2:11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</row>
    <row r="378" spans="2:11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</row>
    <row r="379" spans="2:11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</row>
    <row r="380" spans="2:11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</row>
    <row r="381" spans="2:11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</row>
    <row r="382" spans="2:11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</row>
    <row r="383" spans="2:11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</row>
    <row r="384" spans="2:11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</row>
    <row r="385" spans="2:11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</row>
    <row r="386" spans="2:11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</row>
    <row r="387" spans="2:11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</row>
    <row r="388" spans="2:11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</row>
    <row r="389" spans="2:11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</row>
    <row r="390" spans="2:11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</row>
    <row r="391" spans="2:11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</row>
    <row r="392" spans="2:11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</row>
    <row r="393" spans="2:11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</row>
    <row r="394" spans="2:11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</row>
    <row r="395" spans="2:11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</row>
    <row r="396" spans="2:11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</row>
    <row r="397" spans="2:11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</row>
    <row r="398" spans="2:11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</row>
    <row r="399" spans="2:11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</row>
    <row r="400" spans="2:11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</row>
    <row r="401" spans="2:11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</row>
    <row r="402" spans="2:11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</row>
    <row r="403" spans="2:11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</row>
    <row r="404" spans="2:11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</row>
    <row r="405" spans="2:11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</row>
    <row r="406" spans="2:11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</row>
    <row r="407" spans="2:11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</row>
    <row r="408" spans="2:11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</row>
    <row r="409" spans="2:11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</row>
    <row r="410" spans="2:11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</row>
    <row r="411" spans="2:11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</row>
    <row r="412" spans="2:11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</row>
    <row r="413" spans="2:11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</row>
    <row r="414" spans="2:11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</row>
    <row r="415" spans="2:11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</row>
    <row r="416" spans="2:11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</row>
    <row r="417" spans="2:11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</row>
    <row r="418" spans="2:11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</row>
    <row r="419" spans="2:11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</row>
    <row r="420" spans="2:11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</row>
    <row r="421" spans="2:11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</row>
    <row r="422" spans="2:11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</row>
    <row r="423" spans="2:11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</row>
    <row r="424" spans="2:11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</row>
    <row r="425" spans="2:11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</row>
    <row r="426" spans="2:11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</row>
    <row r="427" spans="2:11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</row>
    <row r="428" spans="2:11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</row>
    <row r="429" spans="2:11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</row>
    <row r="430" spans="2:11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</row>
    <row r="431" spans="2:11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</row>
    <row r="432" spans="2:11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</row>
    <row r="433" spans="2:11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</row>
    <row r="434" spans="2:11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</row>
    <row r="435" spans="2:11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</row>
    <row r="436" spans="2:11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</row>
    <row r="437" spans="2:11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</row>
    <row r="438" spans="2:11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</row>
    <row r="439" spans="2:11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</row>
    <row r="440" spans="2:11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</row>
    <row r="441" spans="2:11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</row>
    <row r="442" spans="2:11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</row>
    <row r="443" spans="2:11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</row>
    <row r="444" spans="2:11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</row>
    <row r="445" spans="2:11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</row>
    <row r="446" spans="2:11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</row>
    <row r="447" spans="2:11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</row>
    <row r="448" spans="2:11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</row>
    <row r="449" spans="2:11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</row>
    <row r="450" spans="2:11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</row>
    <row r="451" spans="2:11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</row>
    <row r="452" spans="2:11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</row>
    <row r="453" spans="2:11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</row>
    <row r="454" spans="2:11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</row>
    <row r="455" spans="2:11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</row>
    <row r="456" spans="2:11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</row>
    <row r="457" spans="2:11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</row>
    <row r="458" spans="2:11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</row>
    <row r="459" spans="2:11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</row>
    <row r="460" spans="2:11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</row>
    <row r="461" spans="2:11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</row>
    <row r="462" spans="2:11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</row>
    <row r="463" spans="2:11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</row>
    <row r="464" spans="2:11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</row>
    <row r="465" spans="2:11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</row>
    <row r="466" spans="2:11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</row>
    <row r="467" spans="2:11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</row>
    <row r="468" spans="2:11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</row>
    <row r="469" spans="2:11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</row>
    <row r="470" spans="2:11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</row>
    <row r="471" spans="2:11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</row>
    <row r="472" spans="2:11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</row>
    <row r="473" spans="2:11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</row>
    <row r="474" spans="2:11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</row>
    <row r="475" spans="2:11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</row>
    <row r="476" spans="2:11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</row>
    <row r="477" spans="2:11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</row>
    <row r="478" spans="2:11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</row>
    <row r="479" spans="2:11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</row>
    <row r="480" spans="2:11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</row>
    <row r="481" spans="2:11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</row>
    <row r="482" spans="2:11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</row>
    <row r="483" spans="2:11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</row>
    <row r="484" spans="2:11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</row>
    <row r="485" spans="2:11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</row>
    <row r="486" spans="2:11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</row>
    <row r="487" spans="2:11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</row>
    <row r="488" spans="2:11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</row>
    <row r="489" spans="2:11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</row>
    <row r="490" spans="2:11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</row>
    <row r="491" spans="2:11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</row>
    <row r="492" spans="2:11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</row>
    <row r="493" spans="2:11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</row>
    <row r="494" spans="2:11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</row>
    <row r="495" spans="2:11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</row>
    <row r="496" spans="2:11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</row>
    <row r="497" spans="2:11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</row>
    <row r="498" spans="2:11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</row>
    <row r="499" spans="2:11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</row>
    <row r="500" spans="2:11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autoFilter ref="B12:K558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2.85546875" style="2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145</v>
      </c>
      <c r="C1" s="67" t="s" vm="1">
        <v>229</v>
      </c>
    </row>
    <row r="2" spans="2:12">
      <c r="B2" s="46" t="s">
        <v>144</v>
      </c>
      <c r="C2" s="67" t="s">
        <v>230</v>
      </c>
    </row>
    <row r="3" spans="2:12">
      <c r="B3" s="46" t="s">
        <v>146</v>
      </c>
      <c r="C3" s="67" t="s">
        <v>231</v>
      </c>
    </row>
    <row r="4" spans="2:12">
      <c r="B4" s="46" t="s">
        <v>147</v>
      </c>
      <c r="C4" s="67">
        <v>12145</v>
      </c>
    </row>
    <row r="6" spans="2:12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98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78.75">
      <c r="B8" s="21" t="s">
        <v>115</v>
      </c>
      <c r="C8" s="29" t="s">
        <v>45</v>
      </c>
      <c r="D8" s="29" t="s">
        <v>65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58</v>
      </c>
      <c r="K8" s="29" t="s">
        <v>148</v>
      </c>
      <c r="L8" s="30" t="s">
        <v>150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48</v>
      </c>
      <c r="C11" s="73"/>
      <c r="D11" s="73"/>
      <c r="E11" s="73"/>
      <c r="F11" s="73"/>
      <c r="G11" s="83"/>
      <c r="H11" s="85"/>
      <c r="I11" s="83">
        <v>4.6894794590000002</v>
      </c>
      <c r="J11" s="73"/>
      <c r="K11" s="84">
        <f>IFERROR(I11/$I$11,0)</f>
        <v>1</v>
      </c>
      <c r="L11" s="84">
        <f>I11/'סכום נכסי הקרן'!$C$42</f>
        <v>7.097178759597311E-7</v>
      </c>
    </row>
    <row r="12" spans="2:12" ht="21" customHeight="1">
      <c r="B12" s="92" t="s">
        <v>2273</v>
      </c>
      <c r="C12" s="73"/>
      <c r="D12" s="73"/>
      <c r="E12" s="73"/>
      <c r="F12" s="73"/>
      <c r="G12" s="83"/>
      <c r="H12" s="85"/>
      <c r="I12" s="83">
        <v>2.6471094589999997</v>
      </c>
      <c r="J12" s="73"/>
      <c r="K12" s="84">
        <f t="shared" ref="K12:K17" si="0">IFERROR(I12/$I$11,0)</f>
        <v>0.56447831409511662</v>
      </c>
      <c r="L12" s="84">
        <f>I12/'סכום נכסי הקרן'!$C$42</f>
        <v>4.0062035010491609E-7</v>
      </c>
    </row>
    <row r="13" spans="2:12">
      <c r="B13" s="72" t="s">
        <v>2274</v>
      </c>
      <c r="C13" s="73">
        <v>8944</v>
      </c>
      <c r="D13" s="86" t="s">
        <v>487</v>
      </c>
      <c r="E13" s="86" t="s">
        <v>132</v>
      </c>
      <c r="F13" s="94">
        <v>44607</v>
      </c>
      <c r="G13" s="83">
        <v>15562.72075</v>
      </c>
      <c r="H13" s="85">
        <v>17.0045</v>
      </c>
      <c r="I13" s="83">
        <v>2.6463628499999996</v>
      </c>
      <c r="J13" s="84">
        <v>9.3428611074759099E-5</v>
      </c>
      <c r="K13" s="84">
        <f t="shared" si="0"/>
        <v>0.5643191047401066</v>
      </c>
      <c r="L13" s="84">
        <f>I13/'סכום נכסי הקרן'!$C$42</f>
        <v>4.0050735637964548E-7</v>
      </c>
    </row>
    <row r="14" spans="2:12">
      <c r="B14" s="72" t="s">
        <v>2275</v>
      </c>
      <c r="C14" s="73" t="s">
        <v>2276</v>
      </c>
      <c r="D14" s="86" t="s">
        <v>1092</v>
      </c>
      <c r="E14" s="86" t="s">
        <v>132</v>
      </c>
      <c r="F14" s="94">
        <v>44628</v>
      </c>
      <c r="G14" s="83">
        <v>27611.278750000001</v>
      </c>
      <c r="H14" s="85">
        <v>1E-4</v>
      </c>
      <c r="I14" s="83">
        <v>2.7611E-5</v>
      </c>
      <c r="J14" s="84">
        <v>3.0356895071254758E-4</v>
      </c>
      <c r="K14" s="84">
        <f t="shared" si="0"/>
        <v>5.8878603140076146E-6</v>
      </c>
      <c r="L14" s="84">
        <f>I14/'סכום נכסי הקרן'!$C$42</f>
        <v>4.1787197160050793E-12</v>
      </c>
    </row>
    <row r="15" spans="2:12">
      <c r="B15" s="72" t="s">
        <v>2277</v>
      </c>
      <c r="C15" s="73">
        <v>8731</v>
      </c>
      <c r="D15" s="86" t="s">
        <v>155</v>
      </c>
      <c r="E15" s="86" t="s">
        <v>132</v>
      </c>
      <c r="F15" s="94">
        <v>44537</v>
      </c>
      <c r="G15" s="83">
        <v>3313.3534500000005</v>
      </c>
      <c r="H15" s="85">
        <v>2.1700000000000001E-2</v>
      </c>
      <c r="I15" s="83">
        <v>7.1899799999999999E-4</v>
      </c>
      <c r="J15" s="84">
        <v>5.0636989851980934E-4</v>
      </c>
      <c r="K15" s="84">
        <f t="shared" si="0"/>
        <v>1.5332149469598518E-4</v>
      </c>
      <c r="L15" s="84">
        <f>I15/'סכום נכסי הקרן'!$C$42</f>
        <v>1.0881500555460578E-10</v>
      </c>
    </row>
    <row r="16" spans="2:12">
      <c r="B16" s="92" t="s">
        <v>199</v>
      </c>
      <c r="C16" s="73"/>
      <c r="D16" s="73"/>
      <c r="E16" s="73"/>
      <c r="F16" s="73"/>
      <c r="G16" s="83"/>
      <c r="H16" s="85"/>
      <c r="I16" s="83">
        <v>2.04237</v>
      </c>
      <c r="J16" s="73"/>
      <c r="K16" s="84">
        <f t="shared" si="0"/>
        <v>0.43552168590488327</v>
      </c>
      <c r="L16" s="84">
        <f>I16/'סכום נכסי הקרן'!$C$42</f>
        <v>3.0909752585481491E-7</v>
      </c>
    </row>
    <row r="17" spans="2:12">
      <c r="B17" s="72" t="s">
        <v>2278</v>
      </c>
      <c r="C17" s="73">
        <v>9122</v>
      </c>
      <c r="D17" s="86" t="s">
        <v>1180</v>
      </c>
      <c r="E17" s="86" t="s">
        <v>131</v>
      </c>
      <c r="F17" s="94">
        <v>44742</v>
      </c>
      <c r="G17" s="83">
        <v>3393.19</v>
      </c>
      <c r="H17" s="85">
        <v>16.649999999999999</v>
      </c>
      <c r="I17" s="83">
        <v>2.04237</v>
      </c>
      <c r="J17" s="84">
        <v>4.0791614511903672E-4</v>
      </c>
      <c r="K17" s="84">
        <f t="shared" si="0"/>
        <v>0.43552168590488327</v>
      </c>
      <c r="L17" s="84">
        <f>I17/'סכום נכסי הקרן'!$C$42</f>
        <v>3.0909752585481491E-7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5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5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5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</row>
    <row r="119" spans="2:12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</row>
    <row r="120" spans="2:12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</row>
    <row r="121" spans="2:12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</row>
    <row r="122" spans="2:12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2:12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2:12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2:12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2:12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</row>
    <row r="219" spans="2:12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2:12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</row>
    <row r="221" spans="2:12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</row>
    <row r="222" spans="2:12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2:12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2:12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2:12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2:12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</row>
    <row r="227" spans="2:12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2:12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</row>
    <row r="229" spans="2:12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</row>
    <row r="230" spans="2:12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</row>
    <row r="231" spans="2:12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2:12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2:12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2:12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2:12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2:12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2:12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2:12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2:12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2:12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2:12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2:12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2:12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2:12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2:12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2:12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2:12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2:12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2:12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2:12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2:12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2:12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2:12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2:12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2:12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2:12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2:12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2:12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2:12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2:12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2:12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2:12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2:12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2:12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2:12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2:12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2:12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2:12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2:12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2:12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2:12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2:12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2:12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2:12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2:12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2:12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2:12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2:12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2:12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2:12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2:12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2:12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2:12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2:12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2:12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2:12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2:12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2:12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2:12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2:12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2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2:12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2:12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2:12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2:12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2:12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2:12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2:12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2:12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2:12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2:12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2:12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2:12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2:12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2:12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2:12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2:12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2:12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2:12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2:12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2:12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2:12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2:12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2:12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2:12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2:12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2:12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</row>
    <row r="318" spans="2:12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</row>
    <row r="319" spans="2:12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</row>
    <row r="320" spans="2:12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</row>
    <row r="321" spans="2:12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</row>
    <row r="322" spans="2:12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2:12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2:12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</row>
    <row r="325" spans="2:12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</row>
    <row r="326" spans="2:12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2:12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</row>
    <row r="328" spans="2:12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</row>
    <row r="329" spans="2:12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</row>
    <row r="330" spans="2:12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</row>
    <row r="331" spans="2:12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</row>
    <row r="332" spans="2:12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2:12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</row>
    <row r="334" spans="2:12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</row>
    <row r="335" spans="2:12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</row>
    <row r="336" spans="2:12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</row>
    <row r="337" spans="2:12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2:12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</row>
    <row r="339" spans="2:12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</row>
    <row r="340" spans="2:12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</row>
    <row r="341" spans="2:12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</row>
    <row r="342" spans="2:12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</row>
    <row r="343" spans="2:12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</row>
    <row r="344" spans="2:12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</row>
    <row r="345" spans="2:12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</row>
    <row r="346" spans="2:12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</row>
    <row r="347" spans="2:12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</row>
    <row r="348" spans="2:12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2:12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</row>
    <row r="350" spans="2:12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</row>
    <row r="351" spans="2:12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</row>
    <row r="352" spans="2:12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</row>
    <row r="353" spans="2:12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</row>
    <row r="354" spans="2:12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</row>
    <row r="355" spans="2:12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</row>
    <row r="356" spans="2:12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</row>
    <row r="357" spans="2:12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</row>
    <row r="358" spans="2:12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</row>
    <row r="359" spans="2:12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2:12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</row>
    <row r="361" spans="2:12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2:12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</row>
    <row r="363" spans="2:12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</row>
    <row r="364" spans="2:12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</row>
    <row r="365" spans="2:12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</row>
    <row r="366" spans="2:12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</row>
    <row r="367" spans="2:12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</row>
    <row r="368" spans="2:12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</row>
    <row r="369" spans="2:12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2:12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2:12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</row>
    <row r="372" spans="2:12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</row>
    <row r="373" spans="2:12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</row>
    <row r="374" spans="2:12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</row>
    <row r="375" spans="2:12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</row>
    <row r="376" spans="2:12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2:12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2:12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</row>
    <row r="379" spans="2:12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</row>
    <row r="380" spans="2:12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</row>
    <row r="381" spans="2:12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2:12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</row>
    <row r="383" spans="2:12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</row>
    <row r="384" spans="2:12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</row>
    <row r="385" spans="2:12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</row>
    <row r="386" spans="2:12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</row>
    <row r="387" spans="2:12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</row>
    <row r="388" spans="2:12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</row>
    <row r="389" spans="2:12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</row>
    <row r="390" spans="2:12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2:12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</row>
    <row r="392" spans="2:12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2:12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</row>
    <row r="394" spans="2:12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</row>
    <row r="395" spans="2:12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</row>
    <row r="396" spans="2:12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</row>
    <row r="397" spans="2:12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</row>
    <row r="398" spans="2:12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</row>
    <row r="399" spans="2:12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</row>
    <row r="400" spans="2:12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</row>
    <row r="401" spans="2:12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</row>
    <row r="402" spans="2:12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</row>
    <row r="403" spans="2:12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2:12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</row>
    <row r="405" spans="2:12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</row>
    <row r="406" spans="2:12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</row>
    <row r="407" spans="2:12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</row>
    <row r="408" spans="2:12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</row>
    <row r="409" spans="2:12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</row>
    <row r="410" spans="2:12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</row>
    <row r="411" spans="2:12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</row>
    <row r="412" spans="2:12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</row>
    <row r="413" spans="2:12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</row>
    <row r="414" spans="2:12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2:12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</row>
    <row r="416" spans="2:12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</row>
    <row r="417" spans="2:12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</row>
    <row r="418" spans="2:12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</row>
    <row r="419" spans="2:12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2:12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</row>
    <row r="421" spans="2:12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</row>
    <row r="422" spans="2:12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2:12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</row>
    <row r="424" spans="2:12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2:12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2:12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2:12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</row>
    <row r="428" spans="2:12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</row>
    <row r="429" spans="2:12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</row>
    <row r="430" spans="2:12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</row>
    <row r="431" spans="2:12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</row>
    <row r="432" spans="2:12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</row>
    <row r="433" spans="2:12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</row>
    <row r="434" spans="2:12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</row>
    <row r="435" spans="2:12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</row>
    <row r="436" spans="2:12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2:12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</row>
    <row r="438" spans="2:12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</row>
    <row r="439" spans="2:12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</row>
    <row r="440" spans="2:12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</row>
    <row r="441" spans="2:12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</row>
    <row r="442" spans="2:12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</row>
    <row r="443" spans="2:12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</row>
    <row r="444" spans="2:12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</row>
    <row r="445" spans="2:12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</row>
    <row r="446" spans="2:12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</row>
    <row r="447" spans="2:12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</row>
    <row r="448" spans="2:12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</row>
    <row r="449" spans="2:12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</row>
    <row r="450" spans="2:12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</row>
    <row r="451" spans="2:12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</row>
    <row r="452" spans="2:12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</row>
    <row r="453" spans="2:12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</row>
    <row r="454" spans="2:12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</row>
    <row r="455" spans="2:12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</row>
    <row r="456" spans="2:12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</row>
    <row r="457" spans="2:12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</row>
    <row r="458" spans="2:12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</row>
    <row r="459" spans="2:12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</row>
    <row r="460" spans="2:12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</row>
    <row r="461" spans="2:12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</row>
    <row r="462" spans="2:12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</row>
    <row r="463" spans="2:12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</row>
    <row r="464" spans="2:12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</row>
    <row r="465" spans="2:12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</row>
    <row r="466" spans="2:12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</row>
    <row r="467" spans="2:12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</row>
    <row r="468" spans="2:12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</row>
    <row r="469" spans="2:12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</row>
    <row r="470" spans="2:12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</row>
    <row r="471" spans="2:12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</row>
    <row r="472" spans="2:12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</row>
    <row r="473" spans="2:12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</row>
    <row r="474" spans="2:12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</row>
    <row r="475" spans="2:12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</row>
    <row r="476" spans="2:12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</row>
    <row r="477" spans="2:12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</row>
    <row r="478" spans="2:12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</row>
    <row r="479" spans="2:12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</row>
    <row r="480" spans="2:12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</row>
    <row r="481" spans="2:12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</row>
    <row r="482" spans="2:12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</row>
    <row r="483" spans="2:12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</row>
    <row r="484" spans="2:12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</row>
    <row r="485" spans="2:12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</row>
    <row r="486" spans="2:12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</row>
    <row r="487" spans="2:12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</row>
    <row r="488" spans="2:12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</row>
    <row r="489" spans="2:12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</row>
    <row r="490" spans="2:12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</row>
    <row r="491" spans="2:12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</row>
    <row r="492" spans="2:12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</row>
    <row r="493" spans="2:12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</row>
    <row r="494" spans="2:12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</row>
    <row r="495" spans="2:12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</row>
    <row r="496" spans="2:12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</row>
    <row r="497" spans="2:12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</row>
    <row r="498" spans="2:12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</row>
    <row r="499" spans="2:12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</row>
    <row r="500" spans="2:12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</row>
    <row r="501" spans="2:12">
      <c r="B501" s="122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</row>
    <row r="502" spans="2:12">
      <c r="B502" s="122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</row>
    <row r="503" spans="2:12">
      <c r="B503" s="122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</row>
    <row r="504" spans="2:12">
      <c r="B504" s="122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</row>
    <row r="505" spans="2:12">
      <c r="B505" s="122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</row>
    <row r="506" spans="2:12">
      <c r="B506" s="122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</row>
    <row r="507" spans="2:12">
      <c r="B507" s="122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</row>
    <row r="508" spans="2:12">
      <c r="B508" s="122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</row>
    <row r="509" spans="2:12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</row>
    <row r="510" spans="2:12">
      <c r="B510" s="122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</row>
    <row r="511" spans="2:12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</row>
    <row r="512" spans="2:12">
      <c r="B512" s="122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</row>
    <row r="513" spans="2:12">
      <c r="B513" s="122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</row>
    <row r="514" spans="2:12">
      <c r="B514" s="122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</row>
    <row r="515" spans="2:12">
      <c r="B515" s="122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</row>
    <row r="516" spans="2:12">
      <c r="B516" s="122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</row>
    <row r="517" spans="2:12">
      <c r="B517" s="122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</row>
    <row r="518" spans="2:12">
      <c r="B518" s="122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</row>
    <row r="519" spans="2:12">
      <c r="B519" s="122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</row>
    <row r="520" spans="2:12">
      <c r="B520" s="122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</row>
    <row r="521" spans="2:12">
      <c r="B521" s="122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</row>
    <row r="522" spans="2:12">
      <c r="B522" s="122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</row>
    <row r="523" spans="2:12">
      <c r="B523" s="122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</row>
    <row r="524" spans="2:12">
      <c r="B524" s="122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</row>
    <row r="525" spans="2:12">
      <c r="B525" s="122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</row>
    <row r="526" spans="2:12">
      <c r="B526" s="122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</row>
    <row r="527" spans="2:12">
      <c r="B527" s="122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</row>
    <row r="528" spans="2:12">
      <c r="B528" s="122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</row>
    <row r="529" spans="2:12">
      <c r="B529" s="122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</row>
    <row r="530" spans="2:12">
      <c r="B530" s="122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</row>
    <row r="531" spans="2:12">
      <c r="B531" s="122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</row>
    <row r="532" spans="2:12">
      <c r="B532" s="122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</row>
    <row r="533" spans="2:12">
      <c r="B533" s="122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</row>
    <row r="534" spans="2:12">
      <c r="B534" s="122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</row>
    <row r="535" spans="2:12">
      <c r="B535" s="122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</row>
    <row r="536" spans="2:12">
      <c r="B536" s="122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</row>
    <row r="537" spans="2:12">
      <c r="B537" s="122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</row>
    <row r="538" spans="2:12">
      <c r="B538" s="122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</row>
    <row r="539" spans="2:12">
      <c r="B539" s="122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</row>
    <row r="540" spans="2:12">
      <c r="B540" s="122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</row>
    <row r="541" spans="2:12">
      <c r="B541" s="122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</row>
    <row r="542" spans="2:12">
      <c r="B542" s="122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</row>
    <row r="543" spans="2:12">
      <c r="B543" s="122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</row>
    <row r="544" spans="2:12">
      <c r="B544" s="122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</row>
    <row r="545" spans="2:12">
      <c r="B545" s="122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</row>
    <row r="546" spans="2:12">
      <c r="B546" s="122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</row>
    <row r="547" spans="2:12">
      <c r="B547" s="122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</row>
    <row r="548" spans="2:12">
      <c r="B548" s="122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</row>
    <row r="549" spans="2:12">
      <c r="B549" s="122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</row>
    <row r="550" spans="2:12">
      <c r="B550" s="122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</row>
    <row r="551" spans="2:12">
      <c r="B551" s="122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</row>
    <row r="552" spans="2:12">
      <c r="B552" s="122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</row>
    <row r="553" spans="2:12">
      <c r="B553" s="122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</row>
    <row r="554" spans="2:12">
      <c r="B554" s="122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</row>
    <row r="555" spans="2:12">
      <c r="B555" s="122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</row>
    <row r="556" spans="2:12">
      <c r="B556" s="122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</row>
    <row r="557" spans="2:12">
      <c r="B557" s="122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</row>
    <row r="558" spans="2:12">
      <c r="B558" s="122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</row>
    <row r="559" spans="2:12">
      <c r="B559" s="122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</row>
    <row r="560" spans="2:12">
      <c r="B560" s="122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</row>
    <row r="561" spans="2:12">
      <c r="B561" s="122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</row>
    <row r="562" spans="2:12">
      <c r="B562" s="122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</row>
    <row r="563" spans="2:12">
      <c r="B563" s="122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</row>
    <row r="564" spans="2:12">
      <c r="B564" s="122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</row>
    <row r="565" spans="2:12">
      <c r="B565" s="122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</row>
    <row r="566" spans="2:12">
      <c r="B566" s="122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</row>
    <row r="567" spans="2:12">
      <c r="B567" s="122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</row>
    <row r="568" spans="2:12">
      <c r="B568" s="122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</row>
    <row r="569" spans="2:12">
      <c r="B569" s="122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</row>
    <row r="570" spans="2:12">
      <c r="B570" s="122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145</v>
      </c>
      <c r="C1" s="67" t="s" vm="1">
        <v>229</v>
      </c>
    </row>
    <row r="2" spans="2:12">
      <c r="B2" s="46" t="s">
        <v>144</v>
      </c>
      <c r="C2" s="67" t="s">
        <v>230</v>
      </c>
    </row>
    <row r="3" spans="2:12">
      <c r="B3" s="46" t="s">
        <v>146</v>
      </c>
      <c r="C3" s="67" t="s">
        <v>231</v>
      </c>
    </row>
    <row r="4" spans="2:12">
      <c r="B4" s="46" t="s">
        <v>147</v>
      </c>
      <c r="C4" s="67">
        <v>12145</v>
      </c>
    </row>
    <row r="6" spans="2:12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99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78.75">
      <c r="B8" s="21" t="s">
        <v>115</v>
      </c>
      <c r="C8" s="29" t="s">
        <v>45</v>
      </c>
      <c r="D8" s="29" t="s">
        <v>65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58</v>
      </c>
      <c r="K8" s="29" t="s">
        <v>148</v>
      </c>
      <c r="L8" s="30" t="s">
        <v>150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7" t="s">
        <v>50</v>
      </c>
      <c r="C11" s="88"/>
      <c r="D11" s="88"/>
      <c r="E11" s="88"/>
      <c r="F11" s="88"/>
      <c r="G11" s="88"/>
      <c r="H11" s="88"/>
      <c r="I11" s="128">
        <v>0</v>
      </c>
      <c r="J11" s="88"/>
      <c r="K11" s="129">
        <v>0</v>
      </c>
      <c r="L11" s="129">
        <v>0</v>
      </c>
    </row>
    <row r="12" spans="2:12" ht="19.5" customHeight="1">
      <c r="B12" s="130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3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3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30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spans="2:12">
      <c r="B112" s="122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</row>
    <row r="113" spans="2:12">
      <c r="B113" s="12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</row>
    <row r="114" spans="2:12">
      <c r="B114" s="122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</row>
    <row r="115" spans="2:12"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</row>
    <row r="116" spans="2:12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</row>
    <row r="117" spans="2:12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2:12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</row>
    <row r="119" spans="2:12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</row>
    <row r="120" spans="2:12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</row>
    <row r="121" spans="2:12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</row>
    <row r="122" spans="2:12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2:12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2:12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2:12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2:12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</row>
    <row r="219" spans="2:12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2:12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</row>
    <row r="221" spans="2:12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</row>
    <row r="222" spans="2:12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2:12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2:12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2:12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2:12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</row>
    <row r="227" spans="2:12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2:12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</row>
    <row r="229" spans="2:12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</row>
    <row r="230" spans="2:12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</row>
    <row r="231" spans="2:12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2:12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2:12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2:12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2:12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2:12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2:12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2:12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2:12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2:12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2:12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2:12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2:12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2:12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2:12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2:12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2:12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2:12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2:12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2:12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2:12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2:12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2:12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2:12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2:12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2:12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2:12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2:12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2:12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2:12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2:12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2:12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2:12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2:12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2:12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2:12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2:12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2:12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2:12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2:12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2:12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2:12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2:12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2:12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2:12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2:12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2:12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2:12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2:12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2:12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2:12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2:12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2:12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2:12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2:12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2:12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2:12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2:12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2:12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2:12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2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2:12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2:12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2:12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2:12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2:12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2:12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2:12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2:12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2:12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2:12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2:12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2:12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2:12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2:12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2:12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2:12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2:12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2:12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2:12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2:12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2:12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2:12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2:12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2:12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2:12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2:12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</row>
    <row r="318" spans="2:12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</row>
    <row r="319" spans="2:12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</row>
    <row r="320" spans="2:12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</row>
    <row r="321" spans="2:12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</row>
    <row r="322" spans="2:12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2:12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2:12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</row>
    <row r="325" spans="2:12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</row>
    <row r="326" spans="2:12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2:12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</row>
    <row r="328" spans="2:12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</row>
    <row r="329" spans="2:12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</row>
    <row r="330" spans="2:12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</row>
    <row r="331" spans="2:12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</row>
    <row r="332" spans="2:12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2:12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</row>
    <row r="334" spans="2:12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</row>
    <row r="335" spans="2:12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</row>
    <row r="336" spans="2:12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</row>
    <row r="337" spans="2:12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2:12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</row>
    <row r="339" spans="2:12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</row>
    <row r="340" spans="2:12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</row>
    <row r="341" spans="2:12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</row>
    <row r="342" spans="2:12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</row>
    <row r="343" spans="2:12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</row>
    <row r="344" spans="2:12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</row>
    <row r="345" spans="2:12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</row>
    <row r="346" spans="2:12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</row>
    <row r="347" spans="2:12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</row>
    <row r="348" spans="2:12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2:12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</row>
    <row r="350" spans="2:12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</row>
    <row r="351" spans="2:12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</row>
    <row r="352" spans="2:12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</row>
    <row r="353" spans="2:12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</row>
    <row r="354" spans="2:12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</row>
    <row r="355" spans="2:12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</row>
    <row r="356" spans="2:12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</row>
    <row r="357" spans="2:12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</row>
    <row r="358" spans="2:12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</row>
    <row r="359" spans="2:12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2:12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</row>
    <row r="361" spans="2:12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2:12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</row>
    <row r="363" spans="2:12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</row>
    <row r="364" spans="2:12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</row>
    <row r="365" spans="2:12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</row>
    <row r="366" spans="2:12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</row>
    <row r="367" spans="2:12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</row>
    <row r="368" spans="2:12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</row>
    <row r="369" spans="2:12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2:12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2:12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</row>
    <row r="372" spans="2:12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</row>
    <row r="373" spans="2:12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</row>
    <row r="374" spans="2:12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</row>
    <row r="375" spans="2:12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</row>
    <row r="376" spans="2:12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2:12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2:12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</row>
    <row r="379" spans="2:12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</row>
    <row r="380" spans="2:12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</row>
    <row r="381" spans="2:12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2:12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</row>
    <row r="383" spans="2:12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</row>
    <row r="384" spans="2:12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</row>
    <row r="385" spans="2:12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</row>
    <row r="386" spans="2:12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</row>
    <row r="387" spans="2:12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</row>
    <row r="388" spans="2:12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</row>
    <row r="389" spans="2:12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</row>
    <row r="390" spans="2:12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2:12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</row>
    <row r="392" spans="2:12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2:12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</row>
    <row r="394" spans="2:12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</row>
    <row r="395" spans="2:12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</row>
    <row r="396" spans="2:12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</row>
    <row r="397" spans="2:12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</row>
    <row r="398" spans="2:12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</row>
    <row r="399" spans="2:12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</row>
    <row r="400" spans="2:12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</row>
    <row r="401" spans="2:12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</row>
    <row r="402" spans="2:12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</row>
    <row r="403" spans="2:12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2:12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</row>
    <row r="405" spans="2:12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</row>
    <row r="406" spans="2:12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</row>
    <row r="407" spans="2:12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</row>
    <row r="408" spans="2:12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</row>
    <row r="409" spans="2:12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</row>
    <row r="410" spans="2:12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</row>
    <row r="411" spans="2:12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</row>
    <row r="412" spans="2:12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</row>
    <row r="413" spans="2:12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</row>
    <row r="414" spans="2:12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2:12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</row>
    <row r="416" spans="2:12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</row>
    <row r="417" spans="2:12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</row>
    <row r="418" spans="2:12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</row>
    <row r="419" spans="2:12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2:12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</row>
    <row r="421" spans="2:12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</row>
    <row r="422" spans="2:12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2:12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</row>
    <row r="424" spans="2:12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2:12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2:12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2:12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</row>
    <row r="428" spans="2:12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</row>
    <row r="429" spans="2:12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</row>
    <row r="430" spans="2:12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</row>
    <row r="431" spans="2:12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</row>
    <row r="432" spans="2:12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</row>
    <row r="433" spans="2:12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</row>
    <row r="434" spans="2:12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</row>
    <row r="435" spans="2:12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</row>
    <row r="436" spans="2:12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2:12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</row>
    <row r="438" spans="2:12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</row>
    <row r="439" spans="2:12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</row>
    <row r="440" spans="2:12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</row>
    <row r="441" spans="2:12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</row>
    <row r="442" spans="2:12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</row>
    <row r="443" spans="2:12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</row>
    <row r="444" spans="2:12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</row>
    <row r="445" spans="2:12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</row>
    <row r="446" spans="2:12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</row>
    <row r="447" spans="2:12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</row>
    <row r="448" spans="2:12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</row>
    <row r="449" spans="2:12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</row>
    <row r="450" spans="2:12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</row>
    <row r="451" spans="2:12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</row>
    <row r="452" spans="2:12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</row>
    <row r="453" spans="2:12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</row>
    <row r="454" spans="2:12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</row>
    <row r="455" spans="2:12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</row>
    <row r="456" spans="2:12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</row>
    <row r="457" spans="2:12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</row>
    <row r="458" spans="2:12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</row>
    <row r="459" spans="2:12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</row>
    <row r="460" spans="2:12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</row>
    <row r="461" spans="2:12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</row>
    <row r="462" spans="2:12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</row>
    <row r="463" spans="2:12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</row>
    <row r="464" spans="2:12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</row>
    <row r="465" spans="2:12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</row>
    <row r="466" spans="2:12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</row>
    <row r="467" spans="2:12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</row>
    <row r="468" spans="2:12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</row>
    <row r="469" spans="2:12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</row>
    <row r="470" spans="2:12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</row>
    <row r="471" spans="2:12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</row>
    <row r="472" spans="2:12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</row>
    <row r="473" spans="2:12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</row>
    <row r="474" spans="2:12">
      <c r="B474" s="122"/>
      <c r="C474" s="122"/>
      <c r="D474" s="122"/>
      <c r="E474" s="123"/>
      <c r="F474" s="123"/>
      <c r="G474" s="123"/>
      <c r="H474" s="123"/>
      <c r="I474" s="123"/>
      <c r="J474" s="123"/>
      <c r="K474" s="123"/>
      <c r="L474" s="123"/>
    </row>
    <row r="475" spans="2:12">
      <c r="B475" s="122"/>
      <c r="C475" s="122"/>
      <c r="D475" s="122"/>
      <c r="E475" s="123"/>
      <c r="F475" s="123"/>
      <c r="G475" s="123"/>
      <c r="H475" s="123"/>
      <c r="I475" s="123"/>
      <c r="J475" s="123"/>
      <c r="K475" s="123"/>
      <c r="L475" s="123"/>
    </row>
    <row r="476" spans="2:12">
      <c r="B476" s="122"/>
      <c r="C476" s="122"/>
      <c r="D476" s="122"/>
      <c r="E476" s="123"/>
      <c r="F476" s="123"/>
      <c r="G476" s="123"/>
      <c r="H476" s="123"/>
      <c r="I476" s="123"/>
      <c r="J476" s="123"/>
      <c r="K476" s="123"/>
      <c r="L476" s="123"/>
    </row>
    <row r="477" spans="2:12">
      <c r="B477" s="122"/>
      <c r="C477" s="122"/>
      <c r="D477" s="122"/>
      <c r="E477" s="123"/>
      <c r="F477" s="123"/>
      <c r="G477" s="123"/>
      <c r="H477" s="123"/>
      <c r="I477" s="123"/>
      <c r="J477" s="123"/>
      <c r="K477" s="123"/>
      <c r="L477" s="123"/>
    </row>
    <row r="478" spans="2:12">
      <c r="B478" s="122"/>
      <c r="C478" s="122"/>
      <c r="D478" s="122"/>
      <c r="E478" s="123"/>
      <c r="F478" s="123"/>
      <c r="G478" s="123"/>
      <c r="H478" s="123"/>
      <c r="I478" s="123"/>
      <c r="J478" s="123"/>
      <c r="K478" s="123"/>
      <c r="L478" s="123"/>
    </row>
    <row r="479" spans="2:12">
      <c r="B479" s="122"/>
      <c r="C479" s="122"/>
      <c r="D479" s="122"/>
      <c r="E479" s="123"/>
      <c r="F479" s="123"/>
      <c r="G479" s="123"/>
      <c r="H479" s="123"/>
      <c r="I479" s="123"/>
      <c r="J479" s="123"/>
      <c r="K479" s="123"/>
      <c r="L479" s="123"/>
    </row>
    <row r="480" spans="2:12">
      <c r="B480" s="122"/>
      <c r="C480" s="122"/>
      <c r="D480" s="122"/>
      <c r="E480" s="123"/>
      <c r="F480" s="123"/>
      <c r="G480" s="123"/>
      <c r="H480" s="123"/>
      <c r="I480" s="123"/>
      <c r="J480" s="123"/>
      <c r="K480" s="123"/>
      <c r="L480" s="123"/>
    </row>
    <row r="481" spans="2:12">
      <c r="B481" s="122"/>
      <c r="C481" s="122"/>
      <c r="D481" s="122"/>
      <c r="E481" s="123"/>
      <c r="F481" s="123"/>
      <c r="G481" s="123"/>
      <c r="H481" s="123"/>
      <c r="I481" s="123"/>
      <c r="J481" s="123"/>
      <c r="K481" s="123"/>
      <c r="L481" s="123"/>
    </row>
    <row r="482" spans="2:12">
      <c r="B482" s="122"/>
      <c r="C482" s="122"/>
      <c r="D482" s="122"/>
      <c r="E482" s="123"/>
      <c r="F482" s="123"/>
      <c r="G482" s="123"/>
      <c r="H482" s="123"/>
      <c r="I482" s="123"/>
      <c r="J482" s="123"/>
      <c r="K482" s="123"/>
      <c r="L482" s="123"/>
    </row>
    <row r="483" spans="2:12">
      <c r="B483" s="122"/>
      <c r="C483" s="122"/>
      <c r="D483" s="122"/>
      <c r="E483" s="123"/>
      <c r="F483" s="123"/>
      <c r="G483" s="123"/>
      <c r="H483" s="123"/>
      <c r="I483" s="123"/>
      <c r="J483" s="123"/>
      <c r="K483" s="123"/>
      <c r="L483" s="123"/>
    </row>
    <row r="484" spans="2:12">
      <c r="B484" s="122"/>
      <c r="C484" s="122"/>
      <c r="D484" s="122"/>
      <c r="E484" s="123"/>
      <c r="F484" s="123"/>
      <c r="G484" s="123"/>
      <c r="H484" s="123"/>
      <c r="I484" s="123"/>
      <c r="J484" s="123"/>
      <c r="K484" s="123"/>
      <c r="L484" s="123"/>
    </row>
    <row r="485" spans="2:12">
      <c r="B485" s="122"/>
      <c r="C485" s="122"/>
      <c r="D485" s="122"/>
      <c r="E485" s="123"/>
      <c r="F485" s="123"/>
      <c r="G485" s="123"/>
      <c r="H485" s="123"/>
      <c r="I485" s="123"/>
      <c r="J485" s="123"/>
      <c r="K485" s="123"/>
      <c r="L485" s="123"/>
    </row>
    <row r="486" spans="2:12">
      <c r="B486" s="122"/>
      <c r="C486" s="122"/>
      <c r="D486" s="122"/>
      <c r="E486" s="123"/>
      <c r="F486" s="123"/>
      <c r="G486" s="123"/>
      <c r="H486" s="123"/>
      <c r="I486" s="123"/>
      <c r="J486" s="123"/>
      <c r="K486" s="123"/>
      <c r="L486" s="123"/>
    </row>
    <row r="487" spans="2:12">
      <c r="B487" s="122"/>
      <c r="C487" s="122"/>
      <c r="D487" s="122"/>
      <c r="E487" s="123"/>
      <c r="F487" s="123"/>
      <c r="G487" s="123"/>
      <c r="H487" s="123"/>
      <c r="I487" s="123"/>
      <c r="J487" s="123"/>
      <c r="K487" s="123"/>
      <c r="L487" s="123"/>
    </row>
    <row r="488" spans="2:12">
      <c r="B488" s="122"/>
      <c r="C488" s="122"/>
      <c r="D488" s="122"/>
      <c r="E488" s="123"/>
      <c r="F488" s="123"/>
      <c r="G488" s="123"/>
      <c r="H488" s="123"/>
      <c r="I488" s="123"/>
      <c r="J488" s="123"/>
      <c r="K488" s="123"/>
      <c r="L488" s="123"/>
    </row>
    <row r="489" spans="2:12">
      <c r="B489" s="122"/>
      <c r="C489" s="122"/>
      <c r="D489" s="122"/>
      <c r="E489" s="123"/>
      <c r="F489" s="123"/>
      <c r="G489" s="123"/>
      <c r="H489" s="123"/>
      <c r="I489" s="123"/>
      <c r="J489" s="123"/>
      <c r="K489" s="123"/>
      <c r="L489" s="123"/>
    </row>
    <row r="490" spans="2:12">
      <c r="B490" s="122"/>
      <c r="C490" s="122"/>
      <c r="D490" s="122"/>
      <c r="E490" s="123"/>
      <c r="F490" s="123"/>
      <c r="G490" s="123"/>
      <c r="H490" s="123"/>
      <c r="I490" s="123"/>
      <c r="J490" s="123"/>
      <c r="K490" s="123"/>
      <c r="L490" s="123"/>
    </row>
    <row r="491" spans="2:12">
      <c r="B491" s="122"/>
      <c r="C491" s="122"/>
      <c r="D491" s="122"/>
      <c r="E491" s="123"/>
      <c r="F491" s="123"/>
      <c r="G491" s="123"/>
      <c r="H491" s="123"/>
      <c r="I491" s="123"/>
      <c r="J491" s="123"/>
      <c r="K491" s="123"/>
      <c r="L491" s="123"/>
    </row>
    <row r="492" spans="2:12">
      <c r="B492" s="122"/>
      <c r="C492" s="122"/>
      <c r="D492" s="122"/>
      <c r="E492" s="123"/>
      <c r="F492" s="123"/>
      <c r="G492" s="123"/>
      <c r="H492" s="123"/>
      <c r="I492" s="123"/>
      <c r="J492" s="123"/>
      <c r="K492" s="123"/>
      <c r="L492" s="123"/>
    </row>
    <row r="493" spans="2:12">
      <c r="B493" s="122"/>
      <c r="C493" s="122"/>
      <c r="D493" s="122"/>
      <c r="E493" s="123"/>
      <c r="F493" s="123"/>
      <c r="G493" s="123"/>
      <c r="H493" s="123"/>
      <c r="I493" s="123"/>
      <c r="J493" s="123"/>
      <c r="K493" s="123"/>
      <c r="L493" s="123"/>
    </row>
    <row r="494" spans="2:12">
      <c r="B494" s="122"/>
      <c r="C494" s="122"/>
      <c r="D494" s="122"/>
      <c r="E494" s="123"/>
      <c r="F494" s="123"/>
      <c r="G494" s="123"/>
      <c r="H494" s="123"/>
      <c r="I494" s="123"/>
      <c r="J494" s="123"/>
      <c r="K494" s="123"/>
      <c r="L494" s="123"/>
    </row>
    <row r="495" spans="2:12">
      <c r="B495" s="122"/>
      <c r="C495" s="122"/>
      <c r="D495" s="122"/>
      <c r="E495" s="123"/>
      <c r="F495" s="123"/>
      <c r="G495" s="123"/>
      <c r="H495" s="123"/>
      <c r="I495" s="123"/>
      <c r="J495" s="123"/>
      <c r="K495" s="123"/>
      <c r="L495" s="123"/>
    </row>
    <row r="496" spans="2:12">
      <c r="B496" s="122"/>
      <c r="C496" s="122"/>
      <c r="D496" s="122"/>
      <c r="E496" s="123"/>
      <c r="F496" s="123"/>
      <c r="G496" s="123"/>
      <c r="H496" s="123"/>
      <c r="I496" s="123"/>
      <c r="J496" s="123"/>
      <c r="K496" s="123"/>
      <c r="L496" s="123"/>
    </row>
    <row r="497" spans="2:12">
      <c r="B497" s="122"/>
      <c r="C497" s="122"/>
      <c r="D497" s="122"/>
      <c r="E497" s="123"/>
      <c r="F497" s="123"/>
      <c r="G497" s="123"/>
      <c r="H497" s="123"/>
      <c r="I497" s="123"/>
      <c r="J497" s="123"/>
      <c r="K497" s="123"/>
      <c r="L497" s="123"/>
    </row>
    <row r="498" spans="2:12">
      <c r="B498" s="122"/>
      <c r="C498" s="122"/>
      <c r="D498" s="122"/>
      <c r="E498" s="123"/>
      <c r="F498" s="123"/>
      <c r="G498" s="123"/>
      <c r="H498" s="123"/>
      <c r="I498" s="123"/>
      <c r="J498" s="123"/>
      <c r="K498" s="123"/>
      <c r="L498" s="123"/>
    </row>
    <row r="499" spans="2:12">
      <c r="B499" s="122"/>
      <c r="C499" s="122"/>
      <c r="D499" s="122"/>
      <c r="E499" s="123"/>
      <c r="F499" s="123"/>
      <c r="G499" s="123"/>
      <c r="H499" s="123"/>
      <c r="I499" s="123"/>
      <c r="J499" s="123"/>
      <c r="K499" s="123"/>
      <c r="L499" s="123"/>
    </row>
    <row r="500" spans="2:12">
      <c r="B500" s="122"/>
      <c r="C500" s="122"/>
      <c r="D500" s="122"/>
      <c r="E500" s="123"/>
      <c r="F500" s="123"/>
      <c r="G500" s="123"/>
      <c r="H500" s="123"/>
      <c r="I500" s="123"/>
      <c r="J500" s="123"/>
      <c r="K500" s="123"/>
      <c r="L500" s="123"/>
    </row>
    <row r="501" spans="2:12">
      <c r="B501" s="122"/>
      <c r="C501" s="122"/>
      <c r="D501" s="122"/>
      <c r="E501" s="123"/>
      <c r="F501" s="123"/>
      <c r="G501" s="123"/>
      <c r="H501" s="123"/>
      <c r="I501" s="123"/>
      <c r="J501" s="123"/>
      <c r="K501" s="123"/>
      <c r="L501" s="123"/>
    </row>
    <row r="502" spans="2:12">
      <c r="B502" s="122"/>
      <c r="C502" s="122"/>
      <c r="D502" s="122"/>
      <c r="E502" s="123"/>
      <c r="F502" s="123"/>
      <c r="G502" s="123"/>
      <c r="H502" s="123"/>
      <c r="I502" s="123"/>
      <c r="J502" s="123"/>
      <c r="K502" s="123"/>
      <c r="L502" s="123"/>
    </row>
    <row r="503" spans="2:12">
      <c r="B503" s="122"/>
      <c r="C503" s="122"/>
      <c r="D503" s="122"/>
      <c r="E503" s="123"/>
      <c r="F503" s="123"/>
      <c r="G503" s="123"/>
      <c r="H503" s="123"/>
      <c r="I503" s="123"/>
      <c r="J503" s="123"/>
      <c r="K503" s="123"/>
      <c r="L503" s="123"/>
    </row>
    <row r="504" spans="2:12">
      <c r="B504" s="122"/>
      <c r="C504" s="122"/>
      <c r="D504" s="122"/>
      <c r="E504" s="123"/>
      <c r="F504" s="123"/>
      <c r="G504" s="123"/>
      <c r="H504" s="123"/>
      <c r="I504" s="123"/>
      <c r="J504" s="123"/>
      <c r="K504" s="123"/>
      <c r="L504" s="123"/>
    </row>
    <row r="505" spans="2:12">
      <c r="B505" s="122"/>
      <c r="C505" s="122"/>
      <c r="D505" s="122"/>
      <c r="E505" s="123"/>
      <c r="F505" s="123"/>
      <c r="G505" s="123"/>
      <c r="H505" s="123"/>
      <c r="I505" s="123"/>
      <c r="J505" s="123"/>
      <c r="K505" s="123"/>
      <c r="L505" s="123"/>
    </row>
    <row r="506" spans="2:12">
      <c r="B506" s="122"/>
      <c r="C506" s="122"/>
      <c r="D506" s="122"/>
      <c r="E506" s="123"/>
      <c r="F506" s="123"/>
      <c r="G506" s="123"/>
      <c r="H506" s="123"/>
      <c r="I506" s="123"/>
      <c r="J506" s="123"/>
      <c r="K506" s="123"/>
      <c r="L506" s="123"/>
    </row>
    <row r="507" spans="2:12">
      <c r="B507" s="122"/>
      <c r="C507" s="122"/>
      <c r="D507" s="122"/>
      <c r="E507" s="123"/>
      <c r="F507" s="123"/>
      <c r="G507" s="123"/>
      <c r="H507" s="123"/>
      <c r="I507" s="123"/>
      <c r="J507" s="123"/>
      <c r="K507" s="123"/>
      <c r="L507" s="123"/>
    </row>
    <row r="508" spans="2:12">
      <c r="B508" s="122"/>
      <c r="C508" s="122"/>
      <c r="D508" s="122"/>
      <c r="E508" s="123"/>
      <c r="F508" s="123"/>
      <c r="G508" s="123"/>
      <c r="H508" s="123"/>
      <c r="I508" s="123"/>
      <c r="J508" s="123"/>
      <c r="K508" s="123"/>
      <c r="L508" s="123"/>
    </row>
    <row r="509" spans="2:12">
      <c r="B509" s="122"/>
      <c r="C509" s="122"/>
      <c r="D509" s="122"/>
      <c r="E509" s="123"/>
      <c r="F509" s="123"/>
      <c r="G509" s="123"/>
      <c r="H509" s="123"/>
      <c r="I509" s="123"/>
      <c r="J509" s="123"/>
      <c r="K509" s="123"/>
      <c r="L509" s="123"/>
    </row>
    <row r="510" spans="2:12">
      <c r="B510" s="122"/>
      <c r="C510" s="122"/>
      <c r="D510" s="122"/>
      <c r="E510" s="123"/>
      <c r="F510" s="123"/>
      <c r="G510" s="123"/>
      <c r="H510" s="123"/>
      <c r="I510" s="123"/>
      <c r="J510" s="123"/>
      <c r="K510" s="123"/>
      <c r="L510" s="123"/>
    </row>
    <row r="511" spans="2:12">
      <c r="B511" s="122"/>
      <c r="C511" s="122"/>
      <c r="D511" s="122"/>
      <c r="E511" s="123"/>
      <c r="F511" s="123"/>
      <c r="G511" s="123"/>
      <c r="H511" s="123"/>
      <c r="I511" s="123"/>
      <c r="J511" s="123"/>
      <c r="K511" s="123"/>
      <c r="L511" s="123"/>
    </row>
    <row r="512" spans="2:12">
      <c r="B512" s="122"/>
      <c r="C512" s="122"/>
      <c r="D512" s="122"/>
      <c r="E512" s="123"/>
      <c r="F512" s="123"/>
      <c r="G512" s="123"/>
      <c r="H512" s="123"/>
      <c r="I512" s="123"/>
      <c r="J512" s="123"/>
      <c r="K512" s="123"/>
      <c r="L512" s="123"/>
    </row>
    <row r="513" spans="2:12">
      <c r="B513" s="122"/>
      <c r="C513" s="122"/>
      <c r="D513" s="122"/>
      <c r="E513" s="123"/>
      <c r="F513" s="123"/>
      <c r="G513" s="123"/>
      <c r="H513" s="123"/>
      <c r="I513" s="123"/>
      <c r="J513" s="123"/>
      <c r="K513" s="123"/>
      <c r="L513" s="123"/>
    </row>
    <row r="514" spans="2:12">
      <c r="B514" s="122"/>
      <c r="C514" s="122"/>
      <c r="D514" s="122"/>
      <c r="E514" s="123"/>
      <c r="F514" s="123"/>
      <c r="G514" s="123"/>
      <c r="H514" s="123"/>
      <c r="I514" s="123"/>
      <c r="J514" s="123"/>
      <c r="K514" s="123"/>
      <c r="L514" s="123"/>
    </row>
    <row r="515" spans="2:12">
      <c r="B515" s="122"/>
      <c r="C515" s="122"/>
      <c r="D515" s="122"/>
      <c r="E515" s="123"/>
      <c r="F515" s="123"/>
      <c r="G515" s="123"/>
      <c r="H515" s="123"/>
      <c r="I515" s="123"/>
      <c r="J515" s="123"/>
      <c r="K515" s="123"/>
      <c r="L515" s="123"/>
    </row>
    <row r="516" spans="2:12">
      <c r="B516" s="122"/>
      <c r="C516" s="122"/>
      <c r="D516" s="122"/>
      <c r="E516" s="123"/>
      <c r="F516" s="123"/>
      <c r="G516" s="123"/>
      <c r="H516" s="123"/>
      <c r="I516" s="123"/>
      <c r="J516" s="123"/>
      <c r="K516" s="123"/>
      <c r="L516" s="123"/>
    </row>
    <row r="517" spans="2:12">
      <c r="B517" s="122"/>
      <c r="C517" s="122"/>
      <c r="D517" s="122"/>
      <c r="E517" s="123"/>
      <c r="F517" s="123"/>
      <c r="G517" s="123"/>
      <c r="H517" s="123"/>
      <c r="I517" s="123"/>
      <c r="J517" s="123"/>
      <c r="K517" s="123"/>
      <c r="L517" s="123"/>
    </row>
    <row r="518" spans="2:12">
      <c r="B518" s="122"/>
      <c r="C518" s="122"/>
      <c r="D518" s="122"/>
      <c r="E518" s="123"/>
      <c r="F518" s="123"/>
      <c r="G518" s="123"/>
      <c r="H518" s="123"/>
      <c r="I518" s="123"/>
      <c r="J518" s="123"/>
      <c r="K518" s="123"/>
      <c r="L518" s="123"/>
    </row>
    <row r="519" spans="2:12">
      <c r="B519" s="122"/>
      <c r="C519" s="122"/>
      <c r="D519" s="122"/>
      <c r="E519" s="123"/>
      <c r="F519" s="123"/>
      <c r="G519" s="123"/>
      <c r="H519" s="123"/>
      <c r="I519" s="123"/>
      <c r="J519" s="123"/>
      <c r="K519" s="123"/>
      <c r="L519" s="123"/>
    </row>
    <row r="520" spans="2:12">
      <c r="B520" s="122"/>
      <c r="C520" s="122"/>
      <c r="D520" s="122"/>
      <c r="E520" s="123"/>
      <c r="F520" s="123"/>
      <c r="G520" s="123"/>
      <c r="H520" s="123"/>
      <c r="I520" s="123"/>
      <c r="J520" s="123"/>
      <c r="K520" s="123"/>
      <c r="L520" s="123"/>
    </row>
    <row r="521" spans="2:12">
      <c r="B521" s="122"/>
      <c r="C521" s="122"/>
      <c r="D521" s="122"/>
      <c r="E521" s="123"/>
      <c r="F521" s="123"/>
      <c r="G521" s="123"/>
      <c r="H521" s="123"/>
      <c r="I521" s="123"/>
      <c r="J521" s="123"/>
      <c r="K521" s="123"/>
      <c r="L521" s="123"/>
    </row>
    <row r="522" spans="2:12">
      <c r="B522" s="122"/>
      <c r="C522" s="122"/>
      <c r="D522" s="122"/>
      <c r="E522" s="123"/>
      <c r="F522" s="123"/>
      <c r="G522" s="123"/>
      <c r="H522" s="123"/>
      <c r="I522" s="123"/>
      <c r="J522" s="123"/>
      <c r="K522" s="123"/>
      <c r="L522" s="123"/>
    </row>
    <row r="523" spans="2:12">
      <c r="B523" s="122"/>
      <c r="C523" s="122"/>
      <c r="D523" s="122"/>
      <c r="E523" s="123"/>
      <c r="F523" s="123"/>
      <c r="G523" s="123"/>
      <c r="H523" s="123"/>
      <c r="I523" s="123"/>
      <c r="J523" s="123"/>
      <c r="K523" s="123"/>
      <c r="L523" s="123"/>
    </row>
    <row r="524" spans="2:12">
      <c r="B524" s="122"/>
      <c r="C524" s="122"/>
      <c r="D524" s="122"/>
      <c r="E524" s="123"/>
      <c r="F524" s="123"/>
      <c r="G524" s="123"/>
      <c r="H524" s="123"/>
      <c r="I524" s="123"/>
      <c r="J524" s="123"/>
      <c r="K524" s="123"/>
      <c r="L524" s="123"/>
    </row>
    <row r="525" spans="2:12">
      <c r="B525" s="122"/>
      <c r="C525" s="122"/>
      <c r="D525" s="122"/>
      <c r="E525" s="123"/>
      <c r="F525" s="123"/>
      <c r="G525" s="123"/>
      <c r="H525" s="123"/>
      <c r="I525" s="123"/>
      <c r="J525" s="123"/>
      <c r="K525" s="123"/>
      <c r="L525" s="123"/>
    </row>
    <row r="526" spans="2:12">
      <c r="B526" s="122"/>
      <c r="C526" s="122"/>
      <c r="D526" s="122"/>
      <c r="E526" s="123"/>
      <c r="F526" s="123"/>
      <c r="G526" s="123"/>
      <c r="H526" s="123"/>
      <c r="I526" s="123"/>
      <c r="J526" s="123"/>
      <c r="K526" s="123"/>
      <c r="L526" s="123"/>
    </row>
    <row r="527" spans="2:12">
      <c r="B527" s="122"/>
      <c r="C527" s="122"/>
      <c r="D527" s="122"/>
      <c r="E527" s="123"/>
      <c r="F527" s="123"/>
      <c r="G527" s="123"/>
      <c r="H527" s="123"/>
      <c r="I527" s="123"/>
      <c r="J527" s="123"/>
      <c r="K527" s="123"/>
      <c r="L527" s="123"/>
    </row>
    <row r="528" spans="2:12">
      <c r="B528" s="122"/>
      <c r="C528" s="122"/>
      <c r="D528" s="122"/>
      <c r="E528" s="123"/>
      <c r="F528" s="123"/>
      <c r="G528" s="123"/>
      <c r="H528" s="123"/>
      <c r="I528" s="123"/>
      <c r="J528" s="123"/>
      <c r="K528" s="123"/>
      <c r="L528" s="123"/>
    </row>
    <row r="529" spans="2:12">
      <c r="B529" s="122"/>
      <c r="C529" s="122"/>
      <c r="D529" s="122"/>
      <c r="E529" s="123"/>
      <c r="F529" s="123"/>
      <c r="G529" s="123"/>
      <c r="H529" s="123"/>
      <c r="I529" s="123"/>
      <c r="J529" s="123"/>
      <c r="K529" s="123"/>
      <c r="L529" s="123"/>
    </row>
    <row r="530" spans="2:12">
      <c r="B530" s="122"/>
      <c r="C530" s="122"/>
      <c r="D530" s="122"/>
      <c r="E530" s="123"/>
      <c r="F530" s="123"/>
      <c r="G530" s="123"/>
      <c r="H530" s="123"/>
      <c r="I530" s="123"/>
      <c r="J530" s="123"/>
      <c r="K530" s="123"/>
      <c r="L530" s="123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2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145</v>
      </c>
      <c r="C1" s="67" t="s" vm="1">
        <v>229</v>
      </c>
    </row>
    <row r="2" spans="2:12">
      <c r="B2" s="46" t="s">
        <v>144</v>
      </c>
      <c r="C2" s="67" t="s">
        <v>230</v>
      </c>
    </row>
    <row r="3" spans="2:12">
      <c r="B3" s="46" t="s">
        <v>146</v>
      </c>
      <c r="C3" s="67" t="s">
        <v>231</v>
      </c>
    </row>
    <row r="4" spans="2:12">
      <c r="B4" s="46" t="s">
        <v>147</v>
      </c>
      <c r="C4" s="67">
        <v>12145</v>
      </c>
    </row>
    <row r="6" spans="2:12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s="3" customFormat="1" ht="63">
      <c r="B7" s="66" t="s">
        <v>114</v>
      </c>
      <c r="C7" s="49" t="s">
        <v>45</v>
      </c>
      <c r="D7" s="49" t="s">
        <v>116</v>
      </c>
      <c r="E7" s="49" t="s">
        <v>14</v>
      </c>
      <c r="F7" s="49" t="s">
        <v>66</v>
      </c>
      <c r="G7" s="49" t="s">
        <v>102</v>
      </c>
      <c r="H7" s="49" t="s">
        <v>16</v>
      </c>
      <c r="I7" s="49" t="s">
        <v>18</v>
      </c>
      <c r="J7" s="49" t="s">
        <v>61</v>
      </c>
      <c r="K7" s="49" t="s">
        <v>148</v>
      </c>
      <c r="L7" s="51" t="s">
        <v>149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77">
        <f>J11+J51</f>
        <v>598969.99283285416</v>
      </c>
      <c r="K10" s="78">
        <f>IFERROR(J10/$J$10,0)</f>
        <v>1</v>
      </c>
      <c r="L10" s="78">
        <f>J10/'סכום נכסי הקרן'!$C$42</f>
        <v>9.0649658409549416E-2</v>
      </c>
    </row>
    <row r="11" spans="2:12">
      <c r="B11" s="70" t="s">
        <v>198</v>
      </c>
      <c r="C11" s="71"/>
      <c r="D11" s="71"/>
      <c r="E11" s="71"/>
      <c r="F11" s="71"/>
      <c r="G11" s="71"/>
      <c r="H11" s="71"/>
      <c r="I11" s="71"/>
      <c r="J11" s="80">
        <f>J12+J20</f>
        <v>586758.36716992711</v>
      </c>
      <c r="K11" s="81">
        <f t="shared" ref="K11:K49" si="0">IFERROR(J11/$J$10,0)</f>
        <v>0.97961229141852058</v>
      </c>
      <c r="L11" s="81">
        <f>J11/'סכום נכסי הקרן'!$C$42</f>
        <v>8.8801519590884864E-2</v>
      </c>
    </row>
    <row r="12" spans="2:12">
      <c r="B12" s="89" t="s">
        <v>42</v>
      </c>
      <c r="C12" s="71"/>
      <c r="D12" s="71"/>
      <c r="E12" s="71"/>
      <c r="F12" s="71"/>
      <c r="G12" s="71"/>
      <c r="H12" s="71"/>
      <c r="I12" s="71"/>
      <c r="J12" s="80">
        <f>SUM(J13:J18)</f>
        <v>426620.87523526006</v>
      </c>
      <c r="K12" s="81">
        <f t="shared" si="0"/>
        <v>0.71225750929113896</v>
      </c>
      <c r="L12" s="81">
        <f>J12/'סכום נכסי הקרן'!$C$42</f>
        <v>6.4565899916878222E-2</v>
      </c>
    </row>
    <row r="13" spans="2:12">
      <c r="B13" s="76" t="s">
        <v>2925</v>
      </c>
      <c r="C13" s="73" t="s">
        <v>2926</v>
      </c>
      <c r="D13" s="73">
        <v>11</v>
      </c>
      <c r="E13" s="73" t="s">
        <v>293</v>
      </c>
      <c r="F13" s="73" t="s">
        <v>294</v>
      </c>
      <c r="G13" s="86" t="s">
        <v>132</v>
      </c>
      <c r="H13" s="87">
        <v>0</v>
      </c>
      <c r="I13" s="87">
        <v>0</v>
      </c>
      <c r="J13" s="83">
        <v>16387.253409552999</v>
      </c>
      <c r="K13" s="84">
        <f t="shared" si="0"/>
        <v>2.735905572172119E-2</v>
      </c>
      <c r="L13" s="84">
        <f>J13/'סכום נכסי הקרן'!$C$42</f>
        <v>2.4800890555818542E-3</v>
      </c>
    </row>
    <row r="14" spans="2:12">
      <c r="B14" s="76" t="s">
        <v>2927</v>
      </c>
      <c r="C14" s="73" t="s">
        <v>2928</v>
      </c>
      <c r="D14" s="73">
        <v>12</v>
      </c>
      <c r="E14" s="73" t="s">
        <v>293</v>
      </c>
      <c r="F14" s="73" t="s">
        <v>294</v>
      </c>
      <c r="G14" s="86" t="s">
        <v>132</v>
      </c>
      <c r="H14" s="87">
        <v>0</v>
      </c>
      <c r="I14" s="87">
        <v>0</v>
      </c>
      <c r="J14" s="83">
        <v>9717.122725399</v>
      </c>
      <c r="K14" s="84">
        <f t="shared" si="0"/>
        <v>1.6223054312690111E-2</v>
      </c>
      <c r="L14" s="84">
        <f>J14/'סכום נכסי הקרן'!$C$42</f>
        <v>1.4706143318049261E-3</v>
      </c>
    </row>
    <row r="15" spans="2:12">
      <c r="B15" s="76" t="s">
        <v>2927</v>
      </c>
      <c r="C15" s="73" t="s">
        <v>2929</v>
      </c>
      <c r="D15" s="73">
        <v>12</v>
      </c>
      <c r="E15" s="73" t="s">
        <v>293</v>
      </c>
      <c r="F15" s="73" t="s">
        <v>294</v>
      </c>
      <c r="G15" s="86" t="s">
        <v>132</v>
      </c>
      <c r="H15" s="87">
        <v>0</v>
      </c>
      <c r="I15" s="87">
        <v>0</v>
      </c>
      <c r="J15" s="83">
        <v>96.309200000000004</v>
      </c>
      <c r="K15" s="84">
        <f t="shared" si="0"/>
        <v>1.6079136042275094E-4</v>
      </c>
      <c r="L15" s="84">
        <f>J15/'סכום נכסי הקרן'!$C$42</f>
        <v>1.4575681897529116E-5</v>
      </c>
    </row>
    <row r="16" spans="2:12">
      <c r="B16" s="76" t="s">
        <v>2930</v>
      </c>
      <c r="C16" s="73" t="s">
        <v>2931</v>
      </c>
      <c r="D16" s="73">
        <v>10</v>
      </c>
      <c r="E16" s="73" t="s">
        <v>293</v>
      </c>
      <c r="F16" s="73" t="s">
        <v>294</v>
      </c>
      <c r="G16" s="86" t="s">
        <v>132</v>
      </c>
      <c r="H16" s="87">
        <v>0</v>
      </c>
      <c r="I16" s="87">
        <v>0</v>
      </c>
      <c r="J16" s="83">
        <v>4374.578926358</v>
      </c>
      <c r="K16" s="84">
        <f t="shared" si="0"/>
        <v>7.3035026440443906E-3</v>
      </c>
      <c r="L16" s="84">
        <f>J16/'סכום נכסי הקרן'!$C$42</f>
        <v>6.6206001987586497E-4</v>
      </c>
    </row>
    <row r="17" spans="2:12">
      <c r="B17" s="76" t="s">
        <v>2930</v>
      </c>
      <c r="C17" s="73" t="s">
        <v>2932</v>
      </c>
      <c r="D17" s="73">
        <v>10</v>
      </c>
      <c r="E17" s="73" t="s">
        <v>293</v>
      </c>
      <c r="F17" s="73" t="s">
        <v>294</v>
      </c>
      <c r="G17" s="86" t="s">
        <v>132</v>
      </c>
      <c r="H17" s="87">
        <v>0</v>
      </c>
      <c r="I17" s="87">
        <v>0</v>
      </c>
      <c r="J17" s="83">
        <v>383665.82999505306</v>
      </c>
      <c r="K17" s="84">
        <f t="shared" si="0"/>
        <v>0.64054265586910142</v>
      </c>
      <c r="L17" s="84">
        <f>J17/'סכום נכסי הקרן'!$C$42</f>
        <v>5.806497295127961E-2</v>
      </c>
    </row>
    <row r="18" spans="2:12">
      <c r="B18" s="76" t="s">
        <v>2933</v>
      </c>
      <c r="C18" s="73" t="s">
        <v>2934</v>
      </c>
      <c r="D18" s="73">
        <v>20</v>
      </c>
      <c r="E18" s="73" t="s">
        <v>293</v>
      </c>
      <c r="F18" s="73" t="s">
        <v>294</v>
      </c>
      <c r="G18" s="86" t="s">
        <v>132</v>
      </c>
      <c r="H18" s="87">
        <v>0</v>
      </c>
      <c r="I18" s="87">
        <v>0</v>
      </c>
      <c r="J18" s="83">
        <v>12379.780978897001</v>
      </c>
      <c r="K18" s="84">
        <f t="shared" si="0"/>
        <v>2.0668449383159076E-2</v>
      </c>
      <c r="L18" s="84">
        <f>J18/'סכום נכסי הקרן'!$C$42</f>
        <v>1.8735878764384326E-3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43</v>
      </c>
      <c r="C20" s="71"/>
      <c r="D20" s="71"/>
      <c r="E20" s="71"/>
      <c r="F20" s="71"/>
      <c r="G20" s="71"/>
      <c r="H20" s="71"/>
      <c r="I20" s="71"/>
      <c r="J20" s="80">
        <f>SUM(J21:J49)</f>
        <v>160137.49193466705</v>
      </c>
      <c r="K20" s="81">
        <f t="shared" si="0"/>
        <v>0.26735478212738162</v>
      </c>
      <c r="L20" s="81">
        <f>J20/'סכום נכסי הקרן'!$C$42</f>
        <v>2.4235619674006649E-2</v>
      </c>
    </row>
    <row r="21" spans="2:12">
      <c r="B21" s="76" t="s">
        <v>2925</v>
      </c>
      <c r="C21" s="73" t="s">
        <v>2935</v>
      </c>
      <c r="D21" s="73">
        <v>11</v>
      </c>
      <c r="E21" s="73" t="s">
        <v>293</v>
      </c>
      <c r="F21" s="73" t="s">
        <v>294</v>
      </c>
      <c r="G21" s="86" t="s">
        <v>133</v>
      </c>
      <c r="H21" s="87">
        <v>0</v>
      </c>
      <c r="I21" s="87">
        <v>0</v>
      </c>
      <c r="J21" s="83">
        <v>54.705633182999996</v>
      </c>
      <c r="K21" s="84">
        <f t="shared" si="0"/>
        <v>9.1332844445624672E-5</v>
      </c>
      <c r="L21" s="84">
        <f>J21/'סכום נכסי הקרן'!$C$42</f>
        <v>8.2792911505683896E-6</v>
      </c>
    </row>
    <row r="22" spans="2:12">
      <c r="B22" s="76" t="s">
        <v>2925</v>
      </c>
      <c r="C22" s="73" t="s">
        <v>2936</v>
      </c>
      <c r="D22" s="73">
        <v>11</v>
      </c>
      <c r="E22" s="73" t="s">
        <v>293</v>
      </c>
      <c r="F22" s="73" t="s">
        <v>294</v>
      </c>
      <c r="G22" s="86" t="s">
        <v>135</v>
      </c>
      <c r="H22" s="87">
        <v>0</v>
      </c>
      <c r="I22" s="87">
        <v>0</v>
      </c>
      <c r="J22" s="83">
        <v>3.46898E-4</v>
      </c>
      <c r="K22" s="84">
        <f t="shared" si="0"/>
        <v>5.7915756073076566E-10</v>
      </c>
      <c r="L22" s="84">
        <f>J22/'סכום נכסי הקרן'!$C$42</f>
        <v>5.2500435045551775E-11</v>
      </c>
    </row>
    <row r="23" spans="2:12">
      <c r="B23" s="76" t="s">
        <v>2925</v>
      </c>
      <c r="C23" s="73" t="s">
        <v>2937</v>
      </c>
      <c r="D23" s="73">
        <v>11</v>
      </c>
      <c r="E23" s="73" t="s">
        <v>293</v>
      </c>
      <c r="F23" s="73" t="s">
        <v>294</v>
      </c>
      <c r="G23" s="86" t="s">
        <v>134</v>
      </c>
      <c r="H23" s="87">
        <v>0</v>
      </c>
      <c r="I23" s="87">
        <v>0</v>
      </c>
      <c r="J23" s="83">
        <v>1.2016961999999999E-2</v>
      </c>
      <c r="K23" s="84">
        <f t="shared" si="0"/>
        <v>2.0062711227260759E-8</v>
      </c>
      <c r="L23" s="84">
        <f>J23/'סכום נכסי הקרן'!$C$42</f>
        <v>1.8186779195206197E-9</v>
      </c>
    </row>
    <row r="24" spans="2:12">
      <c r="B24" s="76" t="s">
        <v>2925</v>
      </c>
      <c r="C24" s="73" t="s">
        <v>2938</v>
      </c>
      <c r="D24" s="73">
        <v>11</v>
      </c>
      <c r="E24" s="73" t="s">
        <v>293</v>
      </c>
      <c r="F24" s="73" t="s">
        <v>294</v>
      </c>
      <c r="G24" s="86" t="s">
        <v>131</v>
      </c>
      <c r="H24" s="87">
        <v>0</v>
      </c>
      <c r="I24" s="87">
        <v>0</v>
      </c>
      <c r="J24" s="83">
        <v>7169.0698427990001</v>
      </c>
      <c r="K24" s="84">
        <f t="shared" si="0"/>
        <v>1.1968996658568116E-2</v>
      </c>
      <c r="L24" s="84">
        <f>J24/'סכום נכסי הקרן'!$C$42</f>
        <v>1.084985458604238E-3</v>
      </c>
    </row>
    <row r="25" spans="2:12">
      <c r="B25" s="76" t="s">
        <v>2927</v>
      </c>
      <c r="C25" s="73" t="s">
        <v>2939</v>
      </c>
      <c r="D25" s="73">
        <v>12</v>
      </c>
      <c r="E25" s="73" t="s">
        <v>293</v>
      </c>
      <c r="F25" s="73" t="s">
        <v>294</v>
      </c>
      <c r="G25" s="86" t="s">
        <v>133</v>
      </c>
      <c r="H25" s="87">
        <v>0</v>
      </c>
      <c r="I25" s="87">
        <v>0</v>
      </c>
      <c r="J25" s="83">
        <v>1887.0568552660002</v>
      </c>
      <c r="K25" s="84">
        <f t="shared" si="0"/>
        <v>3.1505031601684825E-3</v>
      </c>
      <c r="L25" s="84">
        <f>J25/'סכום נכסי הקרן'!$C$42</f>
        <v>2.8559203528747887E-4</v>
      </c>
    </row>
    <row r="26" spans="2:12">
      <c r="B26" s="76" t="s">
        <v>2927</v>
      </c>
      <c r="C26" s="73" t="s">
        <v>2940</v>
      </c>
      <c r="D26" s="73">
        <v>12</v>
      </c>
      <c r="E26" s="73" t="s">
        <v>293</v>
      </c>
      <c r="F26" s="73" t="s">
        <v>294</v>
      </c>
      <c r="G26" s="86" t="s">
        <v>135</v>
      </c>
      <c r="H26" s="87">
        <v>0</v>
      </c>
      <c r="I26" s="87">
        <v>0</v>
      </c>
      <c r="J26" s="83">
        <v>49.217030000000001</v>
      </c>
      <c r="K26" s="84">
        <f t="shared" si="0"/>
        <v>8.2169441856721329E-5</v>
      </c>
      <c r="L26" s="84">
        <f>J26/'סכום נכסי הקרן'!$C$42</f>
        <v>7.4486318360151204E-6</v>
      </c>
    </row>
    <row r="27" spans="2:12">
      <c r="B27" s="76" t="s">
        <v>2927</v>
      </c>
      <c r="C27" s="73" t="s">
        <v>2941</v>
      </c>
      <c r="D27" s="73">
        <v>12</v>
      </c>
      <c r="E27" s="73" t="s">
        <v>293</v>
      </c>
      <c r="F27" s="73" t="s">
        <v>294</v>
      </c>
      <c r="G27" s="86" t="s">
        <v>131</v>
      </c>
      <c r="H27" s="87">
        <v>0</v>
      </c>
      <c r="I27" s="87">
        <v>0</v>
      </c>
      <c r="J27" s="83">
        <v>15030.529941156001</v>
      </c>
      <c r="K27" s="84">
        <f t="shared" si="0"/>
        <v>2.5093961502259017E-2</v>
      </c>
      <c r="L27" s="84">
        <f>J27/'סכום נכסי הקרן'!$C$42</f>
        <v>2.274759038322163E-3</v>
      </c>
    </row>
    <row r="28" spans="2:12">
      <c r="B28" s="76" t="s">
        <v>2927</v>
      </c>
      <c r="C28" s="73" t="s">
        <v>2942</v>
      </c>
      <c r="D28" s="73">
        <v>12</v>
      </c>
      <c r="E28" s="73" t="s">
        <v>293</v>
      </c>
      <c r="F28" s="73" t="s">
        <v>294</v>
      </c>
      <c r="G28" s="86" t="s">
        <v>134</v>
      </c>
      <c r="H28" s="87">
        <v>0</v>
      </c>
      <c r="I28" s="87">
        <v>0</v>
      </c>
      <c r="J28" s="83">
        <v>728.33236190500008</v>
      </c>
      <c r="K28" s="84">
        <f t="shared" si="0"/>
        <v>1.2159747076148524E-3</v>
      </c>
      <c r="L28" s="84">
        <f>J28/'סכום נכסי הקרן'!$C$42</f>
        <v>1.1022769187993809E-4</v>
      </c>
    </row>
    <row r="29" spans="2:12">
      <c r="B29" s="76" t="s">
        <v>2927</v>
      </c>
      <c r="C29" s="73" t="s">
        <v>2943</v>
      </c>
      <c r="D29" s="73">
        <v>12</v>
      </c>
      <c r="E29" s="73" t="s">
        <v>293</v>
      </c>
      <c r="F29" s="73" t="s">
        <v>294</v>
      </c>
      <c r="G29" s="86" t="s">
        <v>140</v>
      </c>
      <c r="H29" s="87">
        <v>0</v>
      </c>
      <c r="I29" s="87">
        <v>0</v>
      </c>
      <c r="J29" s="83">
        <v>2.760409814</v>
      </c>
      <c r="K29" s="84">
        <f t="shared" si="0"/>
        <v>4.6085944989406296E-6</v>
      </c>
      <c r="L29" s="84">
        <f>J29/'סכום נכסי הקרן'!$C$42</f>
        <v>4.1776751707709663E-7</v>
      </c>
    </row>
    <row r="30" spans="2:12">
      <c r="B30" s="76" t="s">
        <v>2930</v>
      </c>
      <c r="C30" s="73" t="s">
        <v>2944</v>
      </c>
      <c r="D30" s="73">
        <v>10</v>
      </c>
      <c r="E30" s="73" t="s">
        <v>293</v>
      </c>
      <c r="F30" s="73" t="s">
        <v>294</v>
      </c>
      <c r="G30" s="86" t="s">
        <v>136</v>
      </c>
      <c r="H30" s="87">
        <v>0</v>
      </c>
      <c r="I30" s="87">
        <v>0</v>
      </c>
      <c r="J30" s="83">
        <v>3.6107849999999996E-3</v>
      </c>
      <c r="K30" s="84">
        <f t="shared" si="0"/>
        <v>6.0283236943517619E-9</v>
      </c>
      <c r="L30" s="84">
        <f>J30/'סכום נכסי הקרן'!$C$42</f>
        <v>5.4646548367518021E-10</v>
      </c>
    </row>
    <row r="31" spans="2:12">
      <c r="B31" s="76" t="s">
        <v>2930</v>
      </c>
      <c r="C31" s="73" t="s">
        <v>2945</v>
      </c>
      <c r="D31" s="73">
        <v>10</v>
      </c>
      <c r="E31" s="73" t="s">
        <v>293</v>
      </c>
      <c r="F31" s="73" t="s">
        <v>294</v>
      </c>
      <c r="G31" s="86" t="s">
        <v>133</v>
      </c>
      <c r="H31" s="87">
        <v>0</v>
      </c>
      <c r="I31" s="87">
        <v>0</v>
      </c>
      <c r="J31" s="83">
        <v>8200.6256591900001</v>
      </c>
      <c r="K31" s="84">
        <f t="shared" si="0"/>
        <v>1.3691212844244151E-2</v>
      </c>
      <c r="L31" s="84">
        <f>J31/'סכום נכסי הקרן'!$C$42</f>
        <v>1.2411037675431678E-3</v>
      </c>
    </row>
    <row r="32" spans="2:12">
      <c r="B32" s="76" t="s">
        <v>2930</v>
      </c>
      <c r="C32" s="73" t="s">
        <v>2946</v>
      </c>
      <c r="D32" s="73">
        <v>10</v>
      </c>
      <c r="E32" s="73" t="s">
        <v>293</v>
      </c>
      <c r="F32" s="73" t="s">
        <v>294</v>
      </c>
      <c r="G32" s="86" t="s">
        <v>134</v>
      </c>
      <c r="H32" s="87">
        <v>0</v>
      </c>
      <c r="I32" s="87">
        <v>0</v>
      </c>
      <c r="J32" s="83">
        <v>1410.5721101950001</v>
      </c>
      <c r="K32" s="84">
        <f t="shared" si="0"/>
        <v>2.3549962887516934E-3</v>
      </c>
      <c r="L32" s="84">
        <f>J32/'סכום נכסי הקרן'!$C$42</f>
        <v>2.1347960913109762E-4</v>
      </c>
    </row>
    <row r="33" spans="2:12">
      <c r="B33" s="76" t="s">
        <v>2930</v>
      </c>
      <c r="C33" s="73" t="s">
        <v>2947</v>
      </c>
      <c r="D33" s="73">
        <v>10</v>
      </c>
      <c r="E33" s="73" t="s">
        <v>293</v>
      </c>
      <c r="F33" s="73" t="s">
        <v>294</v>
      </c>
      <c r="G33" s="86" t="s">
        <v>139</v>
      </c>
      <c r="H33" s="87">
        <v>0</v>
      </c>
      <c r="I33" s="87">
        <v>0</v>
      </c>
      <c r="J33" s="83">
        <v>2.58521</v>
      </c>
      <c r="K33" s="84">
        <f t="shared" si="0"/>
        <v>4.3160926773195081E-6</v>
      </c>
      <c r="L33" s="84">
        <f>J33/'סכום נכסי הקרן'!$C$42</f>
        <v>3.9125232686297096E-7</v>
      </c>
    </row>
    <row r="34" spans="2:12">
      <c r="B34" s="76" t="s">
        <v>2930</v>
      </c>
      <c r="C34" s="73" t="s">
        <v>2948</v>
      </c>
      <c r="D34" s="73">
        <v>10</v>
      </c>
      <c r="E34" s="73" t="s">
        <v>293</v>
      </c>
      <c r="F34" s="73" t="s">
        <v>294</v>
      </c>
      <c r="G34" s="86" t="s">
        <v>135</v>
      </c>
      <c r="H34" s="87">
        <v>0</v>
      </c>
      <c r="I34" s="87">
        <v>0</v>
      </c>
      <c r="J34" s="83">
        <v>3.4471706000000005E-2</v>
      </c>
      <c r="K34" s="84">
        <f t="shared" si="0"/>
        <v>5.755164100452612E-8</v>
      </c>
      <c r="L34" s="84">
        <f>J34/'סכום נכסי הקרן'!$C$42</f>
        <v>5.2170365979693102E-9</v>
      </c>
    </row>
    <row r="35" spans="2:12">
      <c r="B35" s="76" t="s">
        <v>2930</v>
      </c>
      <c r="C35" s="73" t="s">
        <v>2949</v>
      </c>
      <c r="D35" s="73">
        <v>10</v>
      </c>
      <c r="E35" s="73" t="s">
        <v>293</v>
      </c>
      <c r="F35" s="73" t="s">
        <v>294</v>
      </c>
      <c r="G35" s="86" t="s">
        <v>140</v>
      </c>
      <c r="H35" s="87">
        <v>0</v>
      </c>
      <c r="I35" s="87">
        <v>0</v>
      </c>
      <c r="J35" s="83">
        <v>1.2483313519999999</v>
      </c>
      <c r="K35" s="84">
        <f t="shared" si="0"/>
        <v>2.0841300347884932E-6</v>
      </c>
      <c r="L35" s="84">
        <f>J35/'סכום נכסי הקרן'!$C$42</f>
        <v>1.8892567573465925E-7</v>
      </c>
    </row>
    <row r="36" spans="2:12">
      <c r="B36" s="76" t="s">
        <v>2930</v>
      </c>
      <c r="C36" s="73" t="s">
        <v>2950</v>
      </c>
      <c r="D36" s="73">
        <v>10</v>
      </c>
      <c r="E36" s="73" t="s">
        <v>293</v>
      </c>
      <c r="F36" s="73" t="s">
        <v>294</v>
      </c>
      <c r="G36" s="86" t="s">
        <v>2920</v>
      </c>
      <c r="H36" s="87">
        <v>0</v>
      </c>
      <c r="I36" s="87">
        <v>0</v>
      </c>
      <c r="J36" s="83">
        <v>0.37874955199999999</v>
      </c>
      <c r="K36" s="84">
        <f t="shared" si="0"/>
        <v>6.3233476890668226E-7</v>
      </c>
      <c r="L36" s="84">
        <f>J36/'סכום נכסי הקרן'!$C$42</f>
        <v>5.732093080187212E-8</v>
      </c>
    </row>
    <row r="37" spans="2:12">
      <c r="B37" s="76" t="s">
        <v>2930</v>
      </c>
      <c r="C37" s="73" t="s">
        <v>2951</v>
      </c>
      <c r="D37" s="73">
        <v>10</v>
      </c>
      <c r="E37" s="73" t="s">
        <v>293</v>
      </c>
      <c r="F37" s="73" t="s">
        <v>294</v>
      </c>
      <c r="G37" s="86" t="s">
        <v>139</v>
      </c>
      <c r="H37" s="87">
        <v>0</v>
      </c>
      <c r="I37" s="87">
        <v>0</v>
      </c>
      <c r="J37" s="83">
        <v>29.304619776999999</v>
      </c>
      <c r="K37" s="84">
        <f t="shared" si="0"/>
        <v>4.8925021499662358E-5</v>
      </c>
      <c r="L37" s="84">
        <f>J37/'סכום נכסי הקרן'!$C$42</f>
        <v>4.4350364866242543E-6</v>
      </c>
    </row>
    <row r="38" spans="2:12">
      <c r="B38" s="76" t="s">
        <v>2930</v>
      </c>
      <c r="C38" s="73" t="s">
        <v>2952</v>
      </c>
      <c r="D38" s="73">
        <v>10</v>
      </c>
      <c r="E38" s="73" t="s">
        <v>293</v>
      </c>
      <c r="F38" s="73" t="s">
        <v>294</v>
      </c>
      <c r="G38" s="86" t="s">
        <v>2922</v>
      </c>
      <c r="H38" s="87">
        <v>0</v>
      </c>
      <c r="I38" s="87">
        <v>0</v>
      </c>
      <c r="J38" s="83">
        <v>78.834872668000003</v>
      </c>
      <c r="K38" s="84">
        <f t="shared" si="0"/>
        <v>1.3161739922086432E-4</v>
      </c>
      <c r="L38" s="84">
        <f>J38/'סכום נכסי הקרן'!$C$42</f>
        <v>1.1931072280124646E-5</v>
      </c>
    </row>
    <row r="39" spans="2:12">
      <c r="B39" s="76" t="s">
        <v>2930</v>
      </c>
      <c r="C39" s="73" t="s">
        <v>2953</v>
      </c>
      <c r="D39" s="73">
        <v>10</v>
      </c>
      <c r="E39" s="73" t="s">
        <v>293</v>
      </c>
      <c r="F39" s="73" t="s">
        <v>294</v>
      </c>
      <c r="G39" s="86" t="s">
        <v>131</v>
      </c>
      <c r="H39" s="87">
        <v>0</v>
      </c>
      <c r="I39" s="87">
        <v>0</v>
      </c>
      <c r="J39" s="83">
        <v>104097.286837459</v>
      </c>
      <c r="K39" s="84">
        <f t="shared" si="0"/>
        <v>0.17379382620676279</v>
      </c>
      <c r="L39" s="84">
        <f>J39/'סכום נכסי הקרן'!$C$42</f>
        <v>1.5754350979331644E-2</v>
      </c>
    </row>
    <row r="40" spans="2:12">
      <c r="B40" s="76" t="s">
        <v>2930</v>
      </c>
      <c r="C40" s="73" t="s">
        <v>2954</v>
      </c>
      <c r="D40" s="73">
        <v>10</v>
      </c>
      <c r="E40" s="73" t="s">
        <v>293</v>
      </c>
      <c r="F40" s="73" t="s">
        <v>294</v>
      </c>
      <c r="G40" s="86" t="s">
        <v>131</v>
      </c>
      <c r="H40" s="87">
        <v>0</v>
      </c>
      <c r="I40" s="87">
        <v>0</v>
      </c>
      <c r="J40" s="83">
        <v>0.176350385</v>
      </c>
      <c r="K40" s="84">
        <f t="shared" si="0"/>
        <v>2.9442273754974491E-7</v>
      </c>
      <c r="L40" s="84">
        <f>J40/'סכום נכסי הקרן'!$C$42</f>
        <v>2.6689320586888791E-8</v>
      </c>
    </row>
    <row r="41" spans="2:12">
      <c r="B41" s="76" t="s">
        <v>2930</v>
      </c>
      <c r="C41" s="73" t="s">
        <v>2955</v>
      </c>
      <c r="D41" s="73">
        <v>10</v>
      </c>
      <c r="E41" s="73" t="s">
        <v>293</v>
      </c>
      <c r="F41" s="73" t="s">
        <v>294</v>
      </c>
      <c r="G41" s="86" t="s">
        <v>137</v>
      </c>
      <c r="H41" s="87">
        <v>0</v>
      </c>
      <c r="I41" s="87">
        <v>0</v>
      </c>
      <c r="J41" s="83">
        <v>0.75576152799999996</v>
      </c>
      <c r="K41" s="84">
        <f t="shared" si="0"/>
        <v>1.2617685978317436E-6</v>
      </c>
      <c r="L41" s="84">
        <f>J41/'סכום נכסי הקרן'!$C$42</f>
        <v>1.143788923853437E-7</v>
      </c>
    </row>
    <row r="42" spans="2:12">
      <c r="B42" s="76" t="s">
        <v>2933</v>
      </c>
      <c r="C42" s="73" t="s">
        <v>2956</v>
      </c>
      <c r="D42" s="73">
        <v>20</v>
      </c>
      <c r="E42" s="73" t="s">
        <v>293</v>
      </c>
      <c r="F42" s="73" t="s">
        <v>294</v>
      </c>
      <c r="G42" s="86" t="s">
        <v>140</v>
      </c>
      <c r="H42" s="87">
        <v>0</v>
      </c>
      <c r="I42" s="87">
        <v>0</v>
      </c>
      <c r="J42" s="83">
        <v>0.46986685299999997</v>
      </c>
      <c r="K42" s="84">
        <f t="shared" si="0"/>
        <v>7.8445808408154911E-7</v>
      </c>
      <c r="L42" s="84">
        <f>J42/'סכום נכסי הקרן'!$C$42</f>
        <v>7.1110857358602017E-8</v>
      </c>
    </row>
    <row r="43" spans="2:12">
      <c r="B43" s="76" t="s">
        <v>2933</v>
      </c>
      <c r="C43" s="73" t="s">
        <v>2957</v>
      </c>
      <c r="D43" s="73">
        <v>20</v>
      </c>
      <c r="E43" s="73" t="s">
        <v>293</v>
      </c>
      <c r="F43" s="73" t="s">
        <v>294</v>
      </c>
      <c r="G43" s="86" t="s">
        <v>133</v>
      </c>
      <c r="H43" s="87">
        <v>0</v>
      </c>
      <c r="I43" s="87">
        <v>0</v>
      </c>
      <c r="J43" s="83">
        <v>36.147536899000002</v>
      </c>
      <c r="K43" s="84">
        <f t="shared" si="0"/>
        <v>6.0349495519865165E-5</v>
      </c>
      <c r="L43" s="84">
        <f>J43/'סכום נכסי הקרן'!$C$42</f>
        <v>5.4706611540644104E-6</v>
      </c>
    </row>
    <row r="44" spans="2:12">
      <c r="B44" s="76" t="s">
        <v>2933</v>
      </c>
      <c r="C44" s="73" t="s">
        <v>2958</v>
      </c>
      <c r="D44" s="73">
        <v>20</v>
      </c>
      <c r="E44" s="73" t="s">
        <v>293</v>
      </c>
      <c r="F44" s="73" t="s">
        <v>294</v>
      </c>
      <c r="G44" s="86" t="s">
        <v>134</v>
      </c>
      <c r="H44" s="87">
        <v>0</v>
      </c>
      <c r="I44" s="87">
        <v>0</v>
      </c>
      <c r="J44" s="83">
        <v>2.269810981</v>
      </c>
      <c r="K44" s="84">
        <f t="shared" si="0"/>
        <v>3.7895236959448203E-6</v>
      </c>
      <c r="L44" s="84">
        <f>J44/'סכום נכסי הקרן'!$C$42</f>
        <v>3.4351902857229116E-7</v>
      </c>
    </row>
    <row r="45" spans="2:12">
      <c r="B45" s="76" t="s">
        <v>2933</v>
      </c>
      <c r="C45" s="73" t="s">
        <v>2959</v>
      </c>
      <c r="D45" s="73">
        <v>20</v>
      </c>
      <c r="E45" s="73" t="s">
        <v>293</v>
      </c>
      <c r="F45" s="73" t="s">
        <v>294</v>
      </c>
      <c r="G45" s="86" t="s">
        <v>131</v>
      </c>
      <c r="H45" s="87">
        <v>0</v>
      </c>
      <c r="I45" s="87">
        <v>0</v>
      </c>
      <c r="J45" s="83">
        <v>18771.919449158002</v>
      </c>
      <c r="K45" s="84">
        <f t="shared" si="0"/>
        <v>3.1340333695809047E-2</v>
      </c>
      <c r="L45" s="84">
        <f>J45/'סכום נכסי הקרן'!$C$42</f>
        <v>2.8409905439663813E-3</v>
      </c>
    </row>
    <row r="46" spans="2:12">
      <c r="B46" s="76" t="s">
        <v>2933</v>
      </c>
      <c r="C46" s="73" t="s">
        <v>2960</v>
      </c>
      <c r="D46" s="73">
        <v>20</v>
      </c>
      <c r="E46" s="73" t="s">
        <v>293</v>
      </c>
      <c r="F46" s="73" t="s">
        <v>294</v>
      </c>
      <c r="G46" s="86" t="s">
        <v>135</v>
      </c>
      <c r="H46" s="87">
        <v>0</v>
      </c>
      <c r="I46" s="87">
        <v>0</v>
      </c>
      <c r="J46" s="83">
        <v>1288.78920113</v>
      </c>
      <c r="K46" s="84">
        <f t="shared" si="0"/>
        <v>2.1516757376018394E-3</v>
      </c>
      <c r="L46" s="84">
        <f>J46/'סכום נכסי הקרן'!$C$42</f>
        <v>1.9504867062172205E-4</v>
      </c>
    </row>
    <row r="47" spans="2:12">
      <c r="B47" s="76" t="s">
        <v>2933</v>
      </c>
      <c r="C47" s="73" t="s">
        <v>2961</v>
      </c>
      <c r="D47" s="73">
        <v>20</v>
      </c>
      <c r="E47" s="73" t="s">
        <v>293</v>
      </c>
      <c r="F47" s="73" t="s">
        <v>294</v>
      </c>
      <c r="G47" s="86" t="s">
        <v>137</v>
      </c>
      <c r="H47" s="87">
        <v>0</v>
      </c>
      <c r="I47" s="87">
        <v>0</v>
      </c>
      <c r="J47" s="83">
        <v>9.5449999999999992E-6</v>
      </c>
      <c r="K47" s="84">
        <f t="shared" si="0"/>
        <v>1.5935689791163852E-11</v>
      </c>
      <c r="L47" s="84">
        <f>J47/'סכום נכסי הקרן'!$C$42</f>
        <v>1.444564836089547E-12</v>
      </c>
    </row>
    <row r="48" spans="2:12">
      <c r="B48" s="76" t="s">
        <v>2933</v>
      </c>
      <c r="C48" s="73" t="s">
        <v>2962</v>
      </c>
      <c r="D48" s="73">
        <v>20</v>
      </c>
      <c r="E48" s="73" t="s">
        <v>293</v>
      </c>
      <c r="F48" s="73" t="s">
        <v>294</v>
      </c>
      <c r="G48" s="86" t="s">
        <v>133</v>
      </c>
      <c r="H48" s="87">
        <v>0</v>
      </c>
      <c r="I48" s="87">
        <v>0</v>
      </c>
      <c r="J48" s="83">
        <v>2.311292752</v>
      </c>
      <c r="K48" s="84">
        <f t="shared" si="0"/>
        <v>3.8587788698205764E-6</v>
      </c>
      <c r="L48" s="84">
        <f>J48/'סכום נכסי הקרן'!$C$42</f>
        <v>3.4979698642722245E-7</v>
      </c>
    </row>
    <row r="49" spans="2:12">
      <c r="B49" s="76" t="s">
        <v>2933</v>
      </c>
      <c r="C49" s="73" t="s">
        <v>2963</v>
      </c>
      <c r="D49" s="73">
        <v>20</v>
      </c>
      <c r="E49" s="73" t="s">
        <v>293</v>
      </c>
      <c r="F49" s="73" t="s">
        <v>294</v>
      </c>
      <c r="G49" s="86" t="s">
        <v>139</v>
      </c>
      <c r="H49" s="87">
        <v>0</v>
      </c>
      <c r="I49" s="87">
        <v>0</v>
      </c>
      <c r="J49" s="83">
        <v>1292.0937447690001</v>
      </c>
      <c r="K49" s="84">
        <f t="shared" si="0"/>
        <v>2.1571927813244661E-3</v>
      </c>
      <c r="L49" s="84">
        <f>J49/'סכום נכסי הקרן'!$C$42</f>
        <v>1.9554878875060867E-4</v>
      </c>
    </row>
    <row r="50" spans="2:12">
      <c r="B50" s="72"/>
      <c r="C50" s="73"/>
      <c r="D50" s="73"/>
      <c r="E50" s="73"/>
      <c r="F50" s="73"/>
      <c r="G50" s="73"/>
      <c r="H50" s="73"/>
      <c r="I50" s="73"/>
      <c r="J50" s="73"/>
      <c r="K50" s="84"/>
      <c r="L50" s="73"/>
    </row>
    <row r="51" spans="2:12">
      <c r="B51" s="70" t="s">
        <v>197</v>
      </c>
      <c r="C51" s="71"/>
      <c r="D51" s="71"/>
      <c r="E51" s="71"/>
      <c r="F51" s="71"/>
      <c r="G51" s="71"/>
      <c r="H51" s="71"/>
      <c r="I51" s="71"/>
      <c r="J51" s="80">
        <f>J52</f>
        <v>12211.625662927001</v>
      </c>
      <c r="K51" s="81">
        <f>IFERROR(J51/$J$10,0)</f>
        <v>2.0387708581479341E-2</v>
      </c>
      <c r="L51" s="81">
        <f>J51/'סכום נכסי הקרן'!$C$42</f>
        <v>1.8481388186645416E-3</v>
      </c>
    </row>
    <row r="52" spans="2:12">
      <c r="B52" s="121" t="s">
        <v>43</v>
      </c>
      <c r="C52" s="71"/>
      <c r="D52" s="71"/>
      <c r="E52" s="71"/>
      <c r="F52" s="71"/>
      <c r="G52" s="71"/>
      <c r="H52" s="71"/>
      <c r="I52" s="71"/>
      <c r="J52" s="80">
        <f>J54+J53</f>
        <v>12211.625662927001</v>
      </c>
      <c r="K52" s="81">
        <f>IFERROR(J52/$J$10,0)</f>
        <v>2.0387708581479341E-2</v>
      </c>
      <c r="L52" s="81">
        <f>J52/'סכום נכסי הקרן'!$C$42</f>
        <v>1.8481388186645416E-3</v>
      </c>
    </row>
    <row r="53" spans="2:12">
      <c r="B53" s="76" t="s">
        <v>2964</v>
      </c>
      <c r="C53" s="73" t="s">
        <v>2965</v>
      </c>
      <c r="D53" s="73">
        <v>85</v>
      </c>
      <c r="E53" s="73" t="s">
        <v>719</v>
      </c>
      <c r="F53" s="73" t="s">
        <v>677</v>
      </c>
      <c r="G53" s="86" t="s">
        <v>133</v>
      </c>
      <c r="H53" s="87">
        <v>0</v>
      </c>
      <c r="I53" s="87">
        <v>0</v>
      </c>
      <c r="J53" s="83">
        <v>1948.8125530699999</v>
      </c>
      <c r="K53" s="84">
        <f>IFERROR(J53/$J$10,0)</f>
        <v>3.2536063181612951E-3</v>
      </c>
      <c r="L53" s="84">
        <f>J53/'סכום נכסי הקרן'!$C$42</f>
        <v>2.9493830134047315E-4</v>
      </c>
    </row>
    <row r="54" spans="2:12">
      <c r="B54" s="76" t="s">
        <v>2964</v>
      </c>
      <c r="C54" s="73" t="s">
        <v>2966</v>
      </c>
      <c r="D54" s="73">
        <v>85</v>
      </c>
      <c r="E54" s="73" t="s">
        <v>719</v>
      </c>
      <c r="F54" s="73" t="s">
        <v>677</v>
      </c>
      <c r="G54" s="86" t="s">
        <v>131</v>
      </c>
      <c r="H54" s="87">
        <v>0</v>
      </c>
      <c r="I54" s="87">
        <v>0</v>
      </c>
      <c r="J54" s="83">
        <v>10262.813109857001</v>
      </c>
      <c r="K54" s="84">
        <f>IFERROR(J54/$J$10,0)</f>
        <v>1.7134102263318046E-2</v>
      </c>
      <c r="L54" s="84">
        <f>J54/'סכום נכסי הקרן'!$C$42</f>
        <v>1.5532005173240686E-3</v>
      </c>
    </row>
    <row r="55" spans="2:12">
      <c r="B55" s="122"/>
      <c r="C55" s="122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2:12">
      <c r="B56" s="122"/>
      <c r="C56" s="122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2:12">
      <c r="B57" s="122"/>
      <c r="C57" s="122"/>
      <c r="D57" s="123"/>
      <c r="E57" s="123"/>
      <c r="F57" s="123"/>
      <c r="G57" s="123"/>
      <c r="H57" s="123"/>
      <c r="I57" s="123"/>
      <c r="J57" s="123"/>
      <c r="K57" s="123"/>
      <c r="L57" s="123"/>
    </row>
    <row r="58" spans="2:12">
      <c r="B58" s="124" t="s">
        <v>220</v>
      </c>
      <c r="C58" s="122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2:12">
      <c r="B59" s="125"/>
      <c r="C59" s="122"/>
      <c r="D59" s="123"/>
      <c r="E59" s="123"/>
      <c r="F59" s="123"/>
      <c r="G59" s="123"/>
      <c r="H59" s="123"/>
      <c r="I59" s="123"/>
      <c r="J59" s="123"/>
      <c r="K59" s="123"/>
      <c r="L59" s="123"/>
    </row>
    <row r="60" spans="2:12">
      <c r="B60" s="122"/>
      <c r="C60" s="122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2:12">
      <c r="B61" s="122"/>
      <c r="C61" s="122"/>
      <c r="D61" s="123"/>
      <c r="E61" s="123"/>
      <c r="F61" s="123"/>
      <c r="G61" s="123"/>
      <c r="H61" s="123"/>
      <c r="I61" s="123"/>
      <c r="J61" s="123"/>
      <c r="K61" s="123"/>
      <c r="L61" s="123"/>
    </row>
    <row r="62" spans="2:12">
      <c r="B62" s="122"/>
      <c r="C62" s="122"/>
      <c r="D62" s="123"/>
      <c r="E62" s="123"/>
      <c r="F62" s="123"/>
      <c r="G62" s="123"/>
      <c r="H62" s="123"/>
      <c r="I62" s="123"/>
      <c r="J62" s="123"/>
      <c r="K62" s="123"/>
      <c r="L62" s="123"/>
    </row>
    <row r="63" spans="2:12">
      <c r="B63" s="122"/>
      <c r="C63" s="122"/>
      <c r="D63" s="123"/>
      <c r="E63" s="123"/>
      <c r="F63" s="123"/>
      <c r="G63" s="123"/>
      <c r="H63" s="123"/>
      <c r="I63" s="123"/>
      <c r="J63" s="123"/>
      <c r="K63" s="123"/>
      <c r="L63" s="123"/>
    </row>
    <row r="64" spans="2:12">
      <c r="B64" s="122"/>
      <c r="C64" s="122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2:12">
      <c r="B65" s="122"/>
      <c r="C65" s="122"/>
      <c r="D65" s="123"/>
      <c r="E65" s="123"/>
      <c r="F65" s="123"/>
      <c r="G65" s="123"/>
      <c r="H65" s="123"/>
      <c r="I65" s="123"/>
      <c r="J65" s="123"/>
      <c r="K65" s="123"/>
      <c r="L65" s="123"/>
    </row>
    <row r="66" spans="2:12">
      <c r="B66" s="122"/>
      <c r="C66" s="122"/>
      <c r="D66" s="123"/>
      <c r="E66" s="123"/>
      <c r="F66" s="123"/>
      <c r="G66" s="123"/>
      <c r="H66" s="123"/>
      <c r="I66" s="123"/>
      <c r="J66" s="123"/>
      <c r="K66" s="123"/>
      <c r="L66" s="123"/>
    </row>
    <row r="67" spans="2:12">
      <c r="B67" s="122"/>
      <c r="C67" s="122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2:12">
      <c r="B68" s="122"/>
      <c r="C68" s="122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2:12">
      <c r="B69" s="122"/>
      <c r="C69" s="122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2:12">
      <c r="B70" s="122"/>
      <c r="C70" s="122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2:12">
      <c r="B71" s="122"/>
      <c r="C71" s="122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2:12">
      <c r="B72" s="122"/>
      <c r="C72" s="122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2:12">
      <c r="B73" s="122"/>
      <c r="C73" s="122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2:12">
      <c r="B74" s="122"/>
      <c r="C74" s="122"/>
      <c r="D74" s="123"/>
      <c r="E74" s="123"/>
      <c r="F74" s="123"/>
      <c r="G74" s="123"/>
      <c r="H74" s="123"/>
      <c r="I74" s="123"/>
      <c r="J74" s="123"/>
      <c r="K74" s="123"/>
      <c r="L74" s="123"/>
    </row>
    <row r="75" spans="2:12">
      <c r="B75" s="122"/>
      <c r="C75" s="122"/>
      <c r="D75" s="123"/>
      <c r="E75" s="123"/>
      <c r="F75" s="123"/>
      <c r="G75" s="123"/>
      <c r="H75" s="123"/>
      <c r="I75" s="123"/>
      <c r="J75" s="123"/>
      <c r="K75" s="123"/>
      <c r="L75" s="123"/>
    </row>
    <row r="76" spans="2:12">
      <c r="B76" s="122"/>
      <c r="C76" s="122"/>
      <c r="D76" s="123"/>
      <c r="E76" s="123"/>
      <c r="F76" s="123"/>
      <c r="G76" s="123"/>
      <c r="H76" s="123"/>
      <c r="I76" s="123"/>
      <c r="J76" s="123"/>
      <c r="K76" s="123"/>
      <c r="L76" s="123"/>
    </row>
    <row r="77" spans="2:12">
      <c r="B77" s="122"/>
      <c r="C77" s="122"/>
      <c r="D77" s="123"/>
      <c r="E77" s="123"/>
      <c r="F77" s="123"/>
      <c r="G77" s="123"/>
      <c r="H77" s="123"/>
      <c r="I77" s="123"/>
      <c r="J77" s="123"/>
      <c r="K77" s="123"/>
      <c r="L77" s="123"/>
    </row>
    <row r="78" spans="2:12">
      <c r="B78" s="122"/>
      <c r="C78" s="122"/>
      <c r="D78" s="123"/>
      <c r="E78" s="123"/>
      <c r="F78" s="123"/>
      <c r="G78" s="123"/>
      <c r="H78" s="123"/>
      <c r="I78" s="123"/>
      <c r="J78" s="123"/>
      <c r="K78" s="123"/>
      <c r="L78" s="123"/>
    </row>
    <row r="79" spans="2:12">
      <c r="B79" s="122"/>
      <c r="C79" s="122"/>
      <c r="D79" s="123"/>
      <c r="E79" s="123"/>
      <c r="F79" s="123"/>
      <c r="G79" s="123"/>
      <c r="H79" s="123"/>
      <c r="I79" s="123"/>
      <c r="J79" s="123"/>
      <c r="K79" s="123"/>
      <c r="L79" s="123"/>
    </row>
    <row r="80" spans="2:12">
      <c r="B80" s="122"/>
      <c r="C80" s="122"/>
      <c r="D80" s="123"/>
      <c r="E80" s="123"/>
      <c r="F80" s="123"/>
      <c r="G80" s="123"/>
      <c r="H80" s="123"/>
      <c r="I80" s="123"/>
      <c r="J80" s="123"/>
      <c r="K80" s="123"/>
      <c r="L80" s="123"/>
    </row>
    <row r="81" spans="2:12">
      <c r="B81" s="122"/>
      <c r="C81" s="122"/>
      <c r="D81" s="123"/>
      <c r="E81" s="123"/>
      <c r="F81" s="123"/>
      <c r="G81" s="123"/>
      <c r="H81" s="123"/>
      <c r="I81" s="123"/>
      <c r="J81" s="123"/>
      <c r="K81" s="123"/>
      <c r="L81" s="123"/>
    </row>
    <row r="82" spans="2:12">
      <c r="B82" s="122"/>
      <c r="C82" s="122"/>
      <c r="D82" s="123"/>
      <c r="E82" s="123"/>
      <c r="F82" s="123"/>
      <c r="G82" s="123"/>
      <c r="H82" s="123"/>
      <c r="I82" s="123"/>
      <c r="J82" s="123"/>
      <c r="K82" s="123"/>
      <c r="L82" s="123"/>
    </row>
    <row r="83" spans="2:12">
      <c r="B83" s="122"/>
      <c r="C83" s="122"/>
      <c r="D83" s="123"/>
      <c r="E83" s="123"/>
      <c r="F83" s="123"/>
      <c r="G83" s="123"/>
      <c r="H83" s="123"/>
      <c r="I83" s="123"/>
      <c r="J83" s="123"/>
      <c r="K83" s="123"/>
      <c r="L83" s="123"/>
    </row>
    <row r="84" spans="2:12">
      <c r="B84" s="122"/>
      <c r="C84" s="122"/>
      <c r="D84" s="123"/>
      <c r="E84" s="123"/>
      <c r="F84" s="123"/>
      <c r="G84" s="123"/>
      <c r="H84" s="123"/>
      <c r="I84" s="123"/>
      <c r="J84" s="123"/>
      <c r="K84" s="123"/>
      <c r="L84" s="123"/>
    </row>
    <row r="85" spans="2:12">
      <c r="B85" s="122"/>
      <c r="C85" s="122"/>
      <c r="D85" s="123"/>
      <c r="E85" s="123"/>
      <c r="F85" s="123"/>
      <c r="G85" s="123"/>
      <c r="H85" s="123"/>
      <c r="I85" s="123"/>
      <c r="J85" s="123"/>
      <c r="K85" s="123"/>
      <c r="L85" s="123"/>
    </row>
    <row r="86" spans="2:12">
      <c r="B86" s="122"/>
      <c r="C86" s="122"/>
      <c r="D86" s="123"/>
      <c r="E86" s="123"/>
      <c r="F86" s="123"/>
      <c r="G86" s="123"/>
      <c r="H86" s="123"/>
      <c r="I86" s="123"/>
      <c r="J86" s="123"/>
      <c r="K86" s="123"/>
      <c r="L86" s="123"/>
    </row>
    <row r="87" spans="2:12">
      <c r="B87" s="122"/>
      <c r="C87" s="122"/>
      <c r="D87" s="123"/>
      <c r="E87" s="123"/>
      <c r="F87" s="123"/>
      <c r="G87" s="123"/>
      <c r="H87" s="123"/>
      <c r="I87" s="123"/>
      <c r="J87" s="123"/>
      <c r="K87" s="123"/>
      <c r="L87" s="123"/>
    </row>
    <row r="88" spans="2:12">
      <c r="B88" s="122"/>
      <c r="C88" s="122"/>
      <c r="D88" s="123"/>
      <c r="E88" s="123"/>
      <c r="F88" s="123"/>
      <c r="G88" s="123"/>
      <c r="H88" s="123"/>
      <c r="I88" s="123"/>
      <c r="J88" s="123"/>
      <c r="K88" s="123"/>
      <c r="L88" s="123"/>
    </row>
    <row r="89" spans="2:12">
      <c r="B89" s="122"/>
      <c r="C89" s="122"/>
      <c r="D89" s="123"/>
      <c r="E89" s="123"/>
      <c r="F89" s="123"/>
      <c r="G89" s="123"/>
      <c r="H89" s="123"/>
      <c r="I89" s="123"/>
      <c r="J89" s="123"/>
      <c r="K89" s="123"/>
      <c r="L89" s="123"/>
    </row>
    <row r="90" spans="2:12">
      <c r="B90" s="122"/>
      <c r="C90" s="122"/>
      <c r="D90" s="123"/>
      <c r="E90" s="123"/>
      <c r="F90" s="123"/>
      <c r="G90" s="123"/>
      <c r="H90" s="123"/>
      <c r="I90" s="123"/>
      <c r="J90" s="123"/>
      <c r="K90" s="123"/>
      <c r="L90" s="123"/>
    </row>
    <row r="91" spans="2:12">
      <c r="B91" s="122"/>
      <c r="C91" s="122"/>
      <c r="D91" s="123"/>
      <c r="E91" s="123"/>
      <c r="F91" s="123"/>
      <c r="G91" s="123"/>
      <c r="H91" s="123"/>
      <c r="I91" s="123"/>
      <c r="J91" s="123"/>
      <c r="K91" s="123"/>
      <c r="L91" s="123"/>
    </row>
    <row r="92" spans="2:12"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</row>
    <row r="93" spans="2:12">
      <c r="B93" s="122"/>
      <c r="C93" s="122"/>
      <c r="D93" s="123"/>
      <c r="E93" s="123"/>
      <c r="F93" s="123"/>
      <c r="G93" s="123"/>
      <c r="H93" s="123"/>
      <c r="I93" s="123"/>
      <c r="J93" s="123"/>
      <c r="K93" s="123"/>
      <c r="L93" s="123"/>
    </row>
    <row r="94" spans="2:12">
      <c r="B94" s="122"/>
      <c r="C94" s="122"/>
      <c r="D94" s="123"/>
      <c r="E94" s="123"/>
      <c r="F94" s="123"/>
      <c r="G94" s="123"/>
      <c r="H94" s="123"/>
      <c r="I94" s="123"/>
      <c r="J94" s="123"/>
      <c r="K94" s="123"/>
      <c r="L94" s="123"/>
    </row>
    <row r="95" spans="2:12">
      <c r="B95" s="122"/>
      <c r="C95" s="122"/>
      <c r="D95" s="123"/>
      <c r="E95" s="123"/>
      <c r="F95" s="123"/>
      <c r="G95" s="123"/>
      <c r="H95" s="123"/>
      <c r="I95" s="123"/>
      <c r="J95" s="123"/>
      <c r="K95" s="123"/>
      <c r="L95" s="123"/>
    </row>
    <row r="96" spans="2:12">
      <c r="B96" s="122"/>
      <c r="C96" s="122"/>
      <c r="D96" s="123"/>
      <c r="E96" s="123"/>
      <c r="F96" s="123"/>
      <c r="G96" s="123"/>
      <c r="H96" s="123"/>
      <c r="I96" s="123"/>
      <c r="J96" s="123"/>
      <c r="K96" s="123"/>
      <c r="L96" s="123"/>
    </row>
    <row r="97" spans="2:12">
      <c r="B97" s="122"/>
      <c r="C97" s="122"/>
      <c r="D97" s="123"/>
      <c r="E97" s="123"/>
      <c r="F97" s="123"/>
      <c r="G97" s="123"/>
      <c r="H97" s="123"/>
      <c r="I97" s="123"/>
      <c r="J97" s="123"/>
      <c r="K97" s="123"/>
      <c r="L97" s="123"/>
    </row>
    <row r="98" spans="2:12">
      <c r="B98" s="122"/>
      <c r="C98" s="122"/>
      <c r="D98" s="123"/>
      <c r="E98" s="123"/>
      <c r="F98" s="123"/>
      <c r="G98" s="123"/>
      <c r="H98" s="123"/>
      <c r="I98" s="123"/>
      <c r="J98" s="123"/>
      <c r="K98" s="123"/>
      <c r="L98" s="123"/>
    </row>
    <row r="99" spans="2:12">
      <c r="B99" s="122"/>
      <c r="C99" s="122"/>
      <c r="D99" s="123"/>
      <c r="E99" s="123"/>
      <c r="F99" s="123"/>
      <c r="G99" s="123"/>
      <c r="H99" s="123"/>
      <c r="I99" s="123"/>
      <c r="J99" s="123"/>
      <c r="K99" s="123"/>
      <c r="L99" s="123"/>
    </row>
    <row r="100" spans="2:12">
      <c r="B100" s="122"/>
      <c r="C100" s="122"/>
      <c r="D100" s="123"/>
      <c r="E100" s="123"/>
      <c r="F100" s="123"/>
      <c r="G100" s="123"/>
      <c r="H100" s="123"/>
      <c r="I100" s="123"/>
      <c r="J100" s="123"/>
      <c r="K100" s="123"/>
      <c r="L100" s="123"/>
    </row>
    <row r="101" spans="2:12"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</row>
    <row r="102" spans="2:12"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</row>
    <row r="103" spans="2:12"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</row>
    <row r="104" spans="2:12"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</row>
    <row r="105" spans="2:12"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</row>
    <row r="106" spans="2:12"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</row>
    <row r="107" spans="2:12"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</row>
    <row r="108" spans="2:12"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</row>
    <row r="109" spans="2:12"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</row>
    <row r="110" spans="2:12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</row>
    <row r="111" spans="2:12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spans="2:12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</row>
    <row r="113" spans="2:12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</row>
    <row r="114" spans="2:12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</row>
    <row r="115" spans="2:12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</row>
    <row r="116" spans="2:12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</row>
    <row r="117" spans="2:12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2:12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</row>
    <row r="119" spans="2:12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</row>
    <row r="120" spans="2:12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</row>
    <row r="121" spans="2:12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</row>
    <row r="122" spans="2:12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2:12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2:12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2:12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2:12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</row>
    <row r="219" spans="2:12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2:12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</row>
    <row r="221" spans="2:12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</row>
    <row r="222" spans="2:12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2:12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2:12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2:12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2:12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</row>
    <row r="227" spans="2:12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2:12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</row>
    <row r="229" spans="2:12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</row>
    <row r="230" spans="2:12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</row>
    <row r="231" spans="2:12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2:12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2:12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2:12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2:12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2:12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2:12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2:12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2:12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2:12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2:12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2:12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2:12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2:12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2:12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2:12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2:12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2:12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2:12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2:12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2:12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2:12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2:12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2:12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2:12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2:12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2:12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2:12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2:12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2:12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2:12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2:12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2:12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2:12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2:12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2:12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2:12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2:12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2:12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2:12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2:12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2:12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2:12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2:12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2:12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2:12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2:12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2:12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2:12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2:12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2:12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2:12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2:12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2:12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2:12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2:12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2:12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2:12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2:12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2:12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2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2:12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2:12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2:12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2:12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2:12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2:12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2:12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2:12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2:12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2:12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2:12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2:12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2:12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2:12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2:12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2:12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2:12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2:12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2:12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2:12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2:12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2:12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2:12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2:12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2:12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2:12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</row>
    <row r="318" spans="2:12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</row>
    <row r="319" spans="2:12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</row>
    <row r="320" spans="2:12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</row>
    <row r="321" spans="2:12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</row>
    <row r="322" spans="2:12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2:12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2:12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</row>
    <row r="325" spans="2:12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</row>
    <row r="326" spans="2:12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2:12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</row>
    <row r="328" spans="2:12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</row>
    <row r="329" spans="2:12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</row>
    <row r="330" spans="2:12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</row>
    <row r="331" spans="2:12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</row>
    <row r="332" spans="2:12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2:12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</row>
    <row r="334" spans="2:12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</row>
    <row r="335" spans="2:12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</row>
    <row r="336" spans="2:12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</row>
    <row r="337" spans="2:12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2:12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</row>
    <row r="339" spans="2:12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</row>
    <row r="340" spans="2:12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</row>
    <row r="341" spans="2:12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</row>
    <row r="342" spans="2:12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</row>
    <row r="343" spans="2:12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</row>
    <row r="344" spans="2:12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</row>
    <row r="345" spans="2:12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</row>
    <row r="346" spans="2:12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</row>
    <row r="347" spans="2:12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</row>
    <row r="348" spans="2:12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2:12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</row>
    <row r="350" spans="2:12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</row>
    <row r="351" spans="2:12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</row>
    <row r="352" spans="2:12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</row>
    <row r="353" spans="2:12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</row>
    <row r="354" spans="2:12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</row>
    <row r="355" spans="2:12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</row>
    <row r="356" spans="2:12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</row>
    <row r="357" spans="2:12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</row>
    <row r="358" spans="2:12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</row>
    <row r="359" spans="2:12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2:12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</row>
    <row r="361" spans="2:12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2:12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</row>
    <row r="363" spans="2:12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</row>
    <row r="364" spans="2:12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</row>
    <row r="365" spans="2:12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</row>
    <row r="366" spans="2:12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</row>
    <row r="367" spans="2:12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</row>
    <row r="368" spans="2:12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</row>
    <row r="369" spans="2:12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2:12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2:12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</row>
    <row r="372" spans="2:12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</row>
    <row r="373" spans="2:12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</row>
    <row r="374" spans="2:12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</row>
    <row r="375" spans="2:12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</row>
    <row r="376" spans="2:12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2:12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2:12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</row>
    <row r="379" spans="2:12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</row>
    <row r="380" spans="2:12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</row>
    <row r="381" spans="2:12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2:12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</row>
    <row r="383" spans="2:12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</row>
    <row r="384" spans="2:12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</row>
    <row r="385" spans="2:12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</row>
    <row r="386" spans="2:12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</row>
    <row r="387" spans="2:12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</row>
    <row r="388" spans="2:12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</row>
    <row r="389" spans="2:12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</row>
    <row r="390" spans="2:12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2:12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</row>
    <row r="392" spans="2:12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2:12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</row>
    <row r="394" spans="2:12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</row>
    <row r="395" spans="2:12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</row>
    <row r="396" spans="2:12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</row>
    <row r="397" spans="2:12">
      <c r="B397" s="12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</row>
    <row r="398" spans="2:12">
      <c r="B398" s="12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</row>
    <row r="399" spans="2:12">
      <c r="B399" s="122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</row>
    <row r="400" spans="2:12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</row>
    <row r="401" spans="2:12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</row>
    <row r="402" spans="2:12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</row>
    <row r="403" spans="2:12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2:12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</row>
    <row r="405" spans="2:12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</row>
    <row r="406" spans="2:12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</row>
    <row r="407" spans="2:12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</row>
    <row r="408" spans="2:12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</row>
    <row r="409" spans="2:12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</row>
    <row r="410" spans="2:12">
      <c r="B410" s="122"/>
      <c r="C410" s="122"/>
      <c r="D410" s="123"/>
      <c r="E410" s="123"/>
      <c r="F410" s="123"/>
      <c r="G410" s="123"/>
      <c r="H410" s="123"/>
      <c r="I410" s="123"/>
      <c r="J410" s="123"/>
      <c r="K410" s="123"/>
      <c r="L410" s="123"/>
    </row>
    <row r="411" spans="2:12">
      <c r="B411" s="122"/>
      <c r="C411" s="122"/>
      <c r="D411" s="123"/>
      <c r="E411" s="123"/>
      <c r="F411" s="123"/>
      <c r="G411" s="123"/>
      <c r="H411" s="123"/>
      <c r="I411" s="123"/>
      <c r="J411" s="123"/>
      <c r="K411" s="123"/>
      <c r="L411" s="123"/>
    </row>
    <row r="412" spans="2:12">
      <c r="B412" s="122"/>
      <c r="C412" s="122"/>
      <c r="D412" s="123"/>
      <c r="E412" s="123"/>
      <c r="F412" s="123"/>
      <c r="G412" s="123"/>
      <c r="H412" s="123"/>
      <c r="I412" s="123"/>
      <c r="J412" s="123"/>
      <c r="K412" s="123"/>
      <c r="L412" s="123"/>
    </row>
    <row r="413" spans="2:12">
      <c r="B413" s="122"/>
      <c r="C413" s="122"/>
      <c r="D413" s="123"/>
      <c r="E413" s="123"/>
      <c r="F413" s="123"/>
      <c r="G413" s="123"/>
      <c r="H413" s="123"/>
      <c r="I413" s="123"/>
      <c r="J413" s="123"/>
      <c r="K413" s="123"/>
      <c r="L413" s="123"/>
    </row>
    <row r="414" spans="2:12">
      <c r="B414" s="122"/>
      <c r="C414" s="122"/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2:12">
      <c r="B415" s="122"/>
      <c r="C415" s="122"/>
      <c r="D415" s="123"/>
      <c r="E415" s="123"/>
      <c r="F415" s="123"/>
      <c r="G415" s="123"/>
      <c r="H415" s="123"/>
      <c r="I415" s="123"/>
      <c r="J415" s="123"/>
      <c r="K415" s="123"/>
      <c r="L415" s="123"/>
    </row>
    <row r="416" spans="2:12">
      <c r="B416" s="122"/>
      <c r="C416" s="122"/>
      <c r="D416" s="123"/>
      <c r="E416" s="123"/>
      <c r="F416" s="123"/>
      <c r="G416" s="123"/>
      <c r="H416" s="123"/>
      <c r="I416" s="123"/>
      <c r="J416" s="123"/>
      <c r="K416" s="123"/>
      <c r="L416" s="123"/>
    </row>
    <row r="417" spans="2:12">
      <c r="B417" s="122"/>
      <c r="C417" s="122"/>
      <c r="D417" s="123"/>
      <c r="E417" s="123"/>
      <c r="F417" s="123"/>
      <c r="G417" s="123"/>
      <c r="H417" s="123"/>
      <c r="I417" s="123"/>
      <c r="J417" s="123"/>
      <c r="K417" s="123"/>
      <c r="L417" s="123"/>
    </row>
    <row r="418" spans="2:12">
      <c r="B418" s="122"/>
      <c r="C418" s="122"/>
      <c r="D418" s="123"/>
      <c r="E418" s="123"/>
      <c r="F418" s="123"/>
      <c r="G418" s="123"/>
      <c r="H418" s="123"/>
      <c r="I418" s="123"/>
      <c r="J418" s="123"/>
      <c r="K418" s="123"/>
      <c r="L418" s="123"/>
    </row>
    <row r="419" spans="2:12">
      <c r="B419" s="122"/>
      <c r="C419" s="122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2:12">
      <c r="B420" s="122"/>
      <c r="C420" s="122"/>
      <c r="D420" s="123"/>
      <c r="E420" s="123"/>
      <c r="F420" s="123"/>
      <c r="G420" s="123"/>
      <c r="H420" s="123"/>
      <c r="I420" s="123"/>
      <c r="J420" s="123"/>
      <c r="K420" s="123"/>
      <c r="L420" s="123"/>
    </row>
    <row r="421" spans="2:12">
      <c r="B421" s="122"/>
      <c r="C421" s="122"/>
      <c r="D421" s="123"/>
      <c r="E421" s="123"/>
      <c r="F421" s="123"/>
      <c r="G421" s="123"/>
      <c r="H421" s="123"/>
      <c r="I421" s="123"/>
      <c r="J421" s="123"/>
      <c r="K421" s="123"/>
      <c r="L421" s="123"/>
    </row>
    <row r="422" spans="2:12">
      <c r="B422" s="122"/>
      <c r="C422" s="122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2:12">
      <c r="B423" s="122"/>
      <c r="C423" s="122"/>
      <c r="D423" s="123"/>
      <c r="E423" s="123"/>
      <c r="F423" s="123"/>
      <c r="G423" s="123"/>
      <c r="H423" s="123"/>
      <c r="I423" s="123"/>
      <c r="J423" s="123"/>
      <c r="K423" s="123"/>
      <c r="L423" s="123"/>
    </row>
    <row r="424" spans="2:12">
      <c r="B424" s="122"/>
      <c r="C424" s="122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2:12">
      <c r="B425" s="122"/>
      <c r="C425" s="122"/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2:12">
      <c r="B426" s="122"/>
      <c r="C426" s="122"/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2:12">
      <c r="B427" s="122"/>
      <c r="C427" s="122"/>
      <c r="D427" s="123"/>
      <c r="E427" s="123"/>
      <c r="F427" s="123"/>
      <c r="G427" s="123"/>
      <c r="H427" s="123"/>
      <c r="I427" s="123"/>
      <c r="J427" s="123"/>
      <c r="K427" s="123"/>
      <c r="L427" s="123"/>
    </row>
    <row r="428" spans="2:12">
      <c r="B428" s="122"/>
      <c r="C428" s="122"/>
      <c r="D428" s="123"/>
      <c r="E428" s="123"/>
      <c r="F428" s="123"/>
      <c r="G428" s="123"/>
      <c r="H428" s="123"/>
      <c r="I428" s="123"/>
      <c r="J428" s="123"/>
      <c r="K428" s="123"/>
      <c r="L428" s="123"/>
    </row>
    <row r="429" spans="2:12">
      <c r="B429" s="122"/>
      <c r="C429" s="122"/>
      <c r="D429" s="123"/>
      <c r="E429" s="123"/>
      <c r="F429" s="123"/>
      <c r="G429" s="123"/>
      <c r="H429" s="123"/>
      <c r="I429" s="123"/>
      <c r="J429" s="123"/>
      <c r="K429" s="123"/>
      <c r="L429" s="123"/>
    </row>
    <row r="430" spans="2:12">
      <c r="B430" s="122"/>
      <c r="C430" s="122"/>
      <c r="D430" s="123"/>
      <c r="E430" s="123"/>
      <c r="F430" s="123"/>
      <c r="G430" s="123"/>
      <c r="H430" s="123"/>
      <c r="I430" s="123"/>
      <c r="J430" s="123"/>
      <c r="K430" s="123"/>
      <c r="L430" s="123"/>
    </row>
    <row r="431" spans="2:12">
      <c r="B431" s="122"/>
      <c r="C431" s="122"/>
      <c r="D431" s="123"/>
      <c r="E431" s="123"/>
      <c r="F431" s="123"/>
      <c r="G431" s="123"/>
      <c r="H431" s="123"/>
      <c r="I431" s="123"/>
      <c r="J431" s="123"/>
      <c r="K431" s="123"/>
      <c r="L431" s="123"/>
    </row>
    <row r="432" spans="2:12">
      <c r="B432" s="122"/>
      <c r="C432" s="122"/>
      <c r="D432" s="123"/>
      <c r="E432" s="123"/>
      <c r="F432" s="123"/>
      <c r="G432" s="123"/>
      <c r="H432" s="123"/>
      <c r="I432" s="123"/>
      <c r="J432" s="123"/>
      <c r="K432" s="123"/>
      <c r="L432" s="123"/>
    </row>
    <row r="433" spans="2:12">
      <c r="B433" s="122"/>
      <c r="C433" s="122"/>
      <c r="D433" s="123"/>
      <c r="E433" s="123"/>
      <c r="F433" s="123"/>
      <c r="G433" s="123"/>
      <c r="H433" s="123"/>
      <c r="I433" s="123"/>
      <c r="J433" s="123"/>
      <c r="K433" s="123"/>
      <c r="L433" s="123"/>
    </row>
    <row r="434" spans="2:12">
      <c r="B434" s="122"/>
      <c r="C434" s="122"/>
      <c r="D434" s="123"/>
      <c r="E434" s="123"/>
      <c r="F434" s="123"/>
      <c r="G434" s="123"/>
      <c r="H434" s="123"/>
      <c r="I434" s="123"/>
      <c r="J434" s="123"/>
      <c r="K434" s="123"/>
      <c r="L434" s="123"/>
    </row>
    <row r="435" spans="2:12">
      <c r="B435" s="122"/>
      <c r="C435" s="122"/>
      <c r="D435" s="123"/>
      <c r="E435" s="123"/>
      <c r="F435" s="123"/>
      <c r="G435" s="123"/>
      <c r="H435" s="123"/>
      <c r="I435" s="123"/>
      <c r="J435" s="123"/>
      <c r="K435" s="123"/>
      <c r="L435" s="123"/>
    </row>
    <row r="436" spans="2:12">
      <c r="B436" s="122"/>
      <c r="C436" s="122"/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2:12">
      <c r="B437" s="122"/>
      <c r="C437" s="122"/>
      <c r="D437" s="123"/>
      <c r="E437" s="123"/>
      <c r="F437" s="123"/>
      <c r="G437" s="123"/>
      <c r="H437" s="123"/>
      <c r="I437" s="123"/>
      <c r="J437" s="123"/>
      <c r="K437" s="123"/>
      <c r="L437" s="123"/>
    </row>
    <row r="438" spans="2:12">
      <c r="B438" s="122"/>
      <c r="C438" s="122"/>
      <c r="D438" s="123"/>
      <c r="E438" s="123"/>
      <c r="F438" s="123"/>
      <c r="G438" s="123"/>
      <c r="H438" s="123"/>
      <c r="I438" s="123"/>
      <c r="J438" s="123"/>
      <c r="K438" s="123"/>
      <c r="L438" s="123"/>
    </row>
    <row r="439" spans="2:12">
      <c r="B439" s="122"/>
      <c r="C439" s="122"/>
      <c r="D439" s="123"/>
      <c r="E439" s="123"/>
      <c r="F439" s="123"/>
      <c r="G439" s="123"/>
      <c r="H439" s="123"/>
      <c r="I439" s="123"/>
      <c r="J439" s="123"/>
      <c r="K439" s="123"/>
      <c r="L439" s="123"/>
    </row>
    <row r="440" spans="2:12">
      <c r="B440" s="122"/>
      <c r="C440" s="122"/>
      <c r="D440" s="123"/>
      <c r="E440" s="123"/>
      <c r="F440" s="123"/>
      <c r="G440" s="123"/>
      <c r="H440" s="123"/>
      <c r="I440" s="123"/>
      <c r="J440" s="123"/>
      <c r="K440" s="123"/>
      <c r="L440" s="123"/>
    </row>
    <row r="441" spans="2:12">
      <c r="B441" s="122"/>
      <c r="C441" s="122"/>
      <c r="D441" s="123"/>
      <c r="E441" s="123"/>
      <c r="F441" s="123"/>
      <c r="G441" s="123"/>
      <c r="H441" s="123"/>
      <c r="I441" s="123"/>
      <c r="J441" s="123"/>
      <c r="K441" s="123"/>
      <c r="L441" s="123"/>
    </row>
    <row r="442" spans="2:12">
      <c r="B442" s="122"/>
      <c r="C442" s="122"/>
      <c r="D442" s="123"/>
      <c r="E442" s="123"/>
      <c r="F442" s="123"/>
      <c r="G442" s="123"/>
      <c r="H442" s="123"/>
      <c r="I442" s="123"/>
      <c r="J442" s="123"/>
      <c r="K442" s="123"/>
      <c r="L442" s="123"/>
    </row>
    <row r="443" spans="2:12">
      <c r="B443" s="122"/>
      <c r="C443" s="122"/>
      <c r="D443" s="123"/>
      <c r="E443" s="123"/>
      <c r="F443" s="123"/>
      <c r="G443" s="123"/>
      <c r="H443" s="123"/>
      <c r="I443" s="123"/>
      <c r="J443" s="123"/>
      <c r="K443" s="123"/>
      <c r="L443" s="123"/>
    </row>
    <row r="444" spans="2:12">
      <c r="B444" s="122"/>
      <c r="C444" s="122"/>
      <c r="D444" s="123"/>
      <c r="E444" s="123"/>
      <c r="F444" s="123"/>
      <c r="G444" s="123"/>
      <c r="H444" s="123"/>
      <c r="I444" s="123"/>
      <c r="J444" s="123"/>
      <c r="K444" s="123"/>
      <c r="L444" s="123"/>
    </row>
    <row r="445" spans="2:12">
      <c r="B445" s="122"/>
      <c r="C445" s="122"/>
      <c r="D445" s="123"/>
      <c r="E445" s="123"/>
      <c r="F445" s="123"/>
      <c r="G445" s="123"/>
      <c r="H445" s="123"/>
      <c r="I445" s="123"/>
      <c r="J445" s="123"/>
      <c r="K445" s="123"/>
      <c r="L445" s="123"/>
    </row>
    <row r="446" spans="2:12">
      <c r="B446" s="122"/>
      <c r="C446" s="122"/>
      <c r="D446" s="123"/>
      <c r="E446" s="123"/>
      <c r="F446" s="123"/>
      <c r="G446" s="123"/>
      <c r="H446" s="123"/>
      <c r="I446" s="123"/>
      <c r="J446" s="123"/>
      <c r="K446" s="123"/>
      <c r="L446" s="123"/>
    </row>
    <row r="447" spans="2:12">
      <c r="B447" s="122"/>
      <c r="C447" s="122"/>
      <c r="D447" s="123"/>
      <c r="E447" s="123"/>
      <c r="F447" s="123"/>
      <c r="G447" s="123"/>
      <c r="H447" s="123"/>
      <c r="I447" s="123"/>
      <c r="J447" s="123"/>
      <c r="K447" s="123"/>
      <c r="L447" s="123"/>
    </row>
    <row r="448" spans="2:12">
      <c r="B448" s="122"/>
      <c r="C448" s="122"/>
      <c r="D448" s="123"/>
      <c r="E448" s="123"/>
      <c r="F448" s="123"/>
      <c r="G448" s="123"/>
      <c r="H448" s="123"/>
      <c r="I448" s="123"/>
      <c r="J448" s="123"/>
      <c r="K448" s="123"/>
      <c r="L448" s="123"/>
    </row>
    <row r="449" spans="2:12">
      <c r="B449" s="122"/>
      <c r="C449" s="122"/>
      <c r="D449" s="123"/>
      <c r="E449" s="123"/>
      <c r="F449" s="123"/>
      <c r="G449" s="123"/>
      <c r="H449" s="123"/>
      <c r="I449" s="123"/>
      <c r="J449" s="123"/>
      <c r="K449" s="123"/>
      <c r="L449" s="123"/>
    </row>
    <row r="450" spans="2:12">
      <c r="B450" s="122"/>
      <c r="C450" s="122"/>
      <c r="D450" s="123"/>
      <c r="E450" s="123"/>
      <c r="F450" s="123"/>
      <c r="G450" s="123"/>
      <c r="H450" s="123"/>
      <c r="I450" s="123"/>
      <c r="J450" s="123"/>
      <c r="K450" s="123"/>
      <c r="L450" s="123"/>
    </row>
    <row r="451" spans="2:12">
      <c r="B451" s="122"/>
      <c r="C451" s="122"/>
      <c r="D451" s="123"/>
      <c r="E451" s="123"/>
      <c r="F451" s="123"/>
      <c r="G451" s="123"/>
      <c r="H451" s="123"/>
      <c r="I451" s="123"/>
      <c r="J451" s="123"/>
      <c r="K451" s="123"/>
      <c r="L451" s="123"/>
    </row>
    <row r="452" spans="2:12">
      <c r="B452" s="122"/>
      <c r="C452" s="122"/>
      <c r="D452" s="123"/>
      <c r="E452" s="123"/>
      <c r="F452" s="123"/>
      <c r="G452" s="123"/>
      <c r="H452" s="123"/>
      <c r="I452" s="123"/>
      <c r="J452" s="123"/>
      <c r="K452" s="123"/>
      <c r="L452" s="123"/>
    </row>
    <row r="453" spans="2:12">
      <c r="B453" s="122"/>
      <c r="C453" s="122"/>
      <c r="D453" s="123"/>
      <c r="E453" s="123"/>
      <c r="F453" s="123"/>
      <c r="G453" s="123"/>
      <c r="H453" s="123"/>
      <c r="I453" s="123"/>
      <c r="J453" s="123"/>
      <c r="K453" s="123"/>
      <c r="L453" s="123"/>
    </row>
    <row r="454" spans="2:12">
      <c r="B454" s="122"/>
      <c r="C454" s="122"/>
      <c r="D454" s="123"/>
      <c r="E454" s="123"/>
      <c r="F454" s="123"/>
      <c r="G454" s="123"/>
      <c r="H454" s="123"/>
      <c r="I454" s="123"/>
      <c r="J454" s="123"/>
      <c r="K454" s="123"/>
      <c r="L454" s="123"/>
    </row>
    <row r="455" spans="2:12">
      <c r="B455" s="122"/>
      <c r="C455" s="122"/>
      <c r="D455" s="123"/>
      <c r="E455" s="123"/>
      <c r="F455" s="123"/>
      <c r="G455" s="123"/>
      <c r="H455" s="123"/>
      <c r="I455" s="123"/>
      <c r="J455" s="123"/>
      <c r="K455" s="123"/>
      <c r="L455" s="123"/>
    </row>
    <row r="456" spans="2:12">
      <c r="B456" s="122"/>
      <c r="C456" s="122"/>
      <c r="D456" s="123"/>
      <c r="E456" s="123"/>
      <c r="F456" s="123"/>
      <c r="G456" s="123"/>
      <c r="H456" s="123"/>
      <c r="I456" s="123"/>
      <c r="J456" s="123"/>
      <c r="K456" s="123"/>
      <c r="L456" s="123"/>
    </row>
    <row r="457" spans="2:12">
      <c r="B457" s="122"/>
      <c r="C457" s="122"/>
      <c r="D457" s="123"/>
      <c r="E457" s="123"/>
      <c r="F457" s="123"/>
      <c r="G457" s="123"/>
      <c r="H457" s="123"/>
      <c r="I457" s="123"/>
      <c r="J457" s="123"/>
      <c r="K457" s="123"/>
      <c r="L457" s="123"/>
    </row>
    <row r="458" spans="2:12">
      <c r="B458" s="122"/>
      <c r="C458" s="122"/>
      <c r="D458" s="123"/>
      <c r="E458" s="123"/>
      <c r="F458" s="123"/>
      <c r="G458" s="123"/>
      <c r="H458" s="123"/>
      <c r="I458" s="123"/>
      <c r="J458" s="123"/>
      <c r="K458" s="123"/>
      <c r="L458" s="123"/>
    </row>
    <row r="459" spans="2:12">
      <c r="B459" s="122"/>
      <c r="C459" s="122"/>
      <c r="D459" s="123"/>
      <c r="E459" s="123"/>
      <c r="F459" s="123"/>
      <c r="G459" s="123"/>
      <c r="H459" s="123"/>
      <c r="I459" s="123"/>
      <c r="J459" s="123"/>
      <c r="K459" s="123"/>
      <c r="L459" s="123"/>
    </row>
    <row r="460" spans="2:12">
      <c r="B460" s="122"/>
      <c r="C460" s="122"/>
      <c r="D460" s="123"/>
      <c r="E460" s="123"/>
      <c r="F460" s="123"/>
      <c r="G460" s="123"/>
      <c r="H460" s="123"/>
      <c r="I460" s="123"/>
      <c r="J460" s="123"/>
      <c r="K460" s="123"/>
      <c r="L460" s="123"/>
    </row>
    <row r="461" spans="2:12">
      <c r="B461" s="122"/>
      <c r="C461" s="122"/>
      <c r="D461" s="123"/>
      <c r="E461" s="123"/>
      <c r="F461" s="123"/>
      <c r="G461" s="123"/>
      <c r="H461" s="123"/>
      <c r="I461" s="123"/>
      <c r="J461" s="123"/>
      <c r="K461" s="123"/>
      <c r="L461" s="123"/>
    </row>
    <row r="462" spans="2:12">
      <c r="B462" s="122"/>
      <c r="C462" s="122"/>
      <c r="D462" s="123"/>
      <c r="E462" s="123"/>
      <c r="F462" s="123"/>
      <c r="G462" s="123"/>
      <c r="H462" s="123"/>
      <c r="I462" s="123"/>
      <c r="J462" s="123"/>
      <c r="K462" s="123"/>
      <c r="L462" s="123"/>
    </row>
    <row r="463" spans="2:12">
      <c r="B463" s="122"/>
      <c r="C463" s="122"/>
      <c r="D463" s="123"/>
      <c r="E463" s="123"/>
      <c r="F463" s="123"/>
      <c r="G463" s="123"/>
      <c r="H463" s="123"/>
      <c r="I463" s="123"/>
      <c r="J463" s="123"/>
      <c r="K463" s="123"/>
      <c r="L463" s="123"/>
    </row>
    <row r="464" spans="2:12">
      <c r="B464" s="122"/>
      <c r="C464" s="122"/>
      <c r="D464" s="123"/>
      <c r="E464" s="123"/>
      <c r="F464" s="123"/>
      <c r="G464" s="123"/>
      <c r="H464" s="123"/>
      <c r="I464" s="123"/>
      <c r="J464" s="123"/>
      <c r="K464" s="123"/>
      <c r="L464" s="123"/>
    </row>
    <row r="465" spans="2:12">
      <c r="B465" s="122"/>
      <c r="C465" s="122"/>
      <c r="D465" s="123"/>
      <c r="E465" s="123"/>
      <c r="F465" s="123"/>
      <c r="G465" s="123"/>
      <c r="H465" s="123"/>
      <c r="I465" s="123"/>
      <c r="J465" s="123"/>
      <c r="K465" s="123"/>
      <c r="L465" s="123"/>
    </row>
    <row r="466" spans="2:12">
      <c r="B466" s="122"/>
      <c r="C466" s="122"/>
      <c r="D466" s="123"/>
      <c r="E466" s="123"/>
      <c r="F466" s="123"/>
      <c r="G466" s="123"/>
      <c r="H466" s="123"/>
      <c r="I466" s="123"/>
      <c r="J466" s="123"/>
      <c r="K466" s="123"/>
      <c r="L466" s="123"/>
    </row>
    <row r="467" spans="2:12">
      <c r="B467" s="122"/>
      <c r="C467" s="122"/>
      <c r="D467" s="123"/>
      <c r="E467" s="123"/>
      <c r="F467" s="123"/>
      <c r="G467" s="123"/>
      <c r="H467" s="123"/>
      <c r="I467" s="123"/>
      <c r="J467" s="123"/>
      <c r="K467" s="123"/>
      <c r="L467" s="123"/>
    </row>
    <row r="468" spans="2:12">
      <c r="B468" s="122"/>
      <c r="C468" s="122"/>
      <c r="D468" s="123"/>
      <c r="E468" s="123"/>
      <c r="F468" s="123"/>
      <c r="G468" s="123"/>
      <c r="H468" s="123"/>
      <c r="I468" s="123"/>
      <c r="J468" s="123"/>
      <c r="K468" s="123"/>
      <c r="L468" s="123"/>
    </row>
    <row r="469" spans="2:12">
      <c r="B469" s="122"/>
      <c r="C469" s="122"/>
      <c r="D469" s="123"/>
      <c r="E469" s="123"/>
      <c r="F469" s="123"/>
      <c r="G469" s="123"/>
      <c r="H469" s="123"/>
      <c r="I469" s="123"/>
      <c r="J469" s="123"/>
      <c r="K469" s="123"/>
      <c r="L469" s="123"/>
    </row>
    <row r="470" spans="2:12">
      <c r="B470" s="122"/>
      <c r="C470" s="122"/>
      <c r="D470" s="123"/>
      <c r="E470" s="123"/>
      <c r="F470" s="123"/>
      <c r="G470" s="123"/>
      <c r="H470" s="123"/>
      <c r="I470" s="123"/>
      <c r="J470" s="123"/>
      <c r="K470" s="123"/>
      <c r="L470" s="123"/>
    </row>
    <row r="471" spans="2:12">
      <c r="B471" s="122"/>
      <c r="C471" s="122"/>
      <c r="D471" s="123"/>
      <c r="E471" s="123"/>
      <c r="F471" s="123"/>
      <c r="G471" s="123"/>
      <c r="H471" s="123"/>
      <c r="I471" s="123"/>
      <c r="J471" s="123"/>
      <c r="K471" s="123"/>
      <c r="L471" s="123"/>
    </row>
    <row r="472" spans="2:12">
      <c r="B472" s="122"/>
      <c r="C472" s="122"/>
      <c r="D472" s="123"/>
      <c r="E472" s="123"/>
      <c r="F472" s="123"/>
      <c r="G472" s="123"/>
      <c r="H472" s="123"/>
      <c r="I472" s="123"/>
      <c r="J472" s="123"/>
      <c r="K472" s="123"/>
      <c r="L472" s="123"/>
    </row>
    <row r="473" spans="2:12">
      <c r="B473" s="122"/>
      <c r="C473" s="122"/>
      <c r="D473" s="123"/>
      <c r="E473" s="123"/>
      <c r="F473" s="123"/>
      <c r="G473" s="123"/>
      <c r="H473" s="123"/>
      <c r="I473" s="123"/>
      <c r="J473" s="123"/>
      <c r="K473" s="123"/>
      <c r="L473" s="123"/>
    </row>
    <row r="474" spans="2:12">
      <c r="B474" s="122"/>
      <c r="C474" s="122"/>
      <c r="D474" s="123"/>
      <c r="E474" s="123"/>
      <c r="F474" s="123"/>
      <c r="G474" s="123"/>
      <c r="H474" s="123"/>
      <c r="I474" s="123"/>
      <c r="J474" s="123"/>
      <c r="K474" s="123"/>
      <c r="L474" s="123"/>
    </row>
    <row r="475" spans="2:12">
      <c r="B475" s="122"/>
      <c r="C475" s="122"/>
      <c r="D475" s="123"/>
      <c r="E475" s="123"/>
      <c r="F475" s="123"/>
      <c r="G475" s="123"/>
      <c r="H475" s="123"/>
      <c r="I475" s="123"/>
      <c r="J475" s="123"/>
      <c r="K475" s="123"/>
      <c r="L475" s="123"/>
    </row>
    <row r="476" spans="2:12">
      <c r="B476" s="122"/>
      <c r="C476" s="122"/>
      <c r="D476" s="123"/>
      <c r="E476" s="123"/>
      <c r="F476" s="123"/>
      <c r="G476" s="123"/>
      <c r="H476" s="123"/>
      <c r="I476" s="123"/>
      <c r="J476" s="123"/>
      <c r="K476" s="123"/>
      <c r="L476" s="123"/>
    </row>
    <row r="477" spans="2:12">
      <c r="B477" s="122"/>
      <c r="C477" s="122"/>
      <c r="D477" s="123"/>
      <c r="E477" s="123"/>
      <c r="F477" s="123"/>
      <c r="G477" s="123"/>
      <c r="H477" s="123"/>
      <c r="I477" s="123"/>
      <c r="J477" s="123"/>
      <c r="K477" s="123"/>
      <c r="L477" s="123"/>
    </row>
    <row r="478" spans="2:12">
      <c r="B478" s="122"/>
      <c r="C478" s="122"/>
      <c r="D478" s="123"/>
      <c r="E478" s="123"/>
      <c r="F478" s="123"/>
      <c r="G478" s="123"/>
      <c r="H478" s="123"/>
      <c r="I478" s="123"/>
      <c r="J478" s="123"/>
      <c r="K478" s="123"/>
      <c r="L478" s="123"/>
    </row>
    <row r="479" spans="2:12">
      <c r="B479" s="122"/>
      <c r="C479" s="122"/>
      <c r="D479" s="123"/>
      <c r="E479" s="123"/>
      <c r="F479" s="123"/>
      <c r="G479" s="123"/>
      <c r="H479" s="123"/>
      <c r="I479" s="123"/>
      <c r="J479" s="123"/>
      <c r="K479" s="123"/>
      <c r="L479" s="123"/>
    </row>
    <row r="480" spans="2:12">
      <c r="B480" s="122"/>
      <c r="C480" s="122"/>
      <c r="D480" s="123"/>
      <c r="E480" s="123"/>
      <c r="F480" s="123"/>
      <c r="G480" s="123"/>
      <c r="H480" s="123"/>
      <c r="I480" s="123"/>
      <c r="J480" s="123"/>
      <c r="K480" s="123"/>
      <c r="L480" s="123"/>
    </row>
    <row r="481" spans="2:12">
      <c r="B481" s="122"/>
      <c r="C481" s="122"/>
      <c r="D481" s="123"/>
      <c r="E481" s="123"/>
      <c r="F481" s="123"/>
      <c r="G481" s="123"/>
      <c r="H481" s="123"/>
      <c r="I481" s="123"/>
      <c r="J481" s="123"/>
      <c r="K481" s="123"/>
      <c r="L481" s="123"/>
    </row>
    <row r="482" spans="2:12">
      <c r="B482" s="122"/>
      <c r="C482" s="122"/>
      <c r="D482" s="123"/>
      <c r="E482" s="123"/>
      <c r="F482" s="123"/>
      <c r="G482" s="123"/>
      <c r="H482" s="123"/>
      <c r="I482" s="123"/>
      <c r="J482" s="123"/>
      <c r="K482" s="123"/>
      <c r="L482" s="123"/>
    </row>
    <row r="483" spans="2:12">
      <c r="B483" s="122"/>
      <c r="C483" s="122"/>
      <c r="D483" s="123"/>
      <c r="E483" s="123"/>
      <c r="F483" s="123"/>
      <c r="G483" s="123"/>
      <c r="H483" s="123"/>
      <c r="I483" s="123"/>
      <c r="J483" s="123"/>
      <c r="K483" s="123"/>
      <c r="L483" s="123"/>
    </row>
    <row r="484" spans="2:12">
      <c r="B484" s="122"/>
      <c r="C484" s="122"/>
      <c r="D484" s="123"/>
      <c r="E484" s="123"/>
      <c r="F484" s="123"/>
      <c r="G484" s="123"/>
      <c r="H484" s="123"/>
      <c r="I484" s="123"/>
      <c r="J484" s="123"/>
      <c r="K484" s="123"/>
      <c r="L484" s="123"/>
    </row>
    <row r="485" spans="2:12">
      <c r="B485" s="122"/>
      <c r="C485" s="122"/>
      <c r="D485" s="123"/>
      <c r="E485" s="123"/>
      <c r="F485" s="123"/>
      <c r="G485" s="123"/>
      <c r="H485" s="123"/>
      <c r="I485" s="123"/>
      <c r="J485" s="123"/>
      <c r="K485" s="123"/>
      <c r="L485" s="123"/>
    </row>
    <row r="486" spans="2:12">
      <c r="B486" s="122"/>
      <c r="C486" s="122"/>
      <c r="D486" s="123"/>
      <c r="E486" s="123"/>
      <c r="F486" s="123"/>
      <c r="G486" s="123"/>
      <c r="H486" s="123"/>
      <c r="I486" s="123"/>
      <c r="J486" s="123"/>
      <c r="K486" s="123"/>
      <c r="L486" s="123"/>
    </row>
    <row r="487" spans="2:12">
      <c r="B487" s="122"/>
      <c r="C487" s="122"/>
      <c r="D487" s="123"/>
      <c r="E487" s="123"/>
      <c r="F487" s="123"/>
      <c r="G487" s="123"/>
      <c r="H487" s="123"/>
      <c r="I487" s="123"/>
      <c r="J487" s="123"/>
      <c r="K487" s="123"/>
      <c r="L487" s="123"/>
    </row>
    <row r="488" spans="2:12">
      <c r="B488" s="122"/>
      <c r="C488" s="122"/>
      <c r="D488" s="123"/>
      <c r="E488" s="123"/>
      <c r="F488" s="123"/>
      <c r="G488" s="123"/>
      <c r="H488" s="123"/>
      <c r="I488" s="123"/>
      <c r="J488" s="123"/>
      <c r="K488" s="123"/>
      <c r="L488" s="123"/>
    </row>
    <row r="489" spans="2:12">
      <c r="B489" s="122"/>
      <c r="C489" s="122"/>
      <c r="D489" s="123"/>
      <c r="E489" s="123"/>
      <c r="F489" s="123"/>
      <c r="G489" s="123"/>
      <c r="H489" s="123"/>
      <c r="I489" s="123"/>
      <c r="J489" s="123"/>
      <c r="K489" s="123"/>
      <c r="L489" s="123"/>
    </row>
    <row r="490" spans="2:12">
      <c r="B490" s="122"/>
      <c r="C490" s="122"/>
      <c r="D490" s="123"/>
      <c r="E490" s="123"/>
      <c r="F490" s="123"/>
      <c r="G490" s="123"/>
      <c r="H490" s="123"/>
      <c r="I490" s="123"/>
      <c r="J490" s="123"/>
      <c r="K490" s="123"/>
      <c r="L490" s="123"/>
    </row>
    <row r="491" spans="2:12">
      <c r="B491" s="122"/>
      <c r="C491" s="122"/>
      <c r="D491" s="123"/>
      <c r="E491" s="123"/>
      <c r="F491" s="123"/>
      <c r="G491" s="123"/>
      <c r="H491" s="123"/>
      <c r="I491" s="123"/>
      <c r="J491" s="123"/>
      <c r="K491" s="123"/>
      <c r="L491" s="123"/>
    </row>
    <row r="492" spans="2:12">
      <c r="B492" s="122"/>
      <c r="C492" s="122"/>
      <c r="D492" s="123"/>
      <c r="E492" s="123"/>
      <c r="F492" s="123"/>
      <c r="G492" s="123"/>
      <c r="H492" s="123"/>
      <c r="I492" s="123"/>
      <c r="J492" s="123"/>
      <c r="K492" s="123"/>
      <c r="L492" s="123"/>
    </row>
    <row r="493" spans="2:12">
      <c r="B493" s="122"/>
      <c r="C493" s="122"/>
      <c r="D493" s="123"/>
      <c r="E493" s="123"/>
      <c r="F493" s="123"/>
      <c r="G493" s="123"/>
      <c r="H493" s="123"/>
      <c r="I493" s="123"/>
      <c r="J493" s="123"/>
      <c r="K493" s="123"/>
      <c r="L493" s="123"/>
    </row>
    <row r="494" spans="2:12">
      <c r="B494" s="122"/>
      <c r="C494" s="122"/>
      <c r="D494" s="123"/>
      <c r="E494" s="123"/>
      <c r="F494" s="123"/>
      <c r="G494" s="123"/>
      <c r="H494" s="123"/>
      <c r="I494" s="123"/>
      <c r="J494" s="123"/>
      <c r="K494" s="123"/>
      <c r="L494" s="123"/>
    </row>
    <row r="495" spans="2:12">
      <c r="B495" s="122"/>
      <c r="C495" s="122"/>
      <c r="D495" s="123"/>
      <c r="E495" s="123"/>
      <c r="F495" s="123"/>
      <c r="G495" s="123"/>
      <c r="H495" s="123"/>
      <c r="I495" s="123"/>
      <c r="J495" s="123"/>
      <c r="K495" s="123"/>
      <c r="L495" s="123"/>
    </row>
    <row r="496" spans="2:12">
      <c r="B496" s="122"/>
      <c r="C496" s="122"/>
      <c r="D496" s="123"/>
      <c r="E496" s="123"/>
      <c r="F496" s="123"/>
      <c r="G496" s="123"/>
      <c r="H496" s="123"/>
      <c r="I496" s="123"/>
      <c r="J496" s="123"/>
      <c r="K496" s="123"/>
      <c r="L496" s="123"/>
    </row>
    <row r="497" spans="2:12">
      <c r="B497" s="122"/>
      <c r="C497" s="122"/>
      <c r="D497" s="123"/>
      <c r="E497" s="123"/>
      <c r="F497" s="123"/>
      <c r="G497" s="123"/>
      <c r="H497" s="123"/>
      <c r="I497" s="123"/>
      <c r="J497" s="123"/>
      <c r="K497" s="123"/>
      <c r="L497" s="123"/>
    </row>
    <row r="498" spans="2:12">
      <c r="B498" s="122"/>
      <c r="C498" s="122"/>
      <c r="D498" s="123"/>
      <c r="E498" s="123"/>
      <c r="F498" s="123"/>
      <c r="G498" s="123"/>
      <c r="H498" s="123"/>
      <c r="I498" s="123"/>
      <c r="J498" s="123"/>
      <c r="K498" s="123"/>
      <c r="L498" s="123"/>
    </row>
    <row r="499" spans="2:12">
      <c r="B499" s="122"/>
      <c r="C499" s="122"/>
      <c r="D499" s="123"/>
      <c r="E499" s="123"/>
      <c r="F499" s="123"/>
      <c r="G499" s="123"/>
      <c r="H499" s="123"/>
      <c r="I499" s="123"/>
      <c r="J499" s="123"/>
      <c r="K499" s="123"/>
      <c r="L499" s="123"/>
    </row>
    <row r="500" spans="2:12">
      <c r="B500" s="122"/>
      <c r="C500" s="122"/>
      <c r="D500" s="123"/>
      <c r="E500" s="123"/>
      <c r="F500" s="123"/>
      <c r="G500" s="123"/>
      <c r="H500" s="123"/>
      <c r="I500" s="123"/>
      <c r="J500" s="123"/>
      <c r="K500" s="123"/>
      <c r="L500" s="123"/>
    </row>
    <row r="501" spans="2:12">
      <c r="B501" s="122"/>
      <c r="C501" s="122"/>
      <c r="D501" s="123"/>
      <c r="E501" s="123"/>
      <c r="F501" s="123"/>
      <c r="G501" s="123"/>
      <c r="H501" s="123"/>
      <c r="I501" s="123"/>
      <c r="J501" s="123"/>
      <c r="K501" s="123"/>
      <c r="L501" s="123"/>
    </row>
    <row r="502" spans="2:12">
      <c r="B502" s="122"/>
      <c r="C502" s="122"/>
      <c r="D502" s="123"/>
      <c r="E502" s="123"/>
      <c r="F502" s="123"/>
      <c r="G502" s="123"/>
      <c r="H502" s="123"/>
      <c r="I502" s="123"/>
      <c r="J502" s="123"/>
      <c r="K502" s="123"/>
      <c r="L502" s="123"/>
    </row>
    <row r="503" spans="2:12">
      <c r="B503" s="122"/>
      <c r="C503" s="122"/>
      <c r="D503" s="123"/>
      <c r="E503" s="123"/>
      <c r="F503" s="123"/>
      <c r="G503" s="123"/>
      <c r="H503" s="123"/>
      <c r="I503" s="123"/>
      <c r="J503" s="123"/>
      <c r="K503" s="123"/>
      <c r="L503" s="123"/>
    </row>
    <row r="504" spans="2:12">
      <c r="B504" s="122"/>
      <c r="C504" s="122"/>
      <c r="D504" s="123"/>
      <c r="E504" s="123"/>
      <c r="F504" s="123"/>
      <c r="G504" s="123"/>
      <c r="H504" s="123"/>
      <c r="I504" s="123"/>
      <c r="J504" s="123"/>
      <c r="K504" s="123"/>
      <c r="L504" s="123"/>
    </row>
    <row r="505" spans="2:12">
      <c r="B505" s="122"/>
      <c r="C505" s="122"/>
      <c r="D505" s="123"/>
      <c r="E505" s="123"/>
      <c r="F505" s="123"/>
      <c r="G505" s="123"/>
      <c r="H505" s="123"/>
      <c r="I505" s="123"/>
      <c r="J505" s="123"/>
      <c r="K505" s="123"/>
      <c r="L505" s="123"/>
    </row>
    <row r="506" spans="2:12">
      <c r="D506" s="1"/>
    </row>
    <row r="507" spans="2:12">
      <c r="E50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3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145</v>
      </c>
      <c r="C1" s="67" t="s" vm="1">
        <v>229</v>
      </c>
    </row>
    <row r="2" spans="2:11">
      <c r="B2" s="46" t="s">
        <v>144</v>
      </c>
      <c r="C2" s="67" t="s">
        <v>230</v>
      </c>
    </row>
    <row r="3" spans="2:11">
      <c r="B3" s="46" t="s">
        <v>146</v>
      </c>
      <c r="C3" s="67" t="s">
        <v>231</v>
      </c>
    </row>
    <row r="4" spans="2:11">
      <c r="B4" s="46" t="s">
        <v>147</v>
      </c>
      <c r="C4" s="67">
        <v>12145</v>
      </c>
    </row>
    <row r="6" spans="2:11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ht="26.25" customHeight="1">
      <c r="B7" s="152" t="s">
        <v>100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1" s="3" customFormat="1" ht="63">
      <c r="B8" s="21" t="s">
        <v>115</v>
      </c>
      <c r="C8" s="29" t="s">
        <v>45</v>
      </c>
      <c r="D8" s="29" t="s">
        <v>65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148</v>
      </c>
      <c r="K8" s="30" t="s">
        <v>150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-24129.97912583399</v>
      </c>
      <c r="J11" s="78">
        <f>IFERROR(I11/$I$11,0)</f>
        <v>1</v>
      </c>
      <c r="K11" s="78">
        <f>I11/'סכום נכסי הקרן'!$C$42</f>
        <v>-3.6518930687013695E-3</v>
      </c>
    </row>
    <row r="12" spans="2:11" ht="19.5" customHeight="1">
      <c r="B12" s="70" t="s">
        <v>33</v>
      </c>
      <c r="C12" s="71"/>
      <c r="D12" s="71"/>
      <c r="E12" s="71"/>
      <c r="F12" s="71"/>
      <c r="G12" s="80"/>
      <c r="H12" s="82"/>
      <c r="I12" s="80">
        <v>-23725.228108995998</v>
      </c>
      <c r="J12" s="81">
        <f t="shared" ref="J12:J75" si="0">IFERROR(I12/$I$11,0)</f>
        <v>0.98322621769677954</v>
      </c>
      <c r="K12" s="81">
        <f>I12/'סכום נכסי הקרן'!$C$42</f>
        <v>-3.590637009372333E-3</v>
      </c>
    </row>
    <row r="13" spans="2:11">
      <c r="B13" s="89" t="s">
        <v>191</v>
      </c>
      <c r="C13" s="71"/>
      <c r="D13" s="71"/>
      <c r="E13" s="71"/>
      <c r="F13" s="71"/>
      <c r="G13" s="80"/>
      <c r="H13" s="82"/>
      <c r="I13" s="80">
        <v>-342.639637768</v>
      </c>
      <c r="J13" s="81">
        <f t="shared" si="0"/>
        <v>1.4199748618976792E-2</v>
      </c>
      <c r="K13" s="81">
        <f>I13/'סכום נכסי הקרן'!$C$42</f>
        <v>-5.1855963558943183E-5</v>
      </c>
    </row>
    <row r="14" spans="2:11">
      <c r="B14" s="76" t="s">
        <v>2279</v>
      </c>
      <c r="C14" s="73" t="s">
        <v>2280</v>
      </c>
      <c r="D14" s="86" t="s">
        <v>525</v>
      </c>
      <c r="E14" s="86" t="s">
        <v>132</v>
      </c>
      <c r="F14" s="94">
        <v>44952</v>
      </c>
      <c r="G14" s="83">
        <v>972187.204929</v>
      </c>
      <c r="H14" s="85">
        <v>-27.116361999999999</v>
      </c>
      <c r="I14" s="83">
        <v>-263.62180303600002</v>
      </c>
      <c r="J14" s="84">
        <f t="shared" si="0"/>
        <v>1.0925073812175898E-2</v>
      </c>
      <c r="K14" s="84">
        <f>I14/'סכום נכסי הקרן'!$C$42</f>
        <v>-3.9897201329736012E-5</v>
      </c>
    </row>
    <row r="15" spans="2:11">
      <c r="B15" s="76" t="s">
        <v>955</v>
      </c>
      <c r="C15" s="73" t="s">
        <v>2281</v>
      </c>
      <c r="D15" s="86" t="s">
        <v>525</v>
      </c>
      <c r="E15" s="86" t="s">
        <v>132</v>
      </c>
      <c r="F15" s="94">
        <v>44952</v>
      </c>
      <c r="G15" s="83">
        <v>1618087.063963</v>
      </c>
      <c r="H15" s="85">
        <v>-12.664854999999999</v>
      </c>
      <c r="I15" s="83">
        <v>-204.928375163</v>
      </c>
      <c r="J15" s="84">
        <f t="shared" si="0"/>
        <v>8.4926876270522752E-3</v>
      </c>
      <c r="K15" s="84">
        <f>I15/'סכום נכסי הקרן'!$C$42</f>
        <v>-3.1014387079878084E-5</v>
      </c>
    </row>
    <row r="16" spans="2:11" s="6" customFormat="1">
      <c r="B16" s="76" t="s">
        <v>965</v>
      </c>
      <c r="C16" s="73" t="s">
        <v>2282</v>
      </c>
      <c r="D16" s="86" t="s">
        <v>525</v>
      </c>
      <c r="E16" s="86" t="s">
        <v>132</v>
      </c>
      <c r="F16" s="94">
        <v>44882</v>
      </c>
      <c r="G16" s="83">
        <v>437382.73632999999</v>
      </c>
      <c r="H16" s="85">
        <v>-7.2972849999999996</v>
      </c>
      <c r="I16" s="83">
        <v>-31.917065597000001</v>
      </c>
      <c r="J16" s="84">
        <f t="shared" si="0"/>
        <v>1.3227141818298971E-3</v>
      </c>
      <c r="K16" s="84">
        <f>I16/'סכום נכסי הקרן'!$C$42</f>
        <v>-4.8304107524976035E-6</v>
      </c>
    </row>
    <row r="17" spans="2:11" s="6" customFormat="1">
      <c r="B17" s="76" t="s">
        <v>965</v>
      </c>
      <c r="C17" s="73" t="s">
        <v>2283</v>
      </c>
      <c r="D17" s="86" t="s">
        <v>525</v>
      </c>
      <c r="E17" s="86" t="s">
        <v>132</v>
      </c>
      <c r="F17" s="94">
        <v>44965</v>
      </c>
      <c r="G17" s="83">
        <v>454712.57892</v>
      </c>
      <c r="H17" s="85">
        <v>-6.2907599999999997</v>
      </c>
      <c r="I17" s="83">
        <v>-28.604876237999999</v>
      </c>
      <c r="J17" s="84">
        <f t="shared" si="0"/>
        <v>1.18544968849041E-3</v>
      </c>
      <c r="K17" s="84">
        <f>I17/'סכום נכסי הקרן'!$C$42</f>
        <v>-4.329135500692326E-6</v>
      </c>
    </row>
    <row r="18" spans="2:11" s="6" customFormat="1">
      <c r="B18" s="76" t="s">
        <v>1071</v>
      </c>
      <c r="C18" s="73" t="s">
        <v>2284</v>
      </c>
      <c r="D18" s="86" t="s">
        <v>525</v>
      </c>
      <c r="E18" s="86" t="s">
        <v>132</v>
      </c>
      <c r="F18" s="94">
        <v>44965</v>
      </c>
      <c r="G18" s="83">
        <v>388867.20945000002</v>
      </c>
      <c r="H18" s="85">
        <v>15.568617</v>
      </c>
      <c r="I18" s="83">
        <v>60.541247339999998</v>
      </c>
      <c r="J18" s="84">
        <f t="shared" si="0"/>
        <v>-2.5089639333829117E-3</v>
      </c>
      <c r="K18" s="84">
        <f>I18/'סכום נכסי הקרן'!$C$42</f>
        <v>9.1624679979427788E-6</v>
      </c>
    </row>
    <row r="19" spans="2:11">
      <c r="B19" s="76" t="s">
        <v>1071</v>
      </c>
      <c r="C19" s="73" t="s">
        <v>2285</v>
      </c>
      <c r="D19" s="86" t="s">
        <v>525</v>
      </c>
      <c r="E19" s="86" t="s">
        <v>132</v>
      </c>
      <c r="F19" s="94">
        <v>44952</v>
      </c>
      <c r="G19" s="83">
        <v>1119583.0916279999</v>
      </c>
      <c r="H19" s="85">
        <v>27.412662000000001</v>
      </c>
      <c r="I19" s="83">
        <v>306.90753373500002</v>
      </c>
      <c r="J19" s="84">
        <f t="shared" si="0"/>
        <v>-1.2718930759721183E-2</v>
      </c>
      <c r="K19" s="84">
        <f>I19/'סכום נכסי הקרן'!$C$42</f>
        <v>4.6448175082718431E-5</v>
      </c>
    </row>
    <row r="20" spans="2:11">
      <c r="B20" s="76" t="s">
        <v>998</v>
      </c>
      <c r="C20" s="73" t="s">
        <v>2286</v>
      </c>
      <c r="D20" s="86" t="s">
        <v>525</v>
      </c>
      <c r="E20" s="86" t="s">
        <v>132</v>
      </c>
      <c r="F20" s="94">
        <v>44917</v>
      </c>
      <c r="G20" s="83">
        <v>1540187.8565140001</v>
      </c>
      <c r="H20" s="85">
        <v>-6.9257999999999997</v>
      </c>
      <c r="I20" s="83">
        <v>-106.67033431</v>
      </c>
      <c r="J20" s="84">
        <f t="shared" si="0"/>
        <v>4.4206558884171106E-3</v>
      </c>
      <c r="K20" s="84">
        <f>I20/'סכום נכסי הקרן'!$C$42</f>
        <v>-1.6143762598024342E-5</v>
      </c>
    </row>
    <row r="21" spans="2:11">
      <c r="B21" s="76" t="s">
        <v>998</v>
      </c>
      <c r="C21" s="73" t="s">
        <v>2287</v>
      </c>
      <c r="D21" s="86" t="s">
        <v>525</v>
      </c>
      <c r="E21" s="86" t="s">
        <v>132</v>
      </c>
      <c r="F21" s="94">
        <v>44679</v>
      </c>
      <c r="G21" s="83">
        <v>1311485.5382999999</v>
      </c>
      <c r="H21" s="85">
        <v>-5.6688359999999998</v>
      </c>
      <c r="I21" s="83">
        <v>-74.34596449899999</v>
      </c>
      <c r="J21" s="84">
        <f t="shared" si="0"/>
        <v>3.0810621141152939E-3</v>
      </c>
      <c r="K21" s="84">
        <f>I21/'סכום נכסי הקרן'!$C$42</f>
        <v>-1.125170937877603E-5</v>
      </c>
    </row>
    <row r="22" spans="2:11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1">
      <c r="B23" s="89" t="s">
        <v>2288</v>
      </c>
      <c r="C23" s="71"/>
      <c r="D23" s="71"/>
      <c r="E23" s="71"/>
      <c r="F23" s="71"/>
      <c r="G23" s="80"/>
      <c r="H23" s="82"/>
      <c r="I23" s="80">
        <v>-18517.432876767998</v>
      </c>
      <c r="J23" s="81">
        <f t="shared" si="0"/>
        <v>0.76740360114704376</v>
      </c>
      <c r="K23" s="81">
        <f>I23/'סכום נכסי הקרן'!$C$42</f>
        <v>-2.8024758919253591E-3</v>
      </c>
    </row>
    <row r="24" spans="2:11">
      <c r="B24" s="76" t="s">
        <v>2289</v>
      </c>
      <c r="C24" s="73" t="s">
        <v>2290</v>
      </c>
      <c r="D24" s="86" t="s">
        <v>525</v>
      </c>
      <c r="E24" s="86" t="s">
        <v>131</v>
      </c>
      <c r="F24" s="94">
        <v>44817</v>
      </c>
      <c r="G24" s="83">
        <v>2448635.3519600001</v>
      </c>
      <c r="H24" s="85">
        <v>-9.2818240000000003</v>
      </c>
      <c r="I24" s="83">
        <v>-227.278012029</v>
      </c>
      <c r="J24" s="84">
        <f t="shared" si="0"/>
        <v>9.4189062843271203E-3</v>
      </c>
      <c r="K24" s="84">
        <f>I24/'סכום נכסי הקרן'!$C$42</f>
        <v>-3.4396838574481976E-5</v>
      </c>
    </row>
    <row r="25" spans="2:11">
      <c r="B25" s="76" t="s">
        <v>2291</v>
      </c>
      <c r="C25" s="73" t="s">
        <v>2292</v>
      </c>
      <c r="D25" s="86" t="s">
        <v>525</v>
      </c>
      <c r="E25" s="86" t="s">
        <v>131</v>
      </c>
      <c r="F25" s="94">
        <v>44817</v>
      </c>
      <c r="G25" s="83">
        <v>3303941.5134000005</v>
      </c>
      <c r="H25" s="85">
        <v>-9.2288379999999997</v>
      </c>
      <c r="I25" s="83">
        <v>-304.91542291999997</v>
      </c>
      <c r="J25" s="84">
        <f t="shared" si="0"/>
        <v>1.2636373257097103E-2</v>
      </c>
      <c r="K25" s="84">
        <f>I25/'סכום נכסי הקרן'!$C$42</f>
        <v>-4.6146683911116258E-5</v>
      </c>
    </row>
    <row r="26" spans="2:11">
      <c r="B26" s="76" t="s">
        <v>2293</v>
      </c>
      <c r="C26" s="73" t="s">
        <v>2294</v>
      </c>
      <c r="D26" s="86" t="s">
        <v>525</v>
      </c>
      <c r="E26" s="86" t="s">
        <v>131</v>
      </c>
      <c r="F26" s="94">
        <v>44951</v>
      </c>
      <c r="G26" s="83">
        <v>1228623.4257499999</v>
      </c>
      <c r="H26" s="85">
        <v>-8.2331059999999994</v>
      </c>
      <c r="I26" s="83">
        <v>-101.153873957</v>
      </c>
      <c r="J26" s="84">
        <f t="shared" si="0"/>
        <v>4.1920415027919709E-3</v>
      </c>
      <c r="K26" s="84">
        <f>I26/'סכום נכסי הקרן'!$C$42</f>
        <v>-1.5308887307754469E-5</v>
      </c>
    </row>
    <row r="27" spans="2:11">
      <c r="B27" s="76" t="s">
        <v>2293</v>
      </c>
      <c r="C27" s="73" t="s">
        <v>2295</v>
      </c>
      <c r="D27" s="86" t="s">
        <v>525</v>
      </c>
      <c r="E27" s="86" t="s">
        <v>131</v>
      </c>
      <c r="F27" s="94">
        <v>44951</v>
      </c>
      <c r="G27" s="83">
        <v>498509.08725000004</v>
      </c>
      <c r="H27" s="85">
        <v>-8.2331059999999994</v>
      </c>
      <c r="I27" s="83">
        <v>-41.042783591000003</v>
      </c>
      <c r="J27" s="84">
        <f t="shared" si="0"/>
        <v>1.700904231079871E-3</v>
      </c>
      <c r="K27" s="84">
        <f>I27/'סכום נכסי הקרן'!$C$42</f>
        <v>-6.2115203720054138E-6</v>
      </c>
    </row>
    <row r="28" spans="2:11">
      <c r="B28" s="76" t="s">
        <v>2296</v>
      </c>
      <c r="C28" s="73" t="s">
        <v>2297</v>
      </c>
      <c r="D28" s="86" t="s">
        <v>525</v>
      </c>
      <c r="E28" s="86" t="s">
        <v>131</v>
      </c>
      <c r="F28" s="94">
        <v>44951</v>
      </c>
      <c r="G28" s="83">
        <v>1404141.0579999997</v>
      </c>
      <c r="H28" s="85">
        <v>-8.2331059999999994</v>
      </c>
      <c r="I28" s="83">
        <v>-115.604427379</v>
      </c>
      <c r="J28" s="84">
        <f t="shared" si="0"/>
        <v>4.790904574601634E-3</v>
      </c>
      <c r="K28" s="84">
        <f>I28/'סכום נכסי הקרן'!$C$42</f>
        <v>-1.7495871208797389E-5</v>
      </c>
    </row>
    <row r="29" spans="2:11">
      <c r="B29" s="76" t="s">
        <v>2298</v>
      </c>
      <c r="C29" s="73" t="s">
        <v>2299</v>
      </c>
      <c r="D29" s="86" t="s">
        <v>525</v>
      </c>
      <c r="E29" s="86" t="s">
        <v>131</v>
      </c>
      <c r="F29" s="94">
        <v>44951</v>
      </c>
      <c r="G29" s="83">
        <v>2705662.614848</v>
      </c>
      <c r="H29" s="85">
        <v>-8.1840799999999998</v>
      </c>
      <c r="I29" s="83">
        <v>-221.43360338700001</v>
      </c>
      <c r="J29" s="84">
        <f t="shared" si="0"/>
        <v>9.1767009922494799E-3</v>
      </c>
      <c r="K29" s="84">
        <f>I29/'סכום נכסי הקרן'!$C$42</f>
        <v>-3.3512330747140851E-5</v>
      </c>
    </row>
    <row r="30" spans="2:11">
      <c r="B30" s="76" t="s">
        <v>2298</v>
      </c>
      <c r="C30" s="73" t="s">
        <v>2300</v>
      </c>
      <c r="D30" s="86" t="s">
        <v>525</v>
      </c>
      <c r="E30" s="86" t="s">
        <v>131</v>
      </c>
      <c r="F30" s="94">
        <v>44951</v>
      </c>
      <c r="G30" s="83">
        <v>2633957.579438</v>
      </c>
      <c r="H30" s="85">
        <v>-8.1840799999999998</v>
      </c>
      <c r="I30" s="83">
        <v>-215.56520564800002</v>
      </c>
      <c r="J30" s="84">
        <f t="shared" si="0"/>
        <v>8.9335015386404551E-3</v>
      </c>
      <c r="K30" s="84">
        <f>I30/'סכום נכסי הקרן'!$C$42</f>
        <v>-3.2624192348194099E-5</v>
      </c>
    </row>
    <row r="31" spans="2:11">
      <c r="B31" s="76" t="s">
        <v>2301</v>
      </c>
      <c r="C31" s="73" t="s">
        <v>2302</v>
      </c>
      <c r="D31" s="86" t="s">
        <v>525</v>
      </c>
      <c r="E31" s="86" t="s">
        <v>131</v>
      </c>
      <c r="F31" s="94">
        <v>44816</v>
      </c>
      <c r="G31" s="83">
        <v>352732.11170000001</v>
      </c>
      <c r="H31" s="85">
        <v>-8.3749749999999992</v>
      </c>
      <c r="I31" s="83">
        <v>-29.541226012999996</v>
      </c>
      <c r="J31" s="84">
        <f t="shared" si="0"/>
        <v>1.2242541056064415E-3</v>
      </c>
      <c r="K31" s="84">
        <f>I31/'סכום נכסי הקרן'!$C$42</f>
        <v>-4.4708450825933579E-6</v>
      </c>
    </row>
    <row r="32" spans="2:11">
      <c r="B32" s="76" t="s">
        <v>2301</v>
      </c>
      <c r="C32" s="73" t="s">
        <v>2303</v>
      </c>
      <c r="D32" s="86" t="s">
        <v>525</v>
      </c>
      <c r="E32" s="86" t="s">
        <v>131</v>
      </c>
      <c r="F32" s="94">
        <v>44816</v>
      </c>
      <c r="G32" s="83">
        <v>1752617.1409199997</v>
      </c>
      <c r="H32" s="85">
        <v>-8.3749749999999992</v>
      </c>
      <c r="I32" s="83">
        <v>-146.78124660700001</v>
      </c>
      <c r="J32" s="84">
        <f t="shared" si="0"/>
        <v>6.0829413005937232E-3</v>
      </c>
      <c r="K32" s="84">
        <f>I32/'סכום נכסי הקרן'!$C$42</f>
        <v>-2.2214251172955513E-5</v>
      </c>
    </row>
    <row r="33" spans="2:11">
      <c r="B33" s="76" t="s">
        <v>2304</v>
      </c>
      <c r="C33" s="73" t="s">
        <v>2305</v>
      </c>
      <c r="D33" s="86" t="s">
        <v>525</v>
      </c>
      <c r="E33" s="86" t="s">
        <v>131</v>
      </c>
      <c r="F33" s="94">
        <v>44816</v>
      </c>
      <c r="G33" s="83">
        <v>1636267.812984</v>
      </c>
      <c r="H33" s="85">
        <v>-8.3424010000000006</v>
      </c>
      <c r="I33" s="83">
        <v>-136.50401544499999</v>
      </c>
      <c r="J33" s="84">
        <f t="shared" si="0"/>
        <v>5.6570299846988399E-3</v>
      </c>
      <c r="K33" s="84">
        <f>I33/'סכום נכסי הקרן'!$C$42</f>
        <v>-2.0658868590557509E-5</v>
      </c>
    </row>
    <row r="34" spans="2:11">
      <c r="B34" s="76" t="s">
        <v>2304</v>
      </c>
      <c r="C34" s="73" t="s">
        <v>2306</v>
      </c>
      <c r="D34" s="86" t="s">
        <v>525</v>
      </c>
      <c r="E34" s="86" t="s">
        <v>131</v>
      </c>
      <c r="F34" s="94">
        <v>44816</v>
      </c>
      <c r="G34" s="83">
        <v>1764190.8232499999</v>
      </c>
      <c r="H34" s="85">
        <v>-8.3424010000000006</v>
      </c>
      <c r="I34" s="83">
        <v>-147.17586531399999</v>
      </c>
      <c r="J34" s="84">
        <f t="shared" si="0"/>
        <v>6.0992951774430197E-3</v>
      </c>
      <c r="K34" s="84">
        <f>I34/'סכום נכסי הקרן'!$C$42</f>
        <v>-2.2273973782467854E-5</v>
      </c>
    </row>
    <row r="35" spans="2:11">
      <c r="B35" s="76" t="s">
        <v>2307</v>
      </c>
      <c r="C35" s="73" t="s">
        <v>2308</v>
      </c>
      <c r="D35" s="86" t="s">
        <v>525</v>
      </c>
      <c r="E35" s="86" t="s">
        <v>131</v>
      </c>
      <c r="F35" s="94">
        <v>44950</v>
      </c>
      <c r="G35" s="83">
        <v>1505467.3221</v>
      </c>
      <c r="H35" s="85">
        <v>-7.5238060000000004</v>
      </c>
      <c r="I35" s="83">
        <v>-113.26844616599999</v>
      </c>
      <c r="J35" s="84">
        <f t="shared" si="0"/>
        <v>4.6940963179173557E-3</v>
      </c>
      <c r="K35" s="84">
        <f>I35/'סכום נכסי הקרן'!$C$42</f>
        <v>-1.7142337807219012E-5</v>
      </c>
    </row>
    <row r="36" spans="2:11">
      <c r="B36" s="76" t="s">
        <v>2309</v>
      </c>
      <c r="C36" s="73" t="s">
        <v>2310</v>
      </c>
      <c r="D36" s="86" t="s">
        <v>525</v>
      </c>
      <c r="E36" s="86" t="s">
        <v>131</v>
      </c>
      <c r="F36" s="94">
        <v>44950</v>
      </c>
      <c r="G36" s="83">
        <v>2122628.58366</v>
      </c>
      <c r="H36" s="85">
        <v>-7.4013200000000001</v>
      </c>
      <c r="I36" s="83">
        <v>-157.10253098699999</v>
      </c>
      <c r="J36" s="84">
        <f t="shared" si="0"/>
        <v>6.5106782798167945E-3</v>
      </c>
      <c r="K36" s="84">
        <f>I36/'סכום נכסי הקרן'!$C$42</f>
        <v>-2.3776300882607506E-5</v>
      </c>
    </row>
    <row r="37" spans="2:11">
      <c r="B37" s="76" t="s">
        <v>2311</v>
      </c>
      <c r="C37" s="73" t="s">
        <v>2312</v>
      </c>
      <c r="D37" s="86" t="s">
        <v>525</v>
      </c>
      <c r="E37" s="86" t="s">
        <v>131</v>
      </c>
      <c r="F37" s="94">
        <v>44950</v>
      </c>
      <c r="G37" s="83">
        <v>1238274.2442000001</v>
      </c>
      <c r="H37" s="85">
        <v>-7.3948809999999998</v>
      </c>
      <c r="I37" s="83">
        <v>-91.568906009999992</v>
      </c>
      <c r="J37" s="84">
        <f t="shared" si="0"/>
        <v>3.7948191141186968E-3</v>
      </c>
      <c r="K37" s="84">
        <f>I37/'סכום נכסי הקרן'!$C$42</f>
        <v>-1.385827361982554E-5</v>
      </c>
    </row>
    <row r="38" spans="2:11">
      <c r="B38" s="76" t="s">
        <v>2313</v>
      </c>
      <c r="C38" s="73" t="s">
        <v>2314</v>
      </c>
      <c r="D38" s="86" t="s">
        <v>525</v>
      </c>
      <c r="E38" s="86" t="s">
        <v>131</v>
      </c>
      <c r="F38" s="94">
        <v>44952</v>
      </c>
      <c r="G38" s="83">
        <v>1664420.4500080002</v>
      </c>
      <c r="H38" s="85">
        <v>-7.2813369999999997</v>
      </c>
      <c r="I38" s="83">
        <v>-121.192068002</v>
      </c>
      <c r="J38" s="84">
        <f t="shared" si="0"/>
        <v>5.0224688289203529E-3</v>
      </c>
      <c r="K38" s="84">
        <f>I38/'סכום נכסי הקרן'!$C$42</f>
        <v>-1.834151910410292E-5</v>
      </c>
    </row>
    <row r="39" spans="2:11">
      <c r="B39" s="76" t="s">
        <v>2315</v>
      </c>
      <c r="C39" s="73" t="s">
        <v>2316</v>
      </c>
      <c r="D39" s="86" t="s">
        <v>525</v>
      </c>
      <c r="E39" s="86" t="s">
        <v>131</v>
      </c>
      <c r="F39" s="94">
        <v>44952</v>
      </c>
      <c r="G39" s="83">
        <v>3365060.1035000002</v>
      </c>
      <c r="H39" s="85">
        <v>-7.2556409999999998</v>
      </c>
      <c r="I39" s="83">
        <v>-244.15668825400004</v>
      </c>
      <c r="J39" s="84">
        <f t="shared" si="0"/>
        <v>1.0118396165233376E-2</v>
      </c>
      <c r="K39" s="84">
        <f>I39/'סכום נכסי הקרן'!$C$42</f>
        <v>-3.6951300822190277E-5</v>
      </c>
    </row>
    <row r="40" spans="2:11">
      <c r="B40" s="76" t="s">
        <v>2317</v>
      </c>
      <c r="C40" s="73" t="s">
        <v>2318</v>
      </c>
      <c r="D40" s="86" t="s">
        <v>525</v>
      </c>
      <c r="E40" s="86" t="s">
        <v>131</v>
      </c>
      <c r="F40" s="94">
        <v>44952</v>
      </c>
      <c r="G40" s="83">
        <v>1700902.664808</v>
      </c>
      <c r="H40" s="85">
        <v>-7.2139110000000004</v>
      </c>
      <c r="I40" s="83">
        <v>-122.701608936</v>
      </c>
      <c r="J40" s="84">
        <f t="shared" si="0"/>
        <v>5.0850275624413389E-3</v>
      </c>
      <c r="K40" s="84">
        <f>I40/'סכום נכסי הקרן'!$C$42</f>
        <v>-1.8569976909434943E-5</v>
      </c>
    </row>
    <row r="41" spans="2:11">
      <c r="B41" s="76" t="s">
        <v>2319</v>
      </c>
      <c r="C41" s="73" t="s">
        <v>2320</v>
      </c>
      <c r="D41" s="86" t="s">
        <v>525</v>
      </c>
      <c r="E41" s="86" t="s">
        <v>131</v>
      </c>
      <c r="F41" s="94">
        <v>44900</v>
      </c>
      <c r="G41" s="83">
        <v>3114257.3305330002</v>
      </c>
      <c r="H41" s="85">
        <v>-7.8495699999999999</v>
      </c>
      <c r="I41" s="83">
        <v>-244.455810789</v>
      </c>
      <c r="J41" s="84">
        <f t="shared" si="0"/>
        <v>1.0130792468331694E-2</v>
      </c>
      <c r="K41" s="84">
        <f>I41/'סכום נכסי הקרן'!$C$42</f>
        <v>-3.699657079555255E-5</v>
      </c>
    </row>
    <row r="42" spans="2:11">
      <c r="B42" s="76" t="s">
        <v>2321</v>
      </c>
      <c r="C42" s="73" t="s">
        <v>2322</v>
      </c>
      <c r="D42" s="86" t="s">
        <v>525</v>
      </c>
      <c r="E42" s="86" t="s">
        <v>131</v>
      </c>
      <c r="F42" s="94">
        <v>44900</v>
      </c>
      <c r="G42" s="83">
        <v>4568296.5236440003</v>
      </c>
      <c r="H42" s="85">
        <v>-7.827007</v>
      </c>
      <c r="I42" s="83">
        <v>-357.56090617200005</v>
      </c>
      <c r="J42" s="84">
        <f t="shared" si="0"/>
        <v>1.4818119166509717E-2</v>
      </c>
      <c r="K42" s="84">
        <f>I42/'סכום נכסי הקרן'!$C$42</f>
        <v>-5.4114186675367747E-5</v>
      </c>
    </row>
    <row r="43" spans="2:11">
      <c r="B43" s="76" t="s">
        <v>2321</v>
      </c>
      <c r="C43" s="73" t="s">
        <v>2323</v>
      </c>
      <c r="D43" s="86" t="s">
        <v>525</v>
      </c>
      <c r="E43" s="86" t="s">
        <v>131</v>
      </c>
      <c r="F43" s="94">
        <v>44900</v>
      </c>
      <c r="G43" s="83">
        <v>1064559.5120999999</v>
      </c>
      <c r="H43" s="85">
        <v>-7.827007</v>
      </c>
      <c r="I43" s="83">
        <v>-83.323151597000006</v>
      </c>
      <c r="J43" s="84">
        <f t="shared" si="0"/>
        <v>3.4530967127026123E-3</v>
      </c>
      <c r="K43" s="84">
        <f>I43/'סכום נכסי הקרן'!$C$42</f>
        <v>-1.2610339950674154E-5</v>
      </c>
    </row>
    <row r="44" spans="2:11">
      <c r="B44" s="76" t="s">
        <v>2324</v>
      </c>
      <c r="C44" s="73" t="s">
        <v>2325</v>
      </c>
      <c r="D44" s="86" t="s">
        <v>525</v>
      </c>
      <c r="E44" s="86" t="s">
        <v>131</v>
      </c>
      <c r="F44" s="94">
        <v>44900</v>
      </c>
      <c r="G44" s="83">
        <v>2352279.8908799998</v>
      </c>
      <c r="H44" s="85">
        <v>-7.7625950000000001</v>
      </c>
      <c r="I44" s="83">
        <v>-182.59795164000002</v>
      </c>
      <c r="J44" s="84">
        <f t="shared" si="0"/>
        <v>7.5672652134417869E-3</v>
      </c>
      <c r="K44" s="84">
        <f>I44/'סכום נכסי הקרן'!$C$42</f>
        <v>-2.7634843381993051E-5</v>
      </c>
    </row>
    <row r="45" spans="2:11">
      <c r="B45" s="76" t="s">
        <v>2324</v>
      </c>
      <c r="C45" s="73" t="s">
        <v>2326</v>
      </c>
      <c r="D45" s="86" t="s">
        <v>525</v>
      </c>
      <c r="E45" s="86" t="s">
        <v>131</v>
      </c>
      <c r="F45" s="94">
        <v>44900</v>
      </c>
      <c r="G45" s="83">
        <v>1278234.9957600001</v>
      </c>
      <c r="H45" s="85">
        <v>-7.7625950000000001</v>
      </c>
      <c r="I45" s="83">
        <v>-99.224200656000008</v>
      </c>
      <c r="J45" s="84">
        <f t="shared" si="0"/>
        <v>4.1120715496089592E-3</v>
      </c>
      <c r="K45" s="84">
        <f>I45/'סכום נכסי הקרן'!$C$42</f>
        <v>-1.5016845590021057E-5</v>
      </c>
    </row>
    <row r="46" spans="2:11">
      <c r="B46" s="76" t="s">
        <v>2327</v>
      </c>
      <c r="C46" s="73" t="s">
        <v>2328</v>
      </c>
      <c r="D46" s="86" t="s">
        <v>525</v>
      </c>
      <c r="E46" s="86" t="s">
        <v>131</v>
      </c>
      <c r="F46" s="94">
        <v>44810</v>
      </c>
      <c r="G46" s="83">
        <v>1422594.2712999999</v>
      </c>
      <c r="H46" s="85">
        <v>-7.5199540000000002</v>
      </c>
      <c r="I46" s="83">
        <v>-106.978438885</v>
      </c>
      <c r="J46" s="84">
        <f t="shared" si="0"/>
        <v>4.4334244272290716E-3</v>
      </c>
      <c r="K46" s="84">
        <f>I46/'סכום נכסי הקרן'!$C$42</f>
        <v>-1.6190391936409183E-5</v>
      </c>
    </row>
    <row r="47" spans="2:11">
      <c r="B47" s="76" t="s">
        <v>2329</v>
      </c>
      <c r="C47" s="73" t="s">
        <v>2330</v>
      </c>
      <c r="D47" s="86" t="s">
        <v>525</v>
      </c>
      <c r="E47" s="86" t="s">
        <v>131</v>
      </c>
      <c r="F47" s="94">
        <v>44810</v>
      </c>
      <c r="G47" s="83">
        <v>1778507.9715</v>
      </c>
      <c r="H47" s="85">
        <v>-7.5039259999999999</v>
      </c>
      <c r="I47" s="83">
        <v>-133.45791623100001</v>
      </c>
      <c r="J47" s="84">
        <f t="shared" si="0"/>
        <v>5.5307928587521055E-3</v>
      </c>
      <c r="K47" s="84">
        <f>I47/'סכום נכסי הקרן'!$C$42</f>
        <v>-2.0197864105299846E-5</v>
      </c>
    </row>
    <row r="48" spans="2:11">
      <c r="B48" s="76" t="s">
        <v>2331</v>
      </c>
      <c r="C48" s="73" t="s">
        <v>2332</v>
      </c>
      <c r="D48" s="86" t="s">
        <v>525</v>
      </c>
      <c r="E48" s="86" t="s">
        <v>131</v>
      </c>
      <c r="F48" s="94">
        <v>44881</v>
      </c>
      <c r="G48" s="83">
        <v>1245475.2395049999</v>
      </c>
      <c r="H48" s="85">
        <v>-7.5780830000000003</v>
      </c>
      <c r="I48" s="83">
        <v>-94.383148513999984</v>
      </c>
      <c r="J48" s="84">
        <f t="shared" si="0"/>
        <v>3.9114475823541711E-3</v>
      </c>
      <c r="K48" s="84">
        <f>I48/'סכום נכסי הקרן'!$C$42</f>
        <v>-1.4284188314587928E-5</v>
      </c>
    </row>
    <row r="49" spans="2:11">
      <c r="B49" s="76" t="s">
        <v>2331</v>
      </c>
      <c r="C49" s="73" t="s">
        <v>2333</v>
      </c>
      <c r="D49" s="86" t="s">
        <v>525</v>
      </c>
      <c r="E49" s="86" t="s">
        <v>131</v>
      </c>
      <c r="F49" s="94">
        <v>44881</v>
      </c>
      <c r="G49" s="83">
        <v>1001928.6072250002</v>
      </c>
      <c r="H49" s="85">
        <v>-7.5780830000000003</v>
      </c>
      <c r="I49" s="83">
        <v>-75.926982357</v>
      </c>
      <c r="J49" s="84">
        <f t="shared" si="0"/>
        <v>3.1465830103313769E-3</v>
      </c>
      <c r="K49" s="84">
        <f>I49/'סכום נכסי הקרן'!$C$42</f>
        <v>-1.1490984685522645E-5</v>
      </c>
    </row>
    <row r="50" spans="2:11">
      <c r="B50" s="76" t="s">
        <v>2334</v>
      </c>
      <c r="C50" s="73" t="s">
        <v>2335</v>
      </c>
      <c r="D50" s="86" t="s">
        <v>525</v>
      </c>
      <c r="E50" s="86" t="s">
        <v>131</v>
      </c>
      <c r="F50" s="94">
        <v>44949</v>
      </c>
      <c r="G50" s="83">
        <v>2947375.7892</v>
      </c>
      <c r="H50" s="85">
        <v>-7.5505560000000003</v>
      </c>
      <c r="I50" s="83">
        <v>-222.54326620400002</v>
      </c>
      <c r="J50" s="84">
        <f t="shared" si="0"/>
        <v>9.2226878872738519E-3</v>
      </c>
      <c r="K50" s="84">
        <f>I50/'סכום נכסי הקרן'!$C$42</f>
        <v>-3.3680269970331453E-5</v>
      </c>
    </row>
    <row r="51" spans="2:11">
      <c r="B51" s="76" t="s">
        <v>2336</v>
      </c>
      <c r="C51" s="73" t="s">
        <v>2337</v>
      </c>
      <c r="D51" s="86" t="s">
        <v>525</v>
      </c>
      <c r="E51" s="86" t="s">
        <v>131</v>
      </c>
      <c r="F51" s="94">
        <v>44949</v>
      </c>
      <c r="G51" s="83">
        <v>5265391.6819559997</v>
      </c>
      <c r="H51" s="85">
        <v>-7.348668</v>
      </c>
      <c r="I51" s="83">
        <v>-386.936130435</v>
      </c>
      <c r="J51" s="84">
        <f t="shared" si="0"/>
        <v>1.6035493790408598E-2</v>
      </c>
      <c r="K51" s="84">
        <f>I51/'סכום נכסי הקרן'!$C$42</f>
        <v>-5.8559908626397002E-5</v>
      </c>
    </row>
    <row r="52" spans="2:11">
      <c r="B52" s="76" t="s">
        <v>2338</v>
      </c>
      <c r="C52" s="73" t="s">
        <v>2339</v>
      </c>
      <c r="D52" s="86" t="s">
        <v>525</v>
      </c>
      <c r="E52" s="86" t="s">
        <v>131</v>
      </c>
      <c r="F52" s="94">
        <v>44949</v>
      </c>
      <c r="G52" s="83">
        <v>4129645.8547260002</v>
      </c>
      <c r="H52" s="85">
        <v>-7.4723850000000001</v>
      </c>
      <c r="I52" s="83">
        <v>-308.58304355600001</v>
      </c>
      <c r="J52" s="84">
        <f t="shared" si="0"/>
        <v>1.2788367613033922E-2</v>
      </c>
      <c r="K52" s="84">
        <f>I52/'סכום נכסי הקרן'!$C$42</f>
        <v>-4.6701751046043661E-5</v>
      </c>
    </row>
    <row r="53" spans="2:11">
      <c r="B53" s="76" t="s">
        <v>2340</v>
      </c>
      <c r="C53" s="73" t="s">
        <v>2341</v>
      </c>
      <c r="D53" s="86" t="s">
        <v>525</v>
      </c>
      <c r="E53" s="86" t="s">
        <v>131</v>
      </c>
      <c r="F53" s="94">
        <v>44949</v>
      </c>
      <c r="G53" s="83">
        <v>2024157.7439999999</v>
      </c>
      <c r="H53" s="85">
        <v>-7.3007439999999999</v>
      </c>
      <c r="I53" s="83">
        <v>-147.77857600999999</v>
      </c>
      <c r="J53" s="84">
        <f t="shared" si="0"/>
        <v>6.1242728491126457E-3</v>
      </c>
      <c r="K53" s="84">
        <f>I53/'סכום נכסי הקרן'!$C$42</f>
        <v>-2.2365189568510459E-5</v>
      </c>
    </row>
    <row r="54" spans="2:11">
      <c r="B54" s="76" t="s">
        <v>2342</v>
      </c>
      <c r="C54" s="73" t="s">
        <v>2343</v>
      </c>
      <c r="D54" s="86" t="s">
        <v>525</v>
      </c>
      <c r="E54" s="86" t="s">
        <v>131</v>
      </c>
      <c r="F54" s="94">
        <v>44810</v>
      </c>
      <c r="G54" s="83">
        <v>1180390.6304279999</v>
      </c>
      <c r="H54" s="85">
        <v>-7.3087609999999996</v>
      </c>
      <c r="I54" s="83">
        <v>-86.271926053000001</v>
      </c>
      <c r="J54" s="84">
        <f t="shared" si="0"/>
        <v>3.5753004842277599E-3</v>
      </c>
      <c r="K54" s="84">
        <f>I54/'סכום נכסי הקרן'!$C$42</f>
        <v>-1.3056615056876005E-5</v>
      </c>
    </row>
    <row r="55" spans="2:11">
      <c r="B55" s="76" t="s">
        <v>2342</v>
      </c>
      <c r="C55" s="73" t="s">
        <v>2344</v>
      </c>
      <c r="D55" s="86" t="s">
        <v>525</v>
      </c>
      <c r="E55" s="86" t="s">
        <v>131</v>
      </c>
      <c r="F55" s="94">
        <v>44810</v>
      </c>
      <c r="G55" s="83">
        <v>1069045.551885</v>
      </c>
      <c r="H55" s="85">
        <v>-7.3087609999999996</v>
      </c>
      <c r="I55" s="83">
        <v>-78.133980754000007</v>
      </c>
      <c r="J55" s="84">
        <f t="shared" si="0"/>
        <v>3.2380459322630894E-3</v>
      </c>
      <c r="K55" s="84">
        <f>I55/'סכום נכסי הקרן'!$C$42</f>
        <v>-1.1824997496168239E-5</v>
      </c>
    </row>
    <row r="56" spans="2:11">
      <c r="B56" s="76" t="s">
        <v>2345</v>
      </c>
      <c r="C56" s="73" t="s">
        <v>2346</v>
      </c>
      <c r="D56" s="86" t="s">
        <v>525</v>
      </c>
      <c r="E56" s="86" t="s">
        <v>131</v>
      </c>
      <c r="F56" s="94">
        <v>44881</v>
      </c>
      <c r="G56" s="83">
        <v>4812709.384238</v>
      </c>
      <c r="H56" s="85">
        <v>-7.3828649999999998</v>
      </c>
      <c r="I56" s="83">
        <v>-355.31582669400001</v>
      </c>
      <c r="J56" s="84">
        <f t="shared" si="0"/>
        <v>1.4725078079889115E-2</v>
      </c>
      <c r="K56" s="84">
        <f>I56/'סכום נכסי הקרן'!$C$42</f>
        <v>-5.377441057603353E-5</v>
      </c>
    </row>
    <row r="57" spans="2:11">
      <c r="B57" s="76" t="s">
        <v>2347</v>
      </c>
      <c r="C57" s="73" t="s">
        <v>2348</v>
      </c>
      <c r="D57" s="86" t="s">
        <v>525</v>
      </c>
      <c r="E57" s="86" t="s">
        <v>131</v>
      </c>
      <c r="F57" s="94">
        <v>44810</v>
      </c>
      <c r="G57" s="83">
        <v>1181058.0933600001</v>
      </c>
      <c r="H57" s="85">
        <v>-7.2481159999999996</v>
      </c>
      <c r="I57" s="83">
        <v>-85.604463120999995</v>
      </c>
      <c r="J57" s="84">
        <f t="shared" si="0"/>
        <v>3.5476393358894504E-3</v>
      </c>
      <c r="K57" s="84">
        <f>I57/'סכום נכסי הקרן'!$C$42</f>
        <v>-1.2955599500987012E-5</v>
      </c>
    </row>
    <row r="58" spans="2:11">
      <c r="B58" s="76" t="s">
        <v>2349</v>
      </c>
      <c r="C58" s="73" t="s">
        <v>2350</v>
      </c>
      <c r="D58" s="86" t="s">
        <v>525</v>
      </c>
      <c r="E58" s="86" t="s">
        <v>131</v>
      </c>
      <c r="F58" s="94">
        <v>44949</v>
      </c>
      <c r="G58" s="83">
        <v>1248296.2479749999</v>
      </c>
      <c r="H58" s="85">
        <v>-7.205025</v>
      </c>
      <c r="I58" s="83">
        <v>-89.940060173999996</v>
      </c>
      <c r="J58" s="84">
        <f t="shared" si="0"/>
        <v>3.7273161201249673E-3</v>
      </c>
      <c r="K58" s="84">
        <f>I58/'סכום נכסי הקרן'!$C$42</f>
        <v>-1.3611759903943248E-5</v>
      </c>
    </row>
    <row r="59" spans="2:11">
      <c r="B59" s="76" t="s">
        <v>2351</v>
      </c>
      <c r="C59" s="73" t="s">
        <v>2352</v>
      </c>
      <c r="D59" s="86" t="s">
        <v>525</v>
      </c>
      <c r="E59" s="86" t="s">
        <v>131</v>
      </c>
      <c r="F59" s="94">
        <v>44949</v>
      </c>
      <c r="G59" s="83">
        <v>2957299.9091100004</v>
      </c>
      <c r="H59" s="85">
        <v>-7.3417870000000001</v>
      </c>
      <c r="I59" s="83">
        <v>-217.118665854</v>
      </c>
      <c r="J59" s="84">
        <f t="shared" si="0"/>
        <v>8.9978803844694942E-3</v>
      </c>
      <c r="K59" s="84">
        <f>I59/'סכום נכסי הקרן'!$C$42</f>
        <v>-3.2859297009048159E-5</v>
      </c>
    </row>
    <row r="60" spans="2:11">
      <c r="B60" s="76" t="s">
        <v>2353</v>
      </c>
      <c r="C60" s="73" t="s">
        <v>2354</v>
      </c>
      <c r="D60" s="86" t="s">
        <v>525</v>
      </c>
      <c r="E60" s="86" t="s">
        <v>131</v>
      </c>
      <c r="F60" s="94">
        <v>44879</v>
      </c>
      <c r="G60" s="83">
        <v>3137251.4285400002</v>
      </c>
      <c r="H60" s="85">
        <v>-7.138477</v>
      </c>
      <c r="I60" s="83">
        <v>-223.95196428700001</v>
      </c>
      <c r="J60" s="84">
        <f t="shared" si="0"/>
        <v>9.2810674687750973E-3</v>
      </c>
      <c r="K60" s="84">
        <f>I60/'סכום נכסי הקרן'!$C$42</f>
        <v>-3.3893465959369541E-5</v>
      </c>
    </row>
    <row r="61" spans="2:11">
      <c r="B61" s="76" t="s">
        <v>2355</v>
      </c>
      <c r="C61" s="73" t="s">
        <v>2356</v>
      </c>
      <c r="D61" s="86" t="s">
        <v>525</v>
      </c>
      <c r="E61" s="86" t="s">
        <v>131</v>
      </c>
      <c r="F61" s="94">
        <v>44889</v>
      </c>
      <c r="G61" s="83">
        <v>3931382.8565000002</v>
      </c>
      <c r="H61" s="85">
        <v>-7.0696830000000004</v>
      </c>
      <c r="I61" s="83">
        <v>-277.93632401999997</v>
      </c>
      <c r="J61" s="84">
        <f t="shared" si="0"/>
        <v>1.151829939721897E-2</v>
      </c>
      <c r="K61" s="84">
        <f>I61/'סכום נכסי הקרן'!$C$42</f>
        <v>-4.2063597731931117E-5</v>
      </c>
    </row>
    <row r="62" spans="2:11">
      <c r="B62" s="76" t="s">
        <v>2357</v>
      </c>
      <c r="C62" s="73" t="s">
        <v>2358</v>
      </c>
      <c r="D62" s="86" t="s">
        <v>525</v>
      </c>
      <c r="E62" s="86" t="s">
        <v>131</v>
      </c>
      <c r="F62" s="94">
        <v>44889</v>
      </c>
      <c r="G62" s="83">
        <v>2487135.282844</v>
      </c>
      <c r="H62" s="85">
        <v>-7.0665060000000004</v>
      </c>
      <c r="I62" s="83">
        <v>-175.753574539</v>
      </c>
      <c r="J62" s="84">
        <f t="shared" si="0"/>
        <v>7.2836190044953276E-3</v>
      </c>
      <c r="K62" s="84">
        <f>I62/'סכום נכסי הקרן'!$C$42</f>
        <v>-2.6598997757578054E-5</v>
      </c>
    </row>
    <row r="63" spans="2:11">
      <c r="B63" s="76" t="s">
        <v>2359</v>
      </c>
      <c r="C63" s="73" t="s">
        <v>2360</v>
      </c>
      <c r="D63" s="86" t="s">
        <v>525</v>
      </c>
      <c r="E63" s="86" t="s">
        <v>131</v>
      </c>
      <c r="F63" s="94">
        <v>44889</v>
      </c>
      <c r="G63" s="83">
        <v>1250968.782315</v>
      </c>
      <c r="H63" s="85">
        <v>-7.0633299999999997</v>
      </c>
      <c r="I63" s="83">
        <v>-88.360047902999995</v>
      </c>
      <c r="J63" s="84">
        <f t="shared" si="0"/>
        <v>3.6618368976705884E-3</v>
      </c>
      <c r="K63" s="84">
        <f>I63/'סכום נכסי הקרן'!$C$42</f>
        <v>-1.3372636785318147E-5</v>
      </c>
    </row>
    <row r="64" spans="2:11">
      <c r="B64" s="76" t="s">
        <v>2361</v>
      </c>
      <c r="C64" s="73" t="s">
        <v>2362</v>
      </c>
      <c r="D64" s="86" t="s">
        <v>525</v>
      </c>
      <c r="E64" s="86" t="s">
        <v>131</v>
      </c>
      <c r="F64" s="94">
        <v>44901</v>
      </c>
      <c r="G64" s="83">
        <v>2859526.9014400002</v>
      </c>
      <c r="H64" s="85">
        <v>-7.0199379999999998</v>
      </c>
      <c r="I64" s="83">
        <v>-200.73702376</v>
      </c>
      <c r="J64" s="84">
        <f t="shared" si="0"/>
        <v>8.3189887033547957E-3</v>
      </c>
      <c r="K64" s="84">
        <f>I64/'סכום נכסי הקרן'!$C$42</f>
        <v>-3.0380057184386374E-5</v>
      </c>
    </row>
    <row r="65" spans="2:11">
      <c r="B65" s="76" t="s">
        <v>2363</v>
      </c>
      <c r="C65" s="73" t="s">
        <v>2364</v>
      </c>
      <c r="D65" s="86" t="s">
        <v>525</v>
      </c>
      <c r="E65" s="86" t="s">
        <v>131</v>
      </c>
      <c r="F65" s="94">
        <v>44879</v>
      </c>
      <c r="G65" s="83">
        <v>2487451.673498</v>
      </c>
      <c r="H65" s="85">
        <v>-7.0812819999999999</v>
      </c>
      <c r="I65" s="83">
        <v>-176.14346793000001</v>
      </c>
      <c r="J65" s="84">
        <f t="shared" si="0"/>
        <v>7.2997770537404916E-3</v>
      </c>
      <c r="K65" s="84">
        <f>I65/'סכום נכסי הקרן'!$C$42</f>
        <v>-2.6658005225620207E-5</v>
      </c>
    </row>
    <row r="66" spans="2:11">
      <c r="B66" s="76" t="s">
        <v>2365</v>
      </c>
      <c r="C66" s="73" t="s">
        <v>2366</v>
      </c>
      <c r="D66" s="86" t="s">
        <v>525</v>
      </c>
      <c r="E66" s="86" t="s">
        <v>131</v>
      </c>
      <c r="F66" s="94">
        <v>44889</v>
      </c>
      <c r="G66" s="83">
        <v>1430993.6649400003</v>
      </c>
      <c r="H66" s="85">
        <v>-6.9649400000000004</v>
      </c>
      <c r="I66" s="83">
        <v>-99.667855248999999</v>
      </c>
      <c r="J66" s="84">
        <f t="shared" si="0"/>
        <v>4.1304575826298087E-3</v>
      </c>
      <c r="K66" s="84">
        <f>I66/'סכום נכסי הקרן'!$C$42</f>
        <v>-1.508398941657081E-5</v>
      </c>
    </row>
    <row r="67" spans="2:11">
      <c r="B67" s="76" t="s">
        <v>2367</v>
      </c>
      <c r="C67" s="73" t="s">
        <v>2368</v>
      </c>
      <c r="D67" s="86" t="s">
        <v>525</v>
      </c>
      <c r="E67" s="86" t="s">
        <v>131</v>
      </c>
      <c r="F67" s="94">
        <v>44959</v>
      </c>
      <c r="G67" s="83">
        <v>2218237.4391439999</v>
      </c>
      <c r="H67" s="85">
        <v>-6.1505979999999996</v>
      </c>
      <c r="I67" s="83">
        <v>-136.43487015599999</v>
      </c>
      <c r="J67" s="84">
        <f t="shared" si="0"/>
        <v>5.6541644501436955E-3</v>
      </c>
      <c r="K67" s="84">
        <f>I67/'סכום נכסי הקרן'!$C$42</f>
        <v>-2.0648403964777451E-5</v>
      </c>
    </row>
    <row r="68" spans="2:11">
      <c r="B68" s="76" t="s">
        <v>2369</v>
      </c>
      <c r="C68" s="73" t="s">
        <v>2370</v>
      </c>
      <c r="D68" s="86" t="s">
        <v>525</v>
      </c>
      <c r="E68" s="86" t="s">
        <v>131</v>
      </c>
      <c r="F68" s="94">
        <v>44959</v>
      </c>
      <c r="G68" s="83">
        <v>592636.82435999997</v>
      </c>
      <c r="H68" s="85">
        <v>-6.1380140000000001</v>
      </c>
      <c r="I68" s="83">
        <v>-36.376128726000005</v>
      </c>
      <c r="J68" s="84">
        <f t="shared" si="0"/>
        <v>1.5075076748431609E-3</v>
      </c>
      <c r="K68" s="84">
        <f>I68/'סכום נכסי הקרן'!$C$42</f>
        <v>-5.5052568287738571E-6</v>
      </c>
    </row>
    <row r="69" spans="2:11">
      <c r="B69" s="76" t="s">
        <v>2371</v>
      </c>
      <c r="C69" s="73" t="s">
        <v>2372</v>
      </c>
      <c r="D69" s="86" t="s">
        <v>525</v>
      </c>
      <c r="E69" s="86" t="s">
        <v>131</v>
      </c>
      <c r="F69" s="94">
        <v>44879</v>
      </c>
      <c r="G69" s="83">
        <v>2074843.6537500001</v>
      </c>
      <c r="H69" s="85">
        <v>-6.9797529999999997</v>
      </c>
      <c r="I69" s="83">
        <v>-144.81896407799999</v>
      </c>
      <c r="J69" s="84">
        <f t="shared" si="0"/>
        <v>6.0016199484795325E-3</v>
      </c>
      <c r="K69" s="84">
        <f>I69/'סכום נכסי הקרן'!$C$42</f>
        <v>-2.1917274290832276E-5</v>
      </c>
    </row>
    <row r="70" spans="2:11">
      <c r="B70" s="76" t="s">
        <v>2373</v>
      </c>
      <c r="C70" s="73" t="s">
        <v>2374</v>
      </c>
      <c r="D70" s="86" t="s">
        <v>525</v>
      </c>
      <c r="E70" s="86" t="s">
        <v>131</v>
      </c>
      <c r="F70" s="94">
        <v>44959</v>
      </c>
      <c r="G70" s="83">
        <v>1790544.9813249998</v>
      </c>
      <c r="H70" s="85">
        <v>-6.0531459999999999</v>
      </c>
      <c r="I70" s="83">
        <v>-108.38430033399999</v>
      </c>
      <c r="J70" s="84">
        <f t="shared" si="0"/>
        <v>4.4916864523086887E-3</v>
      </c>
      <c r="K70" s="84">
        <f>I70/'סכום נכסי הקרן'!$C$42</f>
        <v>-1.6403158621965943E-5</v>
      </c>
    </row>
    <row r="71" spans="2:11">
      <c r="B71" s="76" t="s">
        <v>2373</v>
      </c>
      <c r="C71" s="73" t="s">
        <v>2375</v>
      </c>
      <c r="D71" s="86" t="s">
        <v>525</v>
      </c>
      <c r="E71" s="86" t="s">
        <v>131</v>
      </c>
      <c r="F71" s="94">
        <v>44959</v>
      </c>
      <c r="G71" s="83">
        <v>1356145.5266199999</v>
      </c>
      <c r="H71" s="85">
        <v>-6.0531459999999999</v>
      </c>
      <c r="I71" s="83">
        <v>-82.089467501000001</v>
      </c>
      <c r="J71" s="84">
        <f t="shared" si="0"/>
        <v>3.4019701000534038E-3</v>
      </c>
      <c r="K71" s="84">
        <f>I71/'סכום נכסי הקרן'!$C$42</f>
        <v>-1.2423631028314328E-5</v>
      </c>
    </row>
    <row r="72" spans="2:11">
      <c r="B72" s="76" t="s">
        <v>2376</v>
      </c>
      <c r="C72" s="73" t="s">
        <v>2377</v>
      </c>
      <c r="D72" s="86" t="s">
        <v>525</v>
      </c>
      <c r="E72" s="86" t="s">
        <v>131</v>
      </c>
      <c r="F72" s="94">
        <v>44944</v>
      </c>
      <c r="G72" s="83">
        <v>2475551.949238</v>
      </c>
      <c r="H72" s="85">
        <v>-6.9058479999999998</v>
      </c>
      <c r="I72" s="83">
        <v>-170.95784290199998</v>
      </c>
      <c r="J72" s="84">
        <f t="shared" si="0"/>
        <v>7.0848732197604531E-3</v>
      </c>
      <c r="K72" s="84">
        <f>I72/'סכום נכסי הקרן'!$C$42</f>
        <v>-2.5873199403871153E-5</v>
      </c>
    </row>
    <row r="73" spans="2:11">
      <c r="B73" s="76" t="s">
        <v>2376</v>
      </c>
      <c r="C73" s="73" t="s">
        <v>2378</v>
      </c>
      <c r="D73" s="86" t="s">
        <v>525</v>
      </c>
      <c r="E73" s="86" t="s">
        <v>131</v>
      </c>
      <c r="F73" s="94">
        <v>44944</v>
      </c>
      <c r="G73" s="83">
        <v>214916.30317500004</v>
      </c>
      <c r="H73" s="85">
        <v>-6.9058479999999998</v>
      </c>
      <c r="I73" s="83">
        <v>-14.841792194000002</v>
      </c>
      <c r="J73" s="84">
        <f t="shared" si="0"/>
        <v>6.1507687663559191E-4</v>
      </c>
      <c r="K73" s="84">
        <f>I73/'סכום נכסי הקרן'!$C$42</f>
        <v>-2.2461949825040053E-6</v>
      </c>
    </row>
    <row r="74" spans="2:11">
      <c r="B74" s="76" t="s">
        <v>2379</v>
      </c>
      <c r="C74" s="73" t="s">
        <v>2380</v>
      </c>
      <c r="D74" s="86" t="s">
        <v>525</v>
      </c>
      <c r="E74" s="86" t="s">
        <v>131</v>
      </c>
      <c r="F74" s="94">
        <v>44889</v>
      </c>
      <c r="G74" s="83">
        <v>4480869.7036880003</v>
      </c>
      <c r="H74" s="85">
        <v>-6.7497509999999998</v>
      </c>
      <c r="I74" s="83">
        <v>-302.44754684999998</v>
      </c>
      <c r="J74" s="84">
        <f t="shared" si="0"/>
        <v>1.2534098984204847E-2</v>
      </c>
      <c r="K74" s="84">
        <f>I74/'סכום נכסי הקרן'!$C$42</f>
        <v>-4.5773189202834556E-5</v>
      </c>
    </row>
    <row r="75" spans="2:11">
      <c r="B75" s="76" t="s">
        <v>2381</v>
      </c>
      <c r="C75" s="73" t="s">
        <v>2382</v>
      </c>
      <c r="D75" s="86" t="s">
        <v>525</v>
      </c>
      <c r="E75" s="86" t="s">
        <v>131</v>
      </c>
      <c r="F75" s="94">
        <v>44907</v>
      </c>
      <c r="G75" s="83">
        <v>898957.83067499998</v>
      </c>
      <c r="H75" s="85">
        <v>-6.3767969999999998</v>
      </c>
      <c r="I75" s="83">
        <v>-57.324712721000004</v>
      </c>
      <c r="J75" s="84">
        <f t="shared" si="0"/>
        <v>2.3756635852049757E-3</v>
      </c>
      <c r="K75" s="84">
        <f>I75/'סכום נכסי הקרן'!$C$42</f>
        <v>-8.6756693803762953E-6</v>
      </c>
    </row>
    <row r="76" spans="2:11">
      <c r="B76" s="76" t="s">
        <v>2383</v>
      </c>
      <c r="C76" s="73" t="s">
        <v>2384</v>
      </c>
      <c r="D76" s="86" t="s">
        <v>525</v>
      </c>
      <c r="E76" s="86" t="s">
        <v>131</v>
      </c>
      <c r="F76" s="94">
        <v>44882</v>
      </c>
      <c r="G76" s="83">
        <v>2877258.95468</v>
      </c>
      <c r="H76" s="85">
        <v>-6.4340130000000002</v>
      </c>
      <c r="I76" s="83">
        <v>-185.12320172400001</v>
      </c>
      <c r="J76" s="84">
        <f t="shared" ref="J76:J139" si="1">IFERROR(I76/$I$11,0)</f>
        <v>7.6719171930738957E-3</v>
      </c>
      <c r="K76" s="84">
        <f>I76/'סכום נכסי הקרן'!$C$42</f>
        <v>-2.8017021221037426E-5</v>
      </c>
    </row>
    <row r="77" spans="2:11">
      <c r="B77" s="76" t="s">
        <v>2385</v>
      </c>
      <c r="C77" s="73" t="s">
        <v>2386</v>
      </c>
      <c r="D77" s="86" t="s">
        <v>525</v>
      </c>
      <c r="E77" s="86" t="s">
        <v>131</v>
      </c>
      <c r="F77" s="94">
        <v>44958</v>
      </c>
      <c r="G77" s="83">
        <v>1021567.111425</v>
      </c>
      <c r="H77" s="85">
        <v>-5.5955769999999996</v>
      </c>
      <c r="I77" s="83">
        <v>-57.162571026999998</v>
      </c>
      <c r="J77" s="84">
        <f t="shared" si="1"/>
        <v>2.3689440728028115E-3</v>
      </c>
      <c r="K77" s="84">
        <f>I77/'סכום נכסי הקרן'!$C$42</f>
        <v>-8.6511304396097791E-6</v>
      </c>
    </row>
    <row r="78" spans="2:11">
      <c r="B78" s="76" t="s">
        <v>2385</v>
      </c>
      <c r="C78" s="73" t="s">
        <v>2387</v>
      </c>
      <c r="D78" s="86" t="s">
        <v>525</v>
      </c>
      <c r="E78" s="86" t="s">
        <v>131</v>
      </c>
      <c r="F78" s="94">
        <v>44958</v>
      </c>
      <c r="G78" s="83">
        <v>2589685.7754600001</v>
      </c>
      <c r="H78" s="85">
        <v>-5.5955769999999996</v>
      </c>
      <c r="I78" s="83">
        <v>-144.90785330099999</v>
      </c>
      <c r="J78" s="84">
        <f t="shared" si="1"/>
        <v>6.0053037155701075E-3</v>
      </c>
      <c r="K78" s="84">
        <f>I78/'סכום נכסי הקרן'!$C$42</f>
        <v>-2.1930727014337053E-5</v>
      </c>
    </row>
    <row r="79" spans="2:11">
      <c r="B79" s="76" t="s">
        <v>2388</v>
      </c>
      <c r="C79" s="73" t="s">
        <v>2389</v>
      </c>
      <c r="D79" s="86" t="s">
        <v>525</v>
      </c>
      <c r="E79" s="86" t="s">
        <v>131</v>
      </c>
      <c r="F79" s="94">
        <v>44903</v>
      </c>
      <c r="G79" s="83">
        <v>3598376.5935000004</v>
      </c>
      <c r="H79" s="85">
        <v>-6.2626980000000003</v>
      </c>
      <c r="I79" s="83">
        <v>-225.35544820000001</v>
      </c>
      <c r="J79" s="84">
        <f t="shared" si="1"/>
        <v>9.339230963475241E-3</v>
      </c>
      <c r="K79" s="84">
        <f>I79/'סכום נכסי הקרן'!$C$42</f>
        <v>-3.4105872822516444E-5</v>
      </c>
    </row>
    <row r="80" spans="2:11">
      <c r="B80" s="76" t="s">
        <v>2390</v>
      </c>
      <c r="C80" s="73" t="s">
        <v>2391</v>
      </c>
      <c r="D80" s="86" t="s">
        <v>525</v>
      </c>
      <c r="E80" s="86" t="s">
        <v>131</v>
      </c>
      <c r="F80" s="94">
        <v>44958</v>
      </c>
      <c r="G80" s="83">
        <v>2503091.3838840001</v>
      </c>
      <c r="H80" s="85">
        <v>-5.5488939999999998</v>
      </c>
      <c r="I80" s="83">
        <v>-138.89389475199999</v>
      </c>
      <c r="J80" s="84">
        <f t="shared" si="1"/>
        <v>5.7560718982677317E-3</v>
      </c>
      <c r="K80" s="84">
        <f>I80/'סכום נכסי הקרן'!$C$42</f>
        <v>-2.1020559068230663E-5</v>
      </c>
    </row>
    <row r="81" spans="2:11">
      <c r="B81" s="76" t="s">
        <v>2390</v>
      </c>
      <c r="C81" s="73" t="s">
        <v>2392</v>
      </c>
      <c r="D81" s="86" t="s">
        <v>525</v>
      </c>
      <c r="E81" s="86" t="s">
        <v>131</v>
      </c>
      <c r="F81" s="94">
        <v>44958</v>
      </c>
      <c r="G81" s="83">
        <v>1619269.4670750001</v>
      </c>
      <c r="H81" s="85">
        <v>-5.5488939999999998</v>
      </c>
      <c r="I81" s="83">
        <v>-89.851550927000005</v>
      </c>
      <c r="J81" s="84">
        <f t="shared" si="1"/>
        <v>3.7236481000848987E-3</v>
      </c>
      <c r="K81" s="84">
        <f>I81/'סכום נכסי הקרן'!$C$42</f>
        <v>-1.3598364686983065E-5</v>
      </c>
    </row>
    <row r="82" spans="2:11">
      <c r="B82" s="76" t="s">
        <v>2393</v>
      </c>
      <c r="C82" s="73" t="s">
        <v>2394</v>
      </c>
      <c r="D82" s="86" t="s">
        <v>525</v>
      </c>
      <c r="E82" s="86" t="s">
        <v>131</v>
      </c>
      <c r="F82" s="94">
        <v>44958</v>
      </c>
      <c r="G82" s="83">
        <v>1331517.05837</v>
      </c>
      <c r="H82" s="85">
        <v>-5.5395630000000002</v>
      </c>
      <c r="I82" s="83">
        <v>-73.760223045000004</v>
      </c>
      <c r="J82" s="84">
        <f t="shared" si="1"/>
        <v>3.0567876855737094E-3</v>
      </c>
      <c r="K82" s="84">
        <f>I82/'סכום נכסי הקרן'!$C$42</f>
        <v>-1.116306176143833E-5</v>
      </c>
    </row>
    <row r="83" spans="2:11">
      <c r="B83" s="76" t="s">
        <v>2393</v>
      </c>
      <c r="C83" s="73" t="s">
        <v>2395</v>
      </c>
      <c r="D83" s="86" t="s">
        <v>525</v>
      </c>
      <c r="E83" s="86" t="s">
        <v>131</v>
      </c>
      <c r="F83" s="94">
        <v>44958</v>
      </c>
      <c r="G83" s="83">
        <v>2980134.1673099999</v>
      </c>
      <c r="H83" s="85">
        <v>-5.5395630000000002</v>
      </c>
      <c r="I83" s="83">
        <v>-165.08640241199998</v>
      </c>
      <c r="J83" s="84">
        <f t="shared" si="1"/>
        <v>6.8415476677829165E-3</v>
      </c>
      <c r="K83" s="84">
        <f>I83/'סכום נכסי הקרן'!$C$42</f>
        <v>-2.498460050716645E-5</v>
      </c>
    </row>
    <row r="84" spans="2:11">
      <c r="B84" s="76" t="s">
        <v>2396</v>
      </c>
      <c r="C84" s="73" t="s">
        <v>2397</v>
      </c>
      <c r="D84" s="86" t="s">
        <v>525</v>
      </c>
      <c r="E84" s="86" t="s">
        <v>131</v>
      </c>
      <c r="F84" s="94">
        <v>44907</v>
      </c>
      <c r="G84" s="83">
        <v>359901.29112000001</v>
      </c>
      <c r="H84" s="85">
        <v>-6.2827580000000003</v>
      </c>
      <c r="I84" s="83">
        <v>-22.611726260000005</v>
      </c>
      <c r="J84" s="84">
        <f t="shared" si="1"/>
        <v>9.3708022464849476E-4</v>
      </c>
      <c r="K84" s="84">
        <f>I84/'סכום נכסי הקרן'!$C$42</f>
        <v>-3.4221167772109603E-6</v>
      </c>
    </row>
    <row r="85" spans="2:11">
      <c r="B85" s="76" t="s">
        <v>2396</v>
      </c>
      <c r="C85" s="73" t="s">
        <v>2398</v>
      </c>
      <c r="D85" s="86" t="s">
        <v>525</v>
      </c>
      <c r="E85" s="86" t="s">
        <v>131</v>
      </c>
      <c r="F85" s="94">
        <v>44907</v>
      </c>
      <c r="G85" s="83">
        <v>1260712.9148880001</v>
      </c>
      <c r="H85" s="85">
        <v>-6.2827580000000003</v>
      </c>
      <c r="I85" s="83">
        <v>-79.207538373999995</v>
      </c>
      <c r="J85" s="84">
        <f t="shared" si="1"/>
        <v>3.2825365476258942E-3</v>
      </c>
      <c r="K85" s="84">
        <f>I85/'סכום נכסי הקרן'!$C$42</f>
        <v>-1.1987472466033924E-5</v>
      </c>
    </row>
    <row r="86" spans="2:11">
      <c r="B86" s="76" t="s">
        <v>2399</v>
      </c>
      <c r="C86" s="73" t="s">
        <v>2400</v>
      </c>
      <c r="D86" s="86" t="s">
        <v>525</v>
      </c>
      <c r="E86" s="86" t="s">
        <v>131</v>
      </c>
      <c r="F86" s="94">
        <v>44963</v>
      </c>
      <c r="G86" s="83">
        <v>1619985.324488</v>
      </c>
      <c r="H86" s="85">
        <v>-5.4761220000000002</v>
      </c>
      <c r="I86" s="83">
        <v>-88.712370226000019</v>
      </c>
      <c r="J86" s="84">
        <f t="shared" si="1"/>
        <v>3.6764379182998531E-3</v>
      </c>
      <c r="K86" s="84">
        <f>I86/'סכום נכסי הקרן'!$C$42</f>
        <v>-1.3425958151350124E-5</v>
      </c>
    </row>
    <row r="87" spans="2:11">
      <c r="B87" s="76" t="s">
        <v>2401</v>
      </c>
      <c r="C87" s="73" t="s">
        <v>2402</v>
      </c>
      <c r="D87" s="86" t="s">
        <v>525</v>
      </c>
      <c r="E87" s="86" t="s">
        <v>131</v>
      </c>
      <c r="F87" s="94">
        <v>44894</v>
      </c>
      <c r="G87" s="83">
        <v>1440199.061</v>
      </c>
      <c r="H87" s="85">
        <v>-6.2759939999999999</v>
      </c>
      <c r="I87" s="83">
        <v>-90.386808225999999</v>
      </c>
      <c r="J87" s="84">
        <f t="shared" si="1"/>
        <v>3.7458303529666237E-3</v>
      </c>
      <c r="K87" s="84">
        <f>I87/'סכום נכסי הקרן'!$C$42</f>
        <v>-1.3679371902530018E-5</v>
      </c>
    </row>
    <row r="88" spans="2:11">
      <c r="B88" s="76" t="s">
        <v>2403</v>
      </c>
      <c r="C88" s="73" t="s">
        <v>2404</v>
      </c>
      <c r="D88" s="86" t="s">
        <v>525</v>
      </c>
      <c r="E88" s="86" t="s">
        <v>131</v>
      </c>
      <c r="F88" s="94">
        <v>44963</v>
      </c>
      <c r="G88" s="83">
        <v>5963956.9455599999</v>
      </c>
      <c r="H88" s="85">
        <v>-5.4690630000000002</v>
      </c>
      <c r="I88" s="83">
        <v>-326.17258530099997</v>
      </c>
      <c r="J88" s="84">
        <f t="shared" si="1"/>
        <v>1.3517317342052472E-2</v>
      </c>
      <c r="K88" s="84">
        <f>I88/'סכום נכסי הקרן'!$C$42</f>
        <v>-4.9363797508878247E-5</v>
      </c>
    </row>
    <row r="89" spans="2:11">
      <c r="B89" s="76" t="s">
        <v>2405</v>
      </c>
      <c r="C89" s="73" t="s">
        <v>2406</v>
      </c>
      <c r="D89" s="86" t="s">
        <v>525</v>
      </c>
      <c r="E89" s="86" t="s">
        <v>131</v>
      </c>
      <c r="F89" s="94">
        <v>44903</v>
      </c>
      <c r="G89" s="83">
        <v>1800513.9586250002</v>
      </c>
      <c r="H89" s="85">
        <v>-6.1844599999999996</v>
      </c>
      <c r="I89" s="83">
        <v>-111.352062225</v>
      </c>
      <c r="J89" s="84">
        <f t="shared" si="1"/>
        <v>4.6146771053682542E-3</v>
      </c>
      <c r="K89" s="84">
        <f>I89/'סכום נכסי הקרן'!$C$42</f>
        <v>-1.6852307335389228E-5</v>
      </c>
    </row>
    <row r="90" spans="2:11">
      <c r="B90" s="76" t="s">
        <v>2407</v>
      </c>
      <c r="C90" s="73" t="s">
        <v>2408</v>
      </c>
      <c r="D90" s="86" t="s">
        <v>525</v>
      </c>
      <c r="E90" s="86" t="s">
        <v>131</v>
      </c>
      <c r="F90" s="94">
        <v>44902</v>
      </c>
      <c r="G90" s="83">
        <v>792342.80003999989</v>
      </c>
      <c r="H90" s="85">
        <v>-6.2131920000000003</v>
      </c>
      <c r="I90" s="83">
        <v>-49.229779390000004</v>
      </c>
      <c r="J90" s="84">
        <f t="shared" si="1"/>
        <v>2.040191544852756E-3</v>
      </c>
      <c r="K90" s="84">
        <f>I90/'סכום נכסי הקרן'!$C$42</f>
        <v>-7.4505613614709192E-6</v>
      </c>
    </row>
    <row r="91" spans="2:11">
      <c r="B91" s="76" t="s">
        <v>2407</v>
      </c>
      <c r="C91" s="73" t="s">
        <v>2409</v>
      </c>
      <c r="D91" s="86" t="s">
        <v>525</v>
      </c>
      <c r="E91" s="86" t="s">
        <v>131</v>
      </c>
      <c r="F91" s="94">
        <v>44902</v>
      </c>
      <c r="G91" s="83">
        <v>1363896.7656</v>
      </c>
      <c r="H91" s="85">
        <v>-6.2131920000000003</v>
      </c>
      <c r="I91" s="83">
        <v>-84.741524600000005</v>
      </c>
      <c r="J91" s="84">
        <f t="shared" si="1"/>
        <v>3.5118772444056616E-3</v>
      </c>
      <c r="K91" s="84">
        <f>I91/'סכום נכסי הקרן'!$C$42</f>
        <v>-1.28250001669751E-5</v>
      </c>
    </row>
    <row r="92" spans="2:11">
      <c r="B92" s="76" t="s">
        <v>2410</v>
      </c>
      <c r="C92" s="73" t="s">
        <v>2411</v>
      </c>
      <c r="D92" s="86" t="s">
        <v>525</v>
      </c>
      <c r="E92" s="86" t="s">
        <v>131</v>
      </c>
      <c r="F92" s="94">
        <v>44882</v>
      </c>
      <c r="G92" s="83">
        <v>2684808.1671210001</v>
      </c>
      <c r="H92" s="85">
        <v>-6.2648060000000001</v>
      </c>
      <c r="I92" s="83">
        <v>-168.19802449299996</v>
      </c>
      <c r="J92" s="84">
        <f t="shared" si="1"/>
        <v>6.9705002070608564E-3</v>
      </c>
      <c r="K92" s="84">
        <f>I92/'סכום נכסי הקרן'!$C$42</f>
        <v>-2.5455521391547002E-5</v>
      </c>
    </row>
    <row r="93" spans="2:11">
      <c r="B93" s="76" t="s">
        <v>2412</v>
      </c>
      <c r="C93" s="73" t="s">
        <v>2413</v>
      </c>
      <c r="D93" s="86" t="s">
        <v>525</v>
      </c>
      <c r="E93" s="86" t="s">
        <v>131</v>
      </c>
      <c r="F93" s="94">
        <v>44963</v>
      </c>
      <c r="G93" s="83">
        <v>1441047.4846000001</v>
      </c>
      <c r="H93" s="85">
        <v>-5.3984969999999999</v>
      </c>
      <c r="I93" s="83">
        <v>-77.794910701000006</v>
      </c>
      <c r="J93" s="84">
        <f t="shared" si="1"/>
        <v>3.2239941151756477E-3</v>
      </c>
      <c r="K93" s="84">
        <f>I93/'סכום נכסי הקרן'!$C$42</f>
        <v>-1.1773681762743953E-5</v>
      </c>
    </row>
    <row r="94" spans="2:11">
      <c r="B94" s="76" t="s">
        <v>2414</v>
      </c>
      <c r="C94" s="73" t="s">
        <v>2415</v>
      </c>
      <c r="D94" s="86" t="s">
        <v>525</v>
      </c>
      <c r="E94" s="86" t="s">
        <v>131</v>
      </c>
      <c r="F94" s="94">
        <v>44894</v>
      </c>
      <c r="G94" s="83">
        <v>2506987.49468</v>
      </c>
      <c r="H94" s="85">
        <v>-6.2134239999999998</v>
      </c>
      <c r="I94" s="83">
        <v>-155.76975287100001</v>
      </c>
      <c r="J94" s="84">
        <f t="shared" si="1"/>
        <v>6.4554449905938832E-3</v>
      </c>
      <c r="K94" s="84">
        <f>I94/'סכום נכסי הקרן'!$C$42</f>
        <v>-2.3574594816532781E-5</v>
      </c>
    </row>
    <row r="95" spans="2:11">
      <c r="B95" s="76" t="s">
        <v>2416</v>
      </c>
      <c r="C95" s="73" t="s">
        <v>2417</v>
      </c>
      <c r="D95" s="86" t="s">
        <v>525</v>
      </c>
      <c r="E95" s="86" t="s">
        <v>131</v>
      </c>
      <c r="F95" s="94">
        <v>44902</v>
      </c>
      <c r="G95" s="83">
        <v>1801309.3557500001</v>
      </c>
      <c r="H95" s="85">
        <v>-6.1819249999999997</v>
      </c>
      <c r="I95" s="83">
        <v>-111.3555975</v>
      </c>
      <c r="J95" s="84">
        <f t="shared" si="1"/>
        <v>4.6148236150266994E-3</v>
      </c>
      <c r="K95" s="84">
        <f>I95/'סכום נכסי הקרן'!$C$42</f>
        <v>-1.6852842372995397E-5</v>
      </c>
    </row>
    <row r="96" spans="2:11">
      <c r="B96" s="76" t="s">
        <v>2418</v>
      </c>
      <c r="C96" s="73" t="s">
        <v>2419</v>
      </c>
      <c r="D96" s="86" t="s">
        <v>525</v>
      </c>
      <c r="E96" s="86" t="s">
        <v>131</v>
      </c>
      <c r="F96" s="94">
        <v>44894</v>
      </c>
      <c r="G96" s="83">
        <v>4504599.0512499996</v>
      </c>
      <c r="H96" s="85">
        <v>-6.1821659999999996</v>
      </c>
      <c r="I96" s="83">
        <v>-278.48179008099999</v>
      </c>
      <c r="J96" s="84">
        <f t="shared" si="1"/>
        <v>1.1540904723902241E-2</v>
      </c>
      <c r="K96" s="84">
        <f>I96/'סכום נכסי הקרן'!$C$42</f>
        <v>-4.2146149967761489E-5</v>
      </c>
    </row>
    <row r="97" spans="2:11">
      <c r="B97" s="76" t="s">
        <v>2420</v>
      </c>
      <c r="C97" s="73" t="s">
        <v>2421</v>
      </c>
      <c r="D97" s="86" t="s">
        <v>525</v>
      </c>
      <c r="E97" s="86" t="s">
        <v>131</v>
      </c>
      <c r="F97" s="94">
        <v>44882</v>
      </c>
      <c r="G97" s="83">
        <v>1442320.12</v>
      </c>
      <c r="H97" s="85">
        <v>-6.1616669999999996</v>
      </c>
      <c r="I97" s="83">
        <v>-88.870958201999997</v>
      </c>
      <c r="J97" s="84">
        <f t="shared" si="1"/>
        <v>3.6830101567246342E-3</v>
      </c>
      <c r="K97" s="84">
        <f>I97/'סכום נכסי הקרן'!$C$42</f>
        <v>-1.3449959263299436E-5</v>
      </c>
    </row>
    <row r="98" spans="2:11">
      <c r="B98" s="76" t="s">
        <v>2422</v>
      </c>
      <c r="C98" s="73" t="s">
        <v>2423</v>
      </c>
      <c r="D98" s="86" t="s">
        <v>525</v>
      </c>
      <c r="E98" s="86" t="s">
        <v>131</v>
      </c>
      <c r="F98" s="94">
        <v>44882</v>
      </c>
      <c r="G98" s="83">
        <v>2163480.1800000002</v>
      </c>
      <c r="H98" s="85">
        <v>-6.1616669999999996</v>
      </c>
      <c r="I98" s="83">
        <v>-133.30643730300002</v>
      </c>
      <c r="J98" s="84">
        <f t="shared" si="1"/>
        <v>5.5245152350869523E-3</v>
      </c>
      <c r="K98" s="84">
        <f>I98/'סכום נכסי הקרן'!$C$42</f>
        <v>-2.0174938894949157E-5</v>
      </c>
    </row>
    <row r="99" spans="2:11">
      <c r="B99" s="76" t="s">
        <v>2424</v>
      </c>
      <c r="C99" s="73" t="s">
        <v>2425</v>
      </c>
      <c r="D99" s="86" t="s">
        <v>525</v>
      </c>
      <c r="E99" s="86" t="s">
        <v>131</v>
      </c>
      <c r="F99" s="94">
        <v>44963</v>
      </c>
      <c r="G99" s="83">
        <v>2235596.1860000002</v>
      </c>
      <c r="H99" s="85">
        <v>-5.3054990000000002</v>
      </c>
      <c r="I99" s="83">
        <v>-118.609526696</v>
      </c>
      <c r="J99" s="84">
        <f t="shared" si="1"/>
        <v>4.9154425736330004E-3</v>
      </c>
      <c r="K99" s="84">
        <f>I99/'סכום נכסי הקרן'!$C$42</f>
        <v>-1.7950670664249975E-5</v>
      </c>
    </row>
    <row r="100" spans="2:11">
      <c r="B100" s="76" t="s">
        <v>2426</v>
      </c>
      <c r="C100" s="73" t="s">
        <v>2427</v>
      </c>
      <c r="D100" s="86" t="s">
        <v>525</v>
      </c>
      <c r="E100" s="86" t="s">
        <v>131</v>
      </c>
      <c r="F100" s="94">
        <v>44943</v>
      </c>
      <c r="G100" s="83">
        <v>2167298.0861999998</v>
      </c>
      <c r="H100" s="85">
        <v>-6.0165389999999999</v>
      </c>
      <c r="I100" s="83">
        <v>-130.39634393099999</v>
      </c>
      <c r="J100" s="84">
        <f t="shared" si="1"/>
        <v>5.4039144937094172E-3</v>
      </c>
      <c r="K100" s="84">
        <f>I100/'סכום נכסי הקרן'!$C$42</f>
        <v>-1.9734517883432289E-5</v>
      </c>
    </row>
    <row r="101" spans="2:11">
      <c r="B101" s="76" t="s">
        <v>2426</v>
      </c>
      <c r="C101" s="73" t="s">
        <v>2428</v>
      </c>
      <c r="D101" s="86" t="s">
        <v>525</v>
      </c>
      <c r="E101" s="86" t="s">
        <v>131</v>
      </c>
      <c r="F101" s="94">
        <v>44943</v>
      </c>
      <c r="G101" s="83">
        <v>2827833.18597</v>
      </c>
      <c r="H101" s="85">
        <v>-6.0165389999999999</v>
      </c>
      <c r="I101" s="83">
        <v>-170.137698753</v>
      </c>
      <c r="J101" s="84">
        <f t="shared" si="1"/>
        <v>7.0508846222269422E-3</v>
      </c>
      <c r="K101" s="84">
        <f>I101/'סכום נכסי הקרן'!$C$42</f>
        <v>-2.5749076680123643E-5</v>
      </c>
    </row>
    <row r="102" spans="2:11">
      <c r="B102" s="76" t="s">
        <v>2429</v>
      </c>
      <c r="C102" s="73" t="s">
        <v>2430</v>
      </c>
      <c r="D102" s="86" t="s">
        <v>525</v>
      </c>
      <c r="E102" s="86" t="s">
        <v>131</v>
      </c>
      <c r="F102" s="94">
        <v>44943</v>
      </c>
      <c r="G102" s="83">
        <v>1083649.0430999999</v>
      </c>
      <c r="H102" s="85">
        <v>-6.0165389999999999</v>
      </c>
      <c r="I102" s="83">
        <v>-65.198171965000014</v>
      </c>
      <c r="J102" s="84">
        <f t="shared" si="1"/>
        <v>2.7019572468339882E-3</v>
      </c>
      <c r="K102" s="84">
        <f>I102/'סכום נכסי הקרן'!$C$42</f>
        <v>-9.8672589416404776E-6</v>
      </c>
    </row>
    <row r="103" spans="2:11">
      <c r="B103" s="76" t="s">
        <v>2431</v>
      </c>
      <c r="C103" s="73" t="s">
        <v>2432</v>
      </c>
      <c r="D103" s="86" t="s">
        <v>525</v>
      </c>
      <c r="E103" s="86" t="s">
        <v>131</v>
      </c>
      <c r="F103" s="94">
        <v>44943</v>
      </c>
      <c r="G103" s="83">
        <v>1083649.0430999999</v>
      </c>
      <c r="H103" s="85">
        <v>-6.0165389999999999</v>
      </c>
      <c r="I103" s="83">
        <v>-65.198171965000014</v>
      </c>
      <c r="J103" s="84">
        <f t="shared" si="1"/>
        <v>2.7019572468339882E-3</v>
      </c>
      <c r="K103" s="84">
        <f>I103/'סכום נכסי הקרן'!$C$42</f>
        <v>-9.8672589416404776E-6</v>
      </c>
    </row>
    <row r="104" spans="2:11">
      <c r="B104" s="76" t="s">
        <v>2433</v>
      </c>
      <c r="C104" s="73" t="s">
        <v>2434</v>
      </c>
      <c r="D104" s="86" t="s">
        <v>525</v>
      </c>
      <c r="E104" s="86" t="s">
        <v>131</v>
      </c>
      <c r="F104" s="94">
        <v>44825</v>
      </c>
      <c r="G104" s="83">
        <v>361640.55949999997</v>
      </c>
      <c r="H104" s="85">
        <v>-5.9976539999999998</v>
      </c>
      <c r="I104" s="83">
        <v>-21.689949334000001</v>
      </c>
      <c r="J104" s="84">
        <f t="shared" si="1"/>
        <v>8.9887973880501001E-4</v>
      </c>
      <c r="K104" s="84">
        <f>I104/'סכום נכסי הקרן'!$C$42</f>
        <v>-3.2826126877381135E-6</v>
      </c>
    </row>
    <row r="105" spans="2:11">
      <c r="B105" s="76" t="s">
        <v>2435</v>
      </c>
      <c r="C105" s="73" t="s">
        <v>2436</v>
      </c>
      <c r="D105" s="86" t="s">
        <v>525</v>
      </c>
      <c r="E105" s="86" t="s">
        <v>131</v>
      </c>
      <c r="F105" s="94">
        <v>44943</v>
      </c>
      <c r="G105" s="83">
        <v>3797225.8747500004</v>
      </c>
      <c r="H105" s="85">
        <v>-5.8921799999999998</v>
      </c>
      <c r="I105" s="83">
        <v>-223.73937803199999</v>
      </c>
      <c r="J105" s="84">
        <f t="shared" si="1"/>
        <v>9.2722574215764898E-3</v>
      </c>
      <c r="K105" s="84">
        <f>I105/'סכום נכסי הקרן'!$C$42</f>
        <v>-3.3861292609070017E-5</v>
      </c>
    </row>
    <row r="106" spans="2:11">
      <c r="B106" s="76" t="s">
        <v>2437</v>
      </c>
      <c r="C106" s="73" t="s">
        <v>2438</v>
      </c>
      <c r="D106" s="86" t="s">
        <v>525</v>
      </c>
      <c r="E106" s="86" t="s">
        <v>131</v>
      </c>
      <c r="F106" s="94">
        <v>44825</v>
      </c>
      <c r="G106" s="83">
        <v>1371045.5766799999</v>
      </c>
      <c r="H106" s="85">
        <v>-5.8796650000000001</v>
      </c>
      <c r="I106" s="83">
        <v>-80.612885391999995</v>
      </c>
      <c r="J106" s="84">
        <f t="shared" si="1"/>
        <v>3.3407772535407787E-3</v>
      </c>
      <c r="K106" s="84">
        <f>I106/'סכום נכסי הקרן'!$C$42</f>
        <v>-1.2200161296280767E-5</v>
      </c>
    </row>
    <row r="107" spans="2:11">
      <c r="B107" s="76" t="s">
        <v>2437</v>
      </c>
      <c r="C107" s="73" t="s">
        <v>2439</v>
      </c>
      <c r="D107" s="86" t="s">
        <v>525</v>
      </c>
      <c r="E107" s="86" t="s">
        <v>131</v>
      </c>
      <c r="F107" s="94">
        <v>44825</v>
      </c>
      <c r="G107" s="83">
        <v>724087.1214200001</v>
      </c>
      <c r="H107" s="85">
        <v>-5.8796650000000001</v>
      </c>
      <c r="I107" s="83">
        <v>-42.573896247999997</v>
      </c>
      <c r="J107" s="84">
        <f t="shared" si="1"/>
        <v>1.7643569447774456E-3</v>
      </c>
      <c r="K107" s="84">
        <f>I107/'סכום נכסי הקרן'!$C$42</f>
        <v>-6.4432428973478786E-6</v>
      </c>
    </row>
    <row r="108" spans="2:11">
      <c r="B108" s="76" t="s">
        <v>2437</v>
      </c>
      <c r="C108" s="73" t="s">
        <v>2440</v>
      </c>
      <c r="D108" s="86" t="s">
        <v>525</v>
      </c>
      <c r="E108" s="86" t="s">
        <v>131</v>
      </c>
      <c r="F108" s="94">
        <v>44825</v>
      </c>
      <c r="G108" s="83">
        <v>1574616.1887950001</v>
      </c>
      <c r="H108" s="85">
        <v>-5.8796650000000001</v>
      </c>
      <c r="I108" s="83">
        <v>-92.582155197999995</v>
      </c>
      <c r="J108" s="84">
        <f t="shared" si="1"/>
        <v>3.8368104139335901E-3</v>
      </c>
      <c r="K108" s="84">
        <f>I108/'סכום נכסי הקרן'!$C$42</f>
        <v>-1.401162135656531E-5</v>
      </c>
    </row>
    <row r="109" spans="2:11">
      <c r="B109" s="76" t="s">
        <v>2441</v>
      </c>
      <c r="C109" s="73" t="s">
        <v>2442</v>
      </c>
      <c r="D109" s="86" t="s">
        <v>525</v>
      </c>
      <c r="E109" s="86" t="s">
        <v>131</v>
      </c>
      <c r="F109" s="94">
        <v>44886</v>
      </c>
      <c r="G109" s="83">
        <v>4382010.325286</v>
      </c>
      <c r="H109" s="85">
        <v>-5.696332</v>
      </c>
      <c r="I109" s="83">
        <v>-249.61384079700002</v>
      </c>
      <c r="J109" s="84">
        <f t="shared" si="1"/>
        <v>1.0344552703311664E-2</v>
      </c>
      <c r="K109" s="84">
        <f>I109/'סכום נכסי הקרן'!$C$42</f>
        <v>-3.777720031603988E-5</v>
      </c>
    </row>
    <row r="110" spans="2:11">
      <c r="B110" s="76" t="s">
        <v>2443</v>
      </c>
      <c r="C110" s="73" t="s">
        <v>2444</v>
      </c>
      <c r="D110" s="86" t="s">
        <v>525</v>
      </c>
      <c r="E110" s="86" t="s">
        <v>131</v>
      </c>
      <c r="F110" s="94">
        <v>44825</v>
      </c>
      <c r="G110" s="83">
        <v>1200754.2700479999</v>
      </c>
      <c r="H110" s="85">
        <v>-5.7836049999999997</v>
      </c>
      <c r="I110" s="83">
        <v>-69.446884265999998</v>
      </c>
      <c r="J110" s="84">
        <f t="shared" si="1"/>
        <v>2.8780333337151093E-3</v>
      </c>
      <c r="K110" s="84">
        <f>I110/'סכום נכסי הקרן'!$C$42</f>
        <v>-1.0510269982885702E-5</v>
      </c>
    </row>
    <row r="111" spans="2:11">
      <c r="B111" s="76" t="s">
        <v>2443</v>
      </c>
      <c r="C111" s="73" t="s">
        <v>2445</v>
      </c>
      <c r="D111" s="86" t="s">
        <v>525</v>
      </c>
      <c r="E111" s="86" t="s">
        <v>131</v>
      </c>
      <c r="F111" s="94">
        <v>44825</v>
      </c>
      <c r="G111" s="83">
        <v>3080164.7612680001</v>
      </c>
      <c r="H111" s="85">
        <v>-5.7836049999999997</v>
      </c>
      <c r="I111" s="83">
        <v>-178.14456382200001</v>
      </c>
      <c r="J111" s="84">
        <f t="shared" si="1"/>
        <v>7.3827069179382438E-3</v>
      </c>
      <c r="K111" s="84">
        <f>I111/'סכום נכסי הקרן'!$C$42</f>
        <v>-2.6960856221872323E-5</v>
      </c>
    </row>
    <row r="112" spans="2:11">
      <c r="B112" s="76" t="s">
        <v>2446</v>
      </c>
      <c r="C112" s="73" t="s">
        <v>2447</v>
      </c>
      <c r="D112" s="86" t="s">
        <v>525</v>
      </c>
      <c r="E112" s="86" t="s">
        <v>131</v>
      </c>
      <c r="F112" s="94">
        <v>44825</v>
      </c>
      <c r="G112" s="83">
        <v>2460777.7469580001</v>
      </c>
      <c r="H112" s="85">
        <v>-5.7805090000000003</v>
      </c>
      <c r="I112" s="83">
        <v>-142.24548451199999</v>
      </c>
      <c r="J112" s="84">
        <f t="shared" si="1"/>
        <v>5.8949692318510712E-3</v>
      </c>
      <c r="K112" s="84">
        <f>I112/'סכום נכסי הקרן'!$C$42</f>
        <v>-2.1527797278004764E-5</v>
      </c>
    </row>
    <row r="113" spans="2:11">
      <c r="B113" s="76" t="s">
        <v>2448</v>
      </c>
      <c r="C113" s="73" t="s">
        <v>2449</v>
      </c>
      <c r="D113" s="86" t="s">
        <v>525</v>
      </c>
      <c r="E113" s="86" t="s">
        <v>131</v>
      </c>
      <c r="F113" s="94">
        <v>44887</v>
      </c>
      <c r="G113" s="83">
        <v>3192566.3312400002</v>
      </c>
      <c r="H113" s="85">
        <v>-5.5612750000000002</v>
      </c>
      <c r="I113" s="83">
        <v>-177.54740047399997</v>
      </c>
      <c r="J113" s="84">
        <f t="shared" si="1"/>
        <v>7.3579591407070275E-3</v>
      </c>
      <c r="K113" s="84">
        <f>I113/'סכום נכסי הקרן'!$C$42</f>
        <v>-2.6870479985735875E-5</v>
      </c>
    </row>
    <row r="114" spans="2:11">
      <c r="B114" s="76" t="s">
        <v>2448</v>
      </c>
      <c r="C114" s="73" t="s">
        <v>2450</v>
      </c>
      <c r="D114" s="86" t="s">
        <v>525</v>
      </c>
      <c r="E114" s="86" t="s">
        <v>131</v>
      </c>
      <c r="F114" s="94">
        <v>44887</v>
      </c>
      <c r="G114" s="83">
        <v>725190.07209999999</v>
      </c>
      <c r="H114" s="85">
        <v>-5.5612750000000002</v>
      </c>
      <c r="I114" s="83">
        <v>-40.329815826000001</v>
      </c>
      <c r="J114" s="84">
        <f t="shared" si="1"/>
        <v>1.671357261259384E-3</v>
      </c>
      <c r="K114" s="84">
        <f>I114/'סכום נכסי הקרן'!$C$42</f>
        <v>-6.1036179977168476E-6</v>
      </c>
    </row>
    <row r="115" spans="2:11">
      <c r="B115" s="76" t="s">
        <v>2451</v>
      </c>
      <c r="C115" s="73" t="s">
        <v>2452</v>
      </c>
      <c r="D115" s="86" t="s">
        <v>525</v>
      </c>
      <c r="E115" s="86" t="s">
        <v>131</v>
      </c>
      <c r="F115" s="94">
        <v>44886</v>
      </c>
      <c r="G115" s="83">
        <v>2102508.2357999999</v>
      </c>
      <c r="H115" s="85">
        <v>-5.5356240000000003</v>
      </c>
      <c r="I115" s="83">
        <v>-116.38694579600002</v>
      </c>
      <c r="J115" s="84">
        <f t="shared" si="1"/>
        <v>4.823333878121513E-3</v>
      </c>
      <c r="K115" s="84">
        <f>I115/'סכום נכסי הקרן'!$C$42</f>
        <v>-1.7614299557544451E-5</v>
      </c>
    </row>
    <row r="116" spans="2:11">
      <c r="B116" s="76" t="s">
        <v>2451</v>
      </c>
      <c r="C116" s="73" t="s">
        <v>2453</v>
      </c>
      <c r="D116" s="86" t="s">
        <v>525</v>
      </c>
      <c r="E116" s="86" t="s">
        <v>131</v>
      </c>
      <c r="F116" s="94">
        <v>44886</v>
      </c>
      <c r="G116" s="83">
        <v>858459.75749999995</v>
      </c>
      <c r="H116" s="85">
        <v>-5.5356240000000003</v>
      </c>
      <c r="I116" s="83">
        <v>-47.521102459000005</v>
      </c>
      <c r="J116" s="84">
        <f t="shared" si="1"/>
        <v>1.9693801727380302E-3</v>
      </c>
      <c r="K116" s="84">
        <f>I116/'סכום נכסי הקרן'!$C$42</f>
        <v>-7.1919658024599179E-6</v>
      </c>
    </row>
    <row r="117" spans="2:11">
      <c r="B117" s="76" t="s">
        <v>2454</v>
      </c>
      <c r="C117" s="73" t="s">
        <v>2455</v>
      </c>
      <c r="D117" s="86" t="s">
        <v>525</v>
      </c>
      <c r="E117" s="86" t="s">
        <v>131</v>
      </c>
      <c r="F117" s="94">
        <v>44887</v>
      </c>
      <c r="G117" s="83">
        <v>1814300.842125</v>
      </c>
      <c r="H117" s="85">
        <v>-5.5941349999999996</v>
      </c>
      <c r="I117" s="83">
        <v>-101.494440522</v>
      </c>
      <c r="J117" s="84">
        <f t="shared" si="1"/>
        <v>4.2061553386649317E-3</v>
      </c>
      <c r="K117" s="84">
        <f>I117/'סכום נכסי הקרן'!$C$42</f>
        <v>-1.5360429527151726E-5</v>
      </c>
    </row>
    <row r="118" spans="2:11">
      <c r="B118" s="76" t="s">
        <v>2456</v>
      </c>
      <c r="C118" s="73" t="s">
        <v>2457</v>
      </c>
      <c r="D118" s="86" t="s">
        <v>525</v>
      </c>
      <c r="E118" s="86" t="s">
        <v>131</v>
      </c>
      <c r="F118" s="94">
        <v>44886</v>
      </c>
      <c r="G118" s="83">
        <v>2796763.7416949999</v>
      </c>
      <c r="H118" s="85">
        <v>-5.44313</v>
      </c>
      <c r="I118" s="83">
        <v>-152.23148073199999</v>
      </c>
      <c r="J118" s="84">
        <f t="shared" si="1"/>
        <v>6.3088111240435446E-3</v>
      </c>
      <c r="K118" s="84">
        <f>I118/'סכום נכסי הקרן'!$C$42</f>
        <v>-2.3039103615640713E-5</v>
      </c>
    </row>
    <row r="119" spans="2:11">
      <c r="B119" s="76" t="s">
        <v>2456</v>
      </c>
      <c r="C119" s="73" t="s">
        <v>2458</v>
      </c>
      <c r="D119" s="86" t="s">
        <v>525</v>
      </c>
      <c r="E119" s="86" t="s">
        <v>131</v>
      </c>
      <c r="F119" s="94">
        <v>44886</v>
      </c>
      <c r="G119" s="83">
        <v>601243.58322000003</v>
      </c>
      <c r="H119" s="85">
        <v>-5.44313</v>
      </c>
      <c r="I119" s="83">
        <v>-32.726468638999997</v>
      </c>
      <c r="J119" s="84">
        <f t="shared" si="1"/>
        <v>1.3562576440011276E-3</v>
      </c>
      <c r="K119" s="84">
        <f>I119/'סכום נכסי הקרן'!$C$42</f>
        <v>-4.9529078895009672E-6</v>
      </c>
    </row>
    <row r="120" spans="2:11">
      <c r="B120" s="76" t="s">
        <v>2459</v>
      </c>
      <c r="C120" s="73" t="s">
        <v>2460</v>
      </c>
      <c r="D120" s="86" t="s">
        <v>525</v>
      </c>
      <c r="E120" s="86" t="s">
        <v>131</v>
      </c>
      <c r="F120" s="94">
        <v>44964</v>
      </c>
      <c r="G120" s="83">
        <v>2397996.4261770002</v>
      </c>
      <c r="H120" s="85">
        <v>-4.55396</v>
      </c>
      <c r="I120" s="83">
        <v>-109.20379779699999</v>
      </c>
      <c r="J120" s="84">
        <f t="shared" si="1"/>
        <v>4.5256482497361321E-3</v>
      </c>
      <c r="K120" s="84">
        <f>I120/'סכום נכסי הקרן'!$C$42</f>
        <v>-1.6527183474591862E-5</v>
      </c>
    </row>
    <row r="121" spans="2:11">
      <c r="B121" s="76" t="s">
        <v>2461</v>
      </c>
      <c r="C121" s="73" t="s">
        <v>2462</v>
      </c>
      <c r="D121" s="86" t="s">
        <v>525</v>
      </c>
      <c r="E121" s="86" t="s">
        <v>131</v>
      </c>
      <c r="F121" s="94">
        <v>44964</v>
      </c>
      <c r="G121" s="83">
        <v>2779767.217313</v>
      </c>
      <c r="H121" s="85">
        <v>-4.5509069999999996</v>
      </c>
      <c r="I121" s="83">
        <v>-126.50460999600001</v>
      </c>
      <c r="J121" s="84">
        <f t="shared" si="1"/>
        <v>5.2426323842345102E-3</v>
      </c>
      <c r="K121" s="84">
        <f>I121/'סכום נכסי הקרן'!$C$42</f>
        <v>-1.9145532865735342E-5</v>
      </c>
    </row>
    <row r="122" spans="2:11">
      <c r="B122" s="76" t="s">
        <v>2461</v>
      </c>
      <c r="C122" s="73" t="s">
        <v>2463</v>
      </c>
      <c r="D122" s="86" t="s">
        <v>525</v>
      </c>
      <c r="E122" s="86" t="s">
        <v>131</v>
      </c>
      <c r="F122" s="94">
        <v>44964</v>
      </c>
      <c r="G122" s="83">
        <v>1202908.7219759999</v>
      </c>
      <c r="H122" s="85">
        <v>-4.5509069999999996</v>
      </c>
      <c r="I122" s="83">
        <v>-54.743252491999989</v>
      </c>
      <c r="J122" s="84">
        <f t="shared" si="1"/>
        <v>2.2686821321528158E-3</v>
      </c>
      <c r="K122" s="84">
        <f>I122/'סכום נכסי הקרן'!$C$42</f>
        <v>-8.2849845534955114E-6</v>
      </c>
    </row>
    <row r="123" spans="2:11">
      <c r="B123" s="76" t="s">
        <v>2464</v>
      </c>
      <c r="C123" s="73" t="s">
        <v>2465</v>
      </c>
      <c r="D123" s="86" t="s">
        <v>525</v>
      </c>
      <c r="E123" s="86" t="s">
        <v>131</v>
      </c>
      <c r="F123" s="94">
        <v>44964</v>
      </c>
      <c r="G123" s="83">
        <v>726526.33927</v>
      </c>
      <c r="H123" s="85">
        <v>-4.5173310000000004</v>
      </c>
      <c r="I123" s="83">
        <v>-32.819600661999999</v>
      </c>
      <c r="J123" s="84">
        <f t="shared" si="1"/>
        <v>1.3601172421596811E-3</v>
      </c>
      <c r="K123" s="84">
        <f>I123/'סכום נכסי הקרן'!$C$42</f>
        <v>-4.9670027292641617E-6</v>
      </c>
    </row>
    <row r="124" spans="2:11">
      <c r="B124" s="76" t="s">
        <v>2464</v>
      </c>
      <c r="C124" s="73" t="s">
        <v>2466</v>
      </c>
      <c r="D124" s="86" t="s">
        <v>525</v>
      </c>
      <c r="E124" s="86" t="s">
        <v>131</v>
      </c>
      <c r="F124" s="94">
        <v>44964</v>
      </c>
      <c r="G124" s="83">
        <v>1203295.1478840001</v>
      </c>
      <c r="H124" s="85">
        <v>-4.5173310000000004</v>
      </c>
      <c r="I124" s="83">
        <v>-54.356826584000004</v>
      </c>
      <c r="J124" s="84">
        <f t="shared" si="1"/>
        <v>2.2526677831148476E-3</v>
      </c>
      <c r="K124" s="84">
        <f>I124/'סכום נכסי הקרן'!$C$42</f>
        <v>-8.2265018632439917E-6</v>
      </c>
    </row>
    <row r="125" spans="2:11">
      <c r="B125" s="76" t="s">
        <v>2464</v>
      </c>
      <c r="C125" s="73" t="s">
        <v>2467</v>
      </c>
      <c r="D125" s="86" t="s">
        <v>525</v>
      </c>
      <c r="E125" s="86" t="s">
        <v>131</v>
      </c>
      <c r="F125" s="94">
        <v>44964</v>
      </c>
      <c r="G125" s="83">
        <v>687832.09528999997</v>
      </c>
      <c r="H125" s="85">
        <v>-4.5173310000000004</v>
      </c>
      <c r="I125" s="83">
        <v>-31.071653524000002</v>
      </c>
      <c r="J125" s="84">
        <f t="shared" si="1"/>
        <v>1.2876784253300132E-3</v>
      </c>
      <c r="K125" s="84">
        <f>I125/'סכום נכסי הקרן'!$C$42</f>
        <v>-4.702463916178969E-6</v>
      </c>
    </row>
    <row r="126" spans="2:11">
      <c r="B126" s="76" t="s">
        <v>2468</v>
      </c>
      <c r="C126" s="73" t="s">
        <v>2469</v>
      </c>
      <c r="D126" s="86" t="s">
        <v>525</v>
      </c>
      <c r="E126" s="86" t="s">
        <v>131</v>
      </c>
      <c r="F126" s="94">
        <v>44964</v>
      </c>
      <c r="G126" s="83">
        <v>3610833.9436079995</v>
      </c>
      <c r="H126" s="85">
        <v>-4.4898759999999998</v>
      </c>
      <c r="I126" s="83">
        <v>-162.12197979499999</v>
      </c>
      <c r="J126" s="84">
        <f t="shared" si="1"/>
        <v>6.7186954016644493E-3</v>
      </c>
      <c r="K126" s="84">
        <f>I126/'סכום נכסי הקרן'!$C$42</f>
        <v>-2.4535957168054168E-5</v>
      </c>
    </row>
    <row r="127" spans="2:11">
      <c r="B127" s="76" t="s">
        <v>2470</v>
      </c>
      <c r="C127" s="73" t="s">
        <v>2471</v>
      </c>
      <c r="D127" s="86" t="s">
        <v>525</v>
      </c>
      <c r="E127" s="86" t="s">
        <v>131</v>
      </c>
      <c r="F127" s="94">
        <v>44964</v>
      </c>
      <c r="G127" s="83">
        <v>1272757.3608929999</v>
      </c>
      <c r="H127" s="85">
        <v>-4.4127720000000004</v>
      </c>
      <c r="I127" s="83">
        <v>-56.163884491999994</v>
      </c>
      <c r="J127" s="84">
        <f t="shared" si="1"/>
        <v>2.3275562817155499E-3</v>
      </c>
      <c r="K127" s="84">
        <f>I127/'סכום נכסי הקרן'!$C$42</f>
        <v>-8.4999866522093486E-6</v>
      </c>
    </row>
    <row r="128" spans="2:11">
      <c r="B128" s="76" t="s">
        <v>2472</v>
      </c>
      <c r="C128" s="73" t="s">
        <v>2473</v>
      </c>
      <c r="D128" s="86" t="s">
        <v>525</v>
      </c>
      <c r="E128" s="86" t="s">
        <v>131</v>
      </c>
      <c r="F128" s="94">
        <v>44937</v>
      </c>
      <c r="G128" s="83">
        <v>1067602.6434500001</v>
      </c>
      <c r="H128" s="85">
        <v>-5.1493679999999999</v>
      </c>
      <c r="I128" s="83">
        <v>-54.974792158</v>
      </c>
      <c r="J128" s="84">
        <f t="shared" si="1"/>
        <v>2.2782776508556112E-3</v>
      </c>
      <c r="K128" s="84">
        <f>I128/'סכום נכסי הקרן'!$C$42</f>
        <v>-8.320026361736846E-6</v>
      </c>
    </row>
    <row r="129" spans="2:11">
      <c r="B129" s="76" t="s">
        <v>2474</v>
      </c>
      <c r="C129" s="73" t="s">
        <v>2475</v>
      </c>
      <c r="D129" s="86" t="s">
        <v>525</v>
      </c>
      <c r="E129" s="86" t="s">
        <v>131</v>
      </c>
      <c r="F129" s="94">
        <v>44956</v>
      </c>
      <c r="G129" s="83">
        <v>1636927.2832500001</v>
      </c>
      <c r="H129" s="85">
        <v>-4.4206649999999996</v>
      </c>
      <c r="I129" s="83">
        <v>-72.363064089000005</v>
      </c>
      <c r="J129" s="84">
        <f t="shared" si="1"/>
        <v>2.9988863111583383E-3</v>
      </c>
      <c r="K129" s="84">
        <f>I129/'סכום נכסי הקרן'!$C$42</f>
        <v>-1.0951612133542555E-5</v>
      </c>
    </row>
    <row r="130" spans="2:11">
      <c r="B130" s="76" t="s">
        <v>2476</v>
      </c>
      <c r="C130" s="73" t="s">
        <v>2477</v>
      </c>
      <c r="D130" s="86" t="s">
        <v>525</v>
      </c>
      <c r="E130" s="86" t="s">
        <v>131</v>
      </c>
      <c r="F130" s="94">
        <v>44956</v>
      </c>
      <c r="G130" s="83">
        <v>727523.23700000008</v>
      </c>
      <c r="H130" s="85">
        <v>-4.4206649999999996</v>
      </c>
      <c r="I130" s="83">
        <v>-32.161361817</v>
      </c>
      <c r="J130" s="84">
        <f t="shared" si="1"/>
        <v>1.332838360501003E-3</v>
      </c>
      <c r="K130" s="84">
        <f>I130/'סכום נכסי הקרן'!$C$42</f>
        <v>-4.8673831704129098E-6</v>
      </c>
    </row>
    <row r="131" spans="2:11">
      <c r="B131" s="76" t="s">
        <v>2478</v>
      </c>
      <c r="C131" s="73" t="s">
        <v>2479</v>
      </c>
      <c r="D131" s="86" t="s">
        <v>525</v>
      </c>
      <c r="E131" s="86" t="s">
        <v>131</v>
      </c>
      <c r="F131" s="94">
        <v>44957</v>
      </c>
      <c r="G131" s="83">
        <v>5641592.7281999998</v>
      </c>
      <c r="H131" s="85">
        <v>-4.3546440000000004</v>
      </c>
      <c r="I131" s="83">
        <v>-245.67129067100001</v>
      </c>
      <c r="J131" s="84">
        <f t="shared" si="1"/>
        <v>1.0181164657866608E-2</v>
      </c>
      <c r="K131" s="84">
        <f>I131/'סכום נכסי הקרן'!$C$42</f>
        <v>-3.7180524645370415E-5</v>
      </c>
    </row>
    <row r="132" spans="2:11">
      <c r="B132" s="76" t="s">
        <v>2480</v>
      </c>
      <c r="C132" s="73" t="s">
        <v>2481</v>
      </c>
      <c r="D132" s="86" t="s">
        <v>525</v>
      </c>
      <c r="E132" s="86" t="s">
        <v>131</v>
      </c>
      <c r="F132" s="94">
        <v>44964</v>
      </c>
      <c r="G132" s="83">
        <v>3166021.8876</v>
      </c>
      <c r="H132" s="85">
        <v>-4.31846</v>
      </c>
      <c r="I132" s="83">
        <v>-136.72339139000002</v>
      </c>
      <c r="J132" s="84">
        <f t="shared" si="1"/>
        <v>5.6661214117513055E-3</v>
      </c>
      <c r="K132" s="84">
        <f>I132/'סכום נכסי הקרן'!$C$42</f>
        <v>-2.069206950999501E-5</v>
      </c>
    </row>
    <row r="133" spans="2:11">
      <c r="B133" s="76" t="s">
        <v>2480</v>
      </c>
      <c r="C133" s="73" t="s">
        <v>2482</v>
      </c>
      <c r="D133" s="86" t="s">
        <v>525</v>
      </c>
      <c r="E133" s="86" t="s">
        <v>131</v>
      </c>
      <c r="F133" s="94">
        <v>44964</v>
      </c>
      <c r="G133" s="83">
        <v>5154848.0372270001</v>
      </c>
      <c r="H133" s="85">
        <v>-4.31846</v>
      </c>
      <c r="I133" s="83">
        <v>-222.61005482799999</v>
      </c>
      <c r="J133" s="84">
        <f t="shared" si="1"/>
        <v>9.2254557563901766E-3</v>
      </c>
      <c r="K133" s="84">
        <f>I133/'סכום נכסי הקרן'!$C$42</f>
        <v>-3.3690377932372434E-5</v>
      </c>
    </row>
    <row r="134" spans="2:11">
      <c r="B134" s="76" t="s">
        <v>2483</v>
      </c>
      <c r="C134" s="73" t="s">
        <v>2484</v>
      </c>
      <c r="D134" s="86" t="s">
        <v>525</v>
      </c>
      <c r="E134" s="86" t="s">
        <v>131</v>
      </c>
      <c r="F134" s="94">
        <v>44937</v>
      </c>
      <c r="G134" s="83">
        <v>1034067.49035</v>
      </c>
      <c r="H134" s="85">
        <v>-5.0574810000000001</v>
      </c>
      <c r="I134" s="83">
        <v>-52.297769944999999</v>
      </c>
      <c r="J134" s="84">
        <f t="shared" si="1"/>
        <v>2.1673358966568298E-3</v>
      </c>
      <c r="K134" s="84">
        <f>I134/'סכום נכסי הקרן'!$C$42</f>
        <v>-7.9148789385487442E-6</v>
      </c>
    </row>
    <row r="135" spans="2:11">
      <c r="B135" s="76" t="s">
        <v>2485</v>
      </c>
      <c r="C135" s="73" t="s">
        <v>2486</v>
      </c>
      <c r="D135" s="86" t="s">
        <v>525</v>
      </c>
      <c r="E135" s="86" t="s">
        <v>131</v>
      </c>
      <c r="F135" s="94">
        <v>44956</v>
      </c>
      <c r="G135" s="83">
        <v>1675010.897595</v>
      </c>
      <c r="H135" s="85">
        <v>-4.3142209999999999</v>
      </c>
      <c r="I135" s="83">
        <v>-72.263679642</v>
      </c>
      <c r="J135" s="84">
        <f t="shared" si="1"/>
        <v>2.9947675986438465E-3</v>
      </c>
      <c r="K135" s="84">
        <f>I135/'סכום נכסי הקרן'!$C$42</f>
        <v>-1.0936571035858908E-5</v>
      </c>
    </row>
    <row r="136" spans="2:11">
      <c r="B136" s="76" t="s">
        <v>2487</v>
      </c>
      <c r="C136" s="73" t="s">
        <v>2488</v>
      </c>
      <c r="D136" s="86" t="s">
        <v>525</v>
      </c>
      <c r="E136" s="86" t="s">
        <v>131</v>
      </c>
      <c r="F136" s="94">
        <v>44956</v>
      </c>
      <c r="G136" s="83">
        <v>1310916.2728319999</v>
      </c>
      <c r="H136" s="85">
        <v>-4.3111829999999998</v>
      </c>
      <c r="I136" s="83">
        <v>-56.516004996999996</v>
      </c>
      <c r="J136" s="84">
        <f t="shared" si="1"/>
        <v>2.3421489385580503E-3</v>
      </c>
      <c r="K136" s="84">
        <f>I136/'סכום נכסי הקרן'!$C$42</f>
        <v>-8.5532774745864146E-6</v>
      </c>
    </row>
    <row r="137" spans="2:11">
      <c r="B137" s="76" t="s">
        <v>2489</v>
      </c>
      <c r="C137" s="73" t="s">
        <v>2490</v>
      </c>
      <c r="D137" s="86" t="s">
        <v>525</v>
      </c>
      <c r="E137" s="86" t="s">
        <v>131</v>
      </c>
      <c r="F137" s="94">
        <v>44852</v>
      </c>
      <c r="G137" s="83">
        <v>1284301.2245</v>
      </c>
      <c r="H137" s="85">
        <v>-4.3928710000000004</v>
      </c>
      <c r="I137" s="83">
        <v>-56.417694759999996</v>
      </c>
      <c r="J137" s="84">
        <f t="shared" si="1"/>
        <v>2.3380747436949996E-3</v>
      </c>
      <c r="K137" s="84">
        <f>I137/'סכום נכסי הקרן'!$C$42</f>
        <v>-8.538398950605499E-6</v>
      </c>
    </row>
    <row r="138" spans="2:11">
      <c r="B138" s="76" t="s">
        <v>2491</v>
      </c>
      <c r="C138" s="73" t="s">
        <v>2492</v>
      </c>
      <c r="D138" s="86" t="s">
        <v>525</v>
      </c>
      <c r="E138" s="86" t="s">
        <v>131</v>
      </c>
      <c r="F138" s="94">
        <v>44852</v>
      </c>
      <c r="G138" s="83">
        <v>5236755.1821830003</v>
      </c>
      <c r="H138" s="85">
        <v>-4.3506479999999996</v>
      </c>
      <c r="I138" s="83">
        <v>-227.832789405</v>
      </c>
      <c r="J138" s="84">
        <f t="shared" si="1"/>
        <v>9.4418974926123375E-3</v>
      </c>
      <c r="K138" s="84">
        <f>I138/'סכום נכסי הקרן'!$C$42</f>
        <v>-3.4480800008659838E-5</v>
      </c>
    </row>
    <row r="139" spans="2:11">
      <c r="B139" s="76" t="s">
        <v>2491</v>
      </c>
      <c r="C139" s="73" t="s">
        <v>2493</v>
      </c>
      <c r="D139" s="86" t="s">
        <v>525</v>
      </c>
      <c r="E139" s="86" t="s">
        <v>131</v>
      </c>
      <c r="F139" s="94">
        <v>44852</v>
      </c>
      <c r="G139" s="83">
        <v>1042621.96653</v>
      </c>
      <c r="H139" s="85">
        <v>-4.3506479999999996</v>
      </c>
      <c r="I139" s="83">
        <v>-45.360812676999991</v>
      </c>
      <c r="J139" s="84">
        <f t="shared" si="1"/>
        <v>1.8798529596917839E-3</v>
      </c>
      <c r="K139" s="84">
        <f>I139/'סכום נכסי הקרן'!$C$42</f>
        <v>-6.8650219936761804E-6</v>
      </c>
    </row>
    <row r="140" spans="2:11">
      <c r="B140" s="76" t="s">
        <v>2494</v>
      </c>
      <c r="C140" s="73" t="s">
        <v>2495</v>
      </c>
      <c r="D140" s="86" t="s">
        <v>525</v>
      </c>
      <c r="E140" s="86" t="s">
        <v>131</v>
      </c>
      <c r="F140" s="94">
        <v>44852</v>
      </c>
      <c r="G140" s="83">
        <v>3120279.2896050001</v>
      </c>
      <c r="H140" s="85">
        <v>-4.3506479999999996</v>
      </c>
      <c r="I140" s="83">
        <v>-135.75237138</v>
      </c>
      <c r="J140" s="84">
        <f t="shared" ref="J140:J203" si="2">IFERROR(I140/$I$11,0)</f>
        <v>5.6258801829903397E-3</v>
      </c>
      <c r="K140" s="84">
        <f>I140/'סכום נכסי הקרן'!$C$42</f>
        <v>-2.0545112845606812E-5</v>
      </c>
    </row>
    <row r="141" spans="2:11">
      <c r="B141" s="76" t="s">
        <v>2496</v>
      </c>
      <c r="C141" s="73" t="s">
        <v>2497</v>
      </c>
      <c r="D141" s="86" t="s">
        <v>525</v>
      </c>
      <c r="E141" s="86" t="s">
        <v>131</v>
      </c>
      <c r="F141" s="94">
        <v>44865</v>
      </c>
      <c r="G141" s="83">
        <v>404906.86615500005</v>
      </c>
      <c r="H141" s="85">
        <v>-4.1592159999999998</v>
      </c>
      <c r="I141" s="83">
        <v>-16.840952441000002</v>
      </c>
      <c r="J141" s="84">
        <f t="shared" si="2"/>
        <v>6.9792652339967318E-4</v>
      </c>
      <c r="K141" s="84">
        <f>I141/'סכום נכסי הקרן'!$C$42</f>
        <v>-2.5487530332661109E-6</v>
      </c>
    </row>
    <row r="142" spans="2:11">
      <c r="B142" s="76" t="s">
        <v>2496</v>
      </c>
      <c r="C142" s="73" t="s">
        <v>2498</v>
      </c>
      <c r="D142" s="86" t="s">
        <v>525</v>
      </c>
      <c r="E142" s="86" t="s">
        <v>131</v>
      </c>
      <c r="F142" s="94">
        <v>44865</v>
      </c>
      <c r="G142" s="83">
        <v>1827970.1929800001</v>
      </c>
      <c r="H142" s="85">
        <v>-4.1592159999999998</v>
      </c>
      <c r="I142" s="83">
        <v>-76.029234517000006</v>
      </c>
      <c r="J142" s="84">
        <f t="shared" si="2"/>
        <v>3.1508205672503768E-3</v>
      </c>
      <c r="K142" s="84">
        <f>I142/'סכום נכסי הקרן'!$C$42</f>
        <v>-1.1506459790263368E-5</v>
      </c>
    </row>
    <row r="143" spans="2:11">
      <c r="B143" s="76" t="s">
        <v>2496</v>
      </c>
      <c r="C143" s="73" t="s">
        <v>2499</v>
      </c>
      <c r="D143" s="86" t="s">
        <v>525</v>
      </c>
      <c r="E143" s="86" t="s">
        <v>131</v>
      </c>
      <c r="F143" s="94">
        <v>44865</v>
      </c>
      <c r="G143" s="83">
        <v>2560123.52636</v>
      </c>
      <c r="H143" s="85">
        <v>-4.1592159999999998</v>
      </c>
      <c r="I143" s="83">
        <v>-106.481075417</v>
      </c>
      <c r="J143" s="84">
        <f t="shared" si="2"/>
        <v>4.4128125789797907E-3</v>
      </c>
      <c r="K143" s="84">
        <f>I143/'סכום נכסי הקרן'!$C$42</f>
        <v>-1.611511967065451E-5</v>
      </c>
    </row>
    <row r="144" spans="2:11">
      <c r="B144" s="76" t="s">
        <v>2500</v>
      </c>
      <c r="C144" s="73" t="s">
        <v>2501</v>
      </c>
      <c r="D144" s="86" t="s">
        <v>525</v>
      </c>
      <c r="E144" s="86" t="s">
        <v>131</v>
      </c>
      <c r="F144" s="94">
        <v>44865</v>
      </c>
      <c r="G144" s="83">
        <v>4895860.1996849999</v>
      </c>
      <c r="H144" s="85">
        <v>-4.0991989999999996</v>
      </c>
      <c r="I144" s="83">
        <v>-200.69107589499998</v>
      </c>
      <c r="J144" s="84">
        <f t="shared" si="2"/>
        <v>8.317084521641236E-3</v>
      </c>
      <c r="K144" s="84">
        <f>I144/'סכום נכסי הקרן'!$C$42</f>
        <v>-3.0373103316385072E-5</v>
      </c>
    </row>
    <row r="145" spans="2:11">
      <c r="B145" s="76" t="s">
        <v>2502</v>
      </c>
      <c r="C145" s="73" t="s">
        <v>2503</v>
      </c>
      <c r="D145" s="86" t="s">
        <v>525</v>
      </c>
      <c r="E145" s="86" t="s">
        <v>131</v>
      </c>
      <c r="F145" s="94">
        <v>44865</v>
      </c>
      <c r="G145" s="83">
        <v>2622885.1718449998</v>
      </c>
      <c r="H145" s="85">
        <v>-4.0482399999999998</v>
      </c>
      <c r="I145" s="83">
        <v>-106.18067419799998</v>
      </c>
      <c r="J145" s="84">
        <f t="shared" si="2"/>
        <v>4.4003632843727181E-3</v>
      </c>
      <c r="K145" s="84">
        <f>I145/'סכום נכסי הקרן'!$C$42</f>
        <v>-1.606965617796872E-5</v>
      </c>
    </row>
    <row r="146" spans="2:11">
      <c r="B146" s="76" t="s">
        <v>2504</v>
      </c>
      <c r="C146" s="73" t="s">
        <v>2505</v>
      </c>
      <c r="D146" s="86" t="s">
        <v>525</v>
      </c>
      <c r="E146" s="86" t="s">
        <v>131</v>
      </c>
      <c r="F146" s="94">
        <v>44867</v>
      </c>
      <c r="G146" s="83">
        <v>2951665.7044000002</v>
      </c>
      <c r="H146" s="85">
        <v>-3.786864</v>
      </c>
      <c r="I146" s="83">
        <v>-111.775567182</v>
      </c>
      <c r="J146" s="84">
        <f t="shared" si="2"/>
        <v>4.6322280926605142E-3</v>
      </c>
      <c r="K146" s="84">
        <f>I146/'סכום נכסי הקרן'!$C$42</f>
        <v>-1.6916401664230697E-5</v>
      </c>
    </row>
    <row r="147" spans="2:11">
      <c r="B147" s="76" t="s">
        <v>2506</v>
      </c>
      <c r="C147" s="73" t="s">
        <v>2507</v>
      </c>
      <c r="D147" s="86" t="s">
        <v>525</v>
      </c>
      <c r="E147" s="86" t="s">
        <v>131</v>
      </c>
      <c r="F147" s="94">
        <v>44853</v>
      </c>
      <c r="G147" s="83">
        <v>1886804.1828000001</v>
      </c>
      <c r="H147" s="85">
        <v>-3.7877869999999998</v>
      </c>
      <c r="I147" s="83">
        <v>-71.468130275000007</v>
      </c>
      <c r="J147" s="84">
        <f t="shared" si="2"/>
        <v>2.9617982635751616E-3</v>
      </c>
      <c r="K147" s="84">
        <f>I147/'סכום נכסי הקרן'!$C$42</f>
        <v>-1.0816170549641885E-5</v>
      </c>
    </row>
    <row r="148" spans="2:11">
      <c r="B148" s="76" t="s">
        <v>2508</v>
      </c>
      <c r="C148" s="73" t="s">
        <v>2509</v>
      </c>
      <c r="D148" s="86" t="s">
        <v>525</v>
      </c>
      <c r="E148" s="86" t="s">
        <v>131</v>
      </c>
      <c r="F148" s="94">
        <v>44853</v>
      </c>
      <c r="G148" s="83">
        <v>2934026.5305599999</v>
      </c>
      <c r="H148" s="85">
        <v>-3.7877869999999998</v>
      </c>
      <c r="I148" s="83">
        <v>-111.134685956</v>
      </c>
      <c r="J148" s="84">
        <f t="shared" si="2"/>
        <v>4.6056685493365054E-3</v>
      </c>
      <c r="K148" s="84">
        <f>I148/'סכום נכסי הקרן'!$C$42</f>
        <v>-1.6819409052057877E-5</v>
      </c>
    </row>
    <row r="149" spans="2:11">
      <c r="B149" s="76" t="s">
        <v>2508</v>
      </c>
      <c r="C149" s="73" t="s">
        <v>2510</v>
      </c>
      <c r="D149" s="86" t="s">
        <v>525</v>
      </c>
      <c r="E149" s="86" t="s">
        <v>131</v>
      </c>
      <c r="F149" s="94">
        <v>44853</v>
      </c>
      <c r="G149" s="83">
        <v>1572336.8189999997</v>
      </c>
      <c r="H149" s="85">
        <v>-3.7877869999999998</v>
      </c>
      <c r="I149" s="83">
        <v>-59.556775228999996</v>
      </c>
      <c r="J149" s="84">
        <f t="shared" si="2"/>
        <v>2.4681652196390604E-3</v>
      </c>
      <c r="K149" s="84">
        <f>I149/'סכום נכסי הקרן'!$C$42</f>
        <v>-9.0134754580096789E-6</v>
      </c>
    </row>
    <row r="150" spans="2:11">
      <c r="B150" s="76" t="s">
        <v>2511</v>
      </c>
      <c r="C150" s="73" t="s">
        <v>2512</v>
      </c>
      <c r="D150" s="86" t="s">
        <v>525</v>
      </c>
      <c r="E150" s="86" t="s">
        <v>131</v>
      </c>
      <c r="F150" s="94">
        <v>44865</v>
      </c>
      <c r="G150" s="83">
        <v>698816.36399999994</v>
      </c>
      <c r="H150" s="85">
        <v>-3.762165</v>
      </c>
      <c r="I150" s="83">
        <v>-26.290622853000002</v>
      </c>
      <c r="J150" s="84">
        <f t="shared" si="2"/>
        <v>1.0895418813210984E-3</v>
      </c>
      <c r="K150" s="84">
        <f>I150/'סכום נכסי הקרן'!$C$42</f>
        <v>-3.9788904444563701E-6</v>
      </c>
    </row>
    <row r="151" spans="2:11">
      <c r="B151" s="76" t="s">
        <v>2511</v>
      </c>
      <c r="C151" s="73" t="s">
        <v>2513</v>
      </c>
      <c r="D151" s="86" t="s">
        <v>525</v>
      </c>
      <c r="E151" s="86" t="s">
        <v>131</v>
      </c>
      <c r="F151" s="94">
        <v>44865</v>
      </c>
      <c r="G151" s="83">
        <v>922660.66500000004</v>
      </c>
      <c r="H151" s="85">
        <v>-3.762165</v>
      </c>
      <c r="I151" s="83">
        <v>-34.712014273999998</v>
      </c>
      <c r="J151" s="84">
        <f t="shared" si="2"/>
        <v>1.4385430709650589E-3</v>
      </c>
      <c r="K151" s="84">
        <f>I151/'סכום נכסי הקרן'!$C$42</f>
        <v>-5.2534054698856812E-6</v>
      </c>
    </row>
    <row r="152" spans="2:11">
      <c r="B152" s="76" t="s">
        <v>2514</v>
      </c>
      <c r="C152" s="73" t="s">
        <v>2515</v>
      </c>
      <c r="D152" s="86" t="s">
        <v>525</v>
      </c>
      <c r="E152" s="86" t="s">
        <v>131</v>
      </c>
      <c r="F152" s="94">
        <v>44867</v>
      </c>
      <c r="G152" s="83">
        <v>1528226.6420700001</v>
      </c>
      <c r="H152" s="85">
        <v>-3.8130950000000001</v>
      </c>
      <c r="I152" s="83">
        <v>-58.272734120999999</v>
      </c>
      <c r="J152" s="84">
        <f t="shared" si="2"/>
        <v>2.4149517004186782E-3</v>
      </c>
      <c r="K152" s="84">
        <f>I152/'סכום נכסי הקרן'!$C$42</f>
        <v>-8.8191453760075558E-6</v>
      </c>
    </row>
    <row r="153" spans="2:11">
      <c r="B153" s="76" t="s">
        <v>2516</v>
      </c>
      <c r="C153" s="73" t="s">
        <v>2517</v>
      </c>
      <c r="D153" s="86" t="s">
        <v>525</v>
      </c>
      <c r="E153" s="86" t="s">
        <v>131</v>
      </c>
      <c r="F153" s="94">
        <v>44859</v>
      </c>
      <c r="G153" s="83">
        <v>1661266.4352750001</v>
      </c>
      <c r="H153" s="85">
        <v>-3.5439050000000001</v>
      </c>
      <c r="I153" s="83">
        <v>-58.873704186000005</v>
      </c>
      <c r="J153" s="84">
        <f t="shared" si="2"/>
        <v>2.4398572364685038E-3</v>
      </c>
      <c r="K153" s="84">
        <f>I153/'סכום נכסי הקרן'!$C$42</f>
        <v>-8.9100977304802072E-6</v>
      </c>
    </row>
    <row r="154" spans="2:11">
      <c r="B154" s="76" t="s">
        <v>2518</v>
      </c>
      <c r="C154" s="73" t="s">
        <v>2519</v>
      </c>
      <c r="D154" s="86" t="s">
        <v>525</v>
      </c>
      <c r="E154" s="86" t="s">
        <v>131</v>
      </c>
      <c r="F154" s="94">
        <v>44867</v>
      </c>
      <c r="G154" s="83">
        <v>1477487.27822</v>
      </c>
      <c r="H154" s="85">
        <v>-3.7326169999999999</v>
      </c>
      <c r="I154" s="83">
        <v>-55.148947897999989</v>
      </c>
      <c r="J154" s="84">
        <f t="shared" si="2"/>
        <v>2.2854950520432293E-3</v>
      </c>
      <c r="K154" s="84">
        <f>I154/'סכום נכסי הקרן'!$C$42</f>
        <v>-8.346383539107945E-6</v>
      </c>
    </row>
    <row r="155" spans="2:11">
      <c r="B155" s="76" t="s">
        <v>2518</v>
      </c>
      <c r="C155" s="73" t="s">
        <v>2520</v>
      </c>
      <c r="D155" s="86" t="s">
        <v>525</v>
      </c>
      <c r="E155" s="86" t="s">
        <v>131</v>
      </c>
      <c r="F155" s="94">
        <v>44867</v>
      </c>
      <c r="G155" s="83">
        <v>1223529.8136120001</v>
      </c>
      <c r="H155" s="85">
        <v>-3.7326169999999999</v>
      </c>
      <c r="I155" s="83">
        <v>-45.669687270999994</v>
      </c>
      <c r="J155" s="84">
        <f t="shared" si="2"/>
        <v>1.8926534098036248E-3</v>
      </c>
      <c r="K155" s="84">
        <f>I155/'סכום נכסי הקרן'!$C$42</f>
        <v>-6.9117678687158703E-6</v>
      </c>
    </row>
    <row r="156" spans="2:11">
      <c r="B156" s="76" t="s">
        <v>2521</v>
      </c>
      <c r="C156" s="73" t="s">
        <v>2522</v>
      </c>
      <c r="D156" s="86" t="s">
        <v>525</v>
      </c>
      <c r="E156" s="86" t="s">
        <v>131</v>
      </c>
      <c r="F156" s="94">
        <v>44853</v>
      </c>
      <c r="G156" s="83">
        <v>1847972.6537500001</v>
      </c>
      <c r="H156" s="85">
        <v>-3.6337640000000002</v>
      </c>
      <c r="I156" s="83">
        <v>-67.150960567999988</v>
      </c>
      <c r="J156" s="84">
        <f t="shared" si="2"/>
        <v>2.7828851495402649E-3</v>
      </c>
      <c r="K156" s="84">
        <f>I156/'סכום נכסי הקרן'!$C$42</f>
        <v>-1.0162798988598067E-5</v>
      </c>
    </row>
    <row r="157" spans="2:11">
      <c r="B157" s="76" t="s">
        <v>2521</v>
      </c>
      <c r="C157" s="73" t="s">
        <v>2523</v>
      </c>
      <c r="D157" s="86" t="s">
        <v>525</v>
      </c>
      <c r="E157" s="86" t="s">
        <v>131</v>
      </c>
      <c r="F157" s="94">
        <v>44853</v>
      </c>
      <c r="G157" s="83">
        <v>2099461.2315000002</v>
      </c>
      <c r="H157" s="85">
        <v>-3.6337640000000002</v>
      </c>
      <c r="I157" s="83">
        <v>-76.289461364000005</v>
      </c>
      <c r="J157" s="84">
        <f t="shared" si="2"/>
        <v>3.1616049465340453E-3</v>
      </c>
      <c r="K157" s="84">
        <f>I157/'סכום נכסי הקרן'!$C$42</f>
        <v>-1.1545843190219644E-5</v>
      </c>
    </row>
    <row r="158" spans="2:11">
      <c r="B158" s="76" t="s">
        <v>2524</v>
      </c>
      <c r="C158" s="73" t="s">
        <v>2525</v>
      </c>
      <c r="D158" s="86" t="s">
        <v>525</v>
      </c>
      <c r="E158" s="86" t="s">
        <v>131</v>
      </c>
      <c r="F158" s="94">
        <v>44853</v>
      </c>
      <c r="G158" s="83">
        <v>2033061.564738</v>
      </c>
      <c r="H158" s="85">
        <v>-3.618897</v>
      </c>
      <c r="I158" s="83">
        <v>-73.574411064999993</v>
      </c>
      <c r="J158" s="84">
        <f t="shared" si="2"/>
        <v>3.0490872238770361E-3</v>
      </c>
      <c r="K158" s="84">
        <f>I158/'סכום נכסי הקרן'!$C$42</f>
        <v>-1.1134940498742449E-5</v>
      </c>
    </row>
    <row r="159" spans="2:11">
      <c r="B159" s="76" t="s">
        <v>2526</v>
      </c>
      <c r="C159" s="73" t="s">
        <v>2527</v>
      </c>
      <c r="D159" s="86" t="s">
        <v>525</v>
      </c>
      <c r="E159" s="86" t="s">
        <v>131</v>
      </c>
      <c r="F159" s="94">
        <v>44867</v>
      </c>
      <c r="G159" s="83">
        <v>1478675.0712600001</v>
      </c>
      <c r="H159" s="85">
        <v>-3.6492909999999998</v>
      </c>
      <c r="I159" s="83">
        <v>-53.961154858</v>
      </c>
      <c r="J159" s="84">
        <f t="shared" si="2"/>
        <v>2.2362702668162781E-3</v>
      </c>
      <c r="K159" s="84">
        <f>I159/'סכום נכסי הקרן'!$C$42</f>
        <v>-8.1666198871293281E-6</v>
      </c>
    </row>
    <row r="160" spans="2:11">
      <c r="B160" s="76" t="s">
        <v>2528</v>
      </c>
      <c r="C160" s="73" t="s">
        <v>2529</v>
      </c>
      <c r="D160" s="86" t="s">
        <v>525</v>
      </c>
      <c r="E160" s="86" t="s">
        <v>131</v>
      </c>
      <c r="F160" s="94">
        <v>44859</v>
      </c>
      <c r="G160" s="83">
        <v>924251.45924999996</v>
      </c>
      <c r="H160" s="85">
        <v>-3.395391</v>
      </c>
      <c r="I160" s="83">
        <v>-31.381951538000003</v>
      </c>
      <c r="J160" s="84">
        <f t="shared" si="2"/>
        <v>1.3005378651323373E-3</v>
      </c>
      <c r="K160" s="84">
        <f>I160/'סכום נכסי הקרן'!$C$42</f>
        <v>-4.7494252152604596E-6</v>
      </c>
    </row>
    <row r="161" spans="2:11">
      <c r="B161" s="76" t="s">
        <v>2528</v>
      </c>
      <c r="C161" s="73" t="s">
        <v>2530</v>
      </c>
      <c r="D161" s="86" t="s">
        <v>525</v>
      </c>
      <c r="E161" s="86" t="s">
        <v>131</v>
      </c>
      <c r="F161" s="94">
        <v>44859</v>
      </c>
      <c r="G161" s="83">
        <v>612309.41604000004</v>
      </c>
      <c r="H161" s="85">
        <v>-3.395391</v>
      </c>
      <c r="I161" s="83">
        <v>-20.790299286</v>
      </c>
      <c r="J161" s="84">
        <f t="shared" si="2"/>
        <v>8.6159623999597791E-4</v>
      </c>
      <c r="K161" s="84">
        <f>I161/'סכום נכסי הקרן'!$C$42</f>
        <v>-3.1464573368604733E-6</v>
      </c>
    </row>
    <row r="162" spans="2:11">
      <c r="B162" s="76" t="s">
        <v>2531</v>
      </c>
      <c r="C162" s="73" t="s">
        <v>2532</v>
      </c>
      <c r="D162" s="86" t="s">
        <v>525</v>
      </c>
      <c r="E162" s="86" t="s">
        <v>131</v>
      </c>
      <c r="F162" s="94">
        <v>44972</v>
      </c>
      <c r="G162" s="83">
        <v>2144312.4931200002</v>
      </c>
      <c r="H162" s="85">
        <v>-2.6334499999999998</v>
      </c>
      <c r="I162" s="83">
        <v>-56.469399107000001</v>
      </c>
      <c r="J162" s="84">
        <f t="shared" si="2"/>
        <v>2.3402174868250442E-3</v>
      </c>
      <c r="K162" s="84">
        <f>I162/'סכום נכסי הקרן'!$C$42</f>
        <v>-8.5462240193901175E-6</v>
      </c>
    </row>
    <row r="163" spans="2:11">
      <c r="B163" s="76" t="s">
        <v>2533</v>
      </c>
      <c r="C163" s="73" t="s">
        <v>2534</v>
      </c>
      <c r="D163" s="86" t="s">
        <v>525</v>
      </c>
      <c r="E163" s="86" t="s">
        <v>131</v>
      </c>
      <c r="F163" s="94">
        <v>44854</v>
      </c>
      <c r="G163" s="83">
        <v>2102473.3709999998</v>
      </c>
      <c r="H163" s="85">
        <v>-3.535428</v>
      </c>
      <c r="I163" s="83">
        <v>-74.331427311000013</v>
      </c>
      <c r="J163" s="84">
        <f t="shared" si="2"/>
        <v>3.0804596607138979E-3</v>
      </c>
      <c r="K163" s="84">
        <f>I163/'סכום נכסי הקרן'!$C$42</f>
        <v>-1.1249509283375256E-5</v>
      </c>
    </row>
    <row r="164" spans="2:11">
      <c r="B164" s="76" t="s">
        <v>2533</v>
      </c>
      <c r="C164" s="73" t="s">
        <v>2535</v>
      </c>
      <c r="D164" s="86" t="s">
        <v>525</v>
      </c>
      <c r="E164" s="86" t="s">
        <v>131</v>
      </c>
      <c r="F164" s="94">
        <v>44854</v>
      </c>
      <c r="G164" s="83">
        <v>1850623.9775</v>
      </c>
      <c r="H164" s="85">
        <v>-3.535428</v>
      </c>
      <c r="I164" s="83">
        <v>-65.427473926999994</v>
      </c>
      <c r="J164" s="84">
        <f t="shared" si="2"/>
        <v>2.7114600301063733E-3</v>
      </c>
      <c r="K164" s="84">
        <f>I164/'סכום נכסי הקרן'!$C$42</f>
        <v>-9.901962090006272E-6</v>
      </c>
    </row>
    <row r="165" spans="2:11">
      <c r="B165" s="76" t="s">
        <v>2536</v>
      </c>
      <c r="C165" s="73" t="s">
        <v>2537</v>
      </c>
      <c r="D165" s="86" t="s">
        <v>525</v>
      </c>
      <c r="E165" s="86" t="s">
        <v>131</v>
      </c>
      <c r="F165" s="94">
        <v>44972</v>
      </c>
      <c r="G165" s="83">
        <v>1226024.0171999999</v>
      </c>
      <c r="H165" s="85">
        <v>-2.5746340000000001</v>
      </c>
      <c r="I165" s="83">
        <v>-31.565635551</v>
      </c>
      <c r="J165" s="84">
        <f t="shared" si="2"/>
        <v>1.3081501391439359E-3</v>
      </c>
      <c r="K165" s="84">
        <f>I165/'סכום נכסי הקרן'!$C$42</f>
        <v>-4.7772244259604707E-6</v>
      </c>
    </row>
    <row r="166" spans="2:11">
      <c r="B166" s="76" t="s">
        <v>2538</v>
      </c>
      <c r="C166" s="73" t="s">
        <v>2539</v>
      </c>
      <c r="D166" s="86" t="s">
        <v>525</v>
      </c>
      <c r="E166" s="86" t="s">
        <v>131</v>
      </c>
      <c r="F166" s="94">
        <v>44972</v>
      </c>
      <c r="G166" s="83">
        <v>1851154.2422499999</v>
      </c>
      <c r="H166" s="85">
        <v>-2.5452520000000001</v>
      </c>
      <c r="I166" s="83">
        <v>-47.116535962</v>
      </c>
      <c r="J166" s="84">
        <f t="shared" si="2"/>
        <v>1.9526140373472677E-3</v>
      </c>
      <c r="K166" s="84">
        <f>I166/'סכום נכסי הקרן'!$C$42</f>
        <v>-7.1307376688374835E-6</v>
      </c>
    </row>
    <row r="167" spans="2:11">
      <c r="B167" s="76" t="s">
        <v>2538</v>
      </c>
      <c r="C167" s="73" t="s">
        <v>2540</v>
      </c>
      <c r="D167" s="86" t="s">
        <v>525</v>
      </c>
      <c r="E167" s="86" t="s">
        <v>131</v>
      </c>
      <c r="F167" s="94">
        <v>44972</v>
      </c>
      <c r="G167" s="83">
        <v>1402050.5325999998</v>
      </c>
      <c r="H167" s="85">
        <v>-2.5452520000000001</v>
      </c>
      <c r="I167" s="83">
        <v>-35.685715880999993</v>
      </c>
      <c r="J167" s="84">
        <f t="shared" si="2"/>
        <v>1.4788954310695703E-3</v>
      </c>
      <c r="K167" s="84">
        <f>I167/'סכום נכסי הקרן'!$C$42</f>
        <v>-5.4007679740570876E-6</v>
      </c>
    </row>
    <row r="168" spans="2:11">
      <c r="B168" s="76" t="s">
        <v>2541</v>
      </c>
      <c r="C168" s="73" t="s">
        <v>2542</v>
      </c>
      <c r="D168" s="86" t="s">
        <v>525</v>
      </c>
      <c r="E168" s="86" t="s">
        <v>131</v>
      </c>
      <c r="F168" s="94">
        <v>44972</v>
      </c>
      <c r="G168" s="83">
        <v>370294.48022000003</v>
      </c>
      <c r="H168" s="85">
        <v>-2.5276299999999998</v>
      </c>
      <c r="I168" s="83">
        <v>-9.3596754220000005</v>
      </c>
      <c r="J168" s="84">
        <f t="shared" si="2"/>
        <v>3.8788576538714714E-4</v>
      </c>
      <c r="K168" s="84">
        <f>I168/'סכום נכסי הקרן'!$C$42</f>
        <v>-1.4165173380652481E-6</v>
      </c>
    </row>
    <row r="169" spans="2:11">
      <c r="B169" s="76" t="s">
        <v>2543</v>
      </c>
      <c r="C169" s="73" t="s">
        <v>2544</v>
      </c>
      <c r="D169" s="86" t="s">
        <v>525</v>
      </c>
      <c r="E169" s="86" t="s">
        <v>131</v>
      </c>
      <c r="F169" s="94">
        <v>44854</v>
      </c>
      <c r="G169" s="83">
        <v>1666372.8848179998</v>
      </c>
      <c r="H169" s="85">
        <v>-3.48502</v>
      </c>
      <c r="I169" s="83">
        <v>-58.073421520000004</v>
      </c>
      <c r="J169" s="84">
        <f t="shared" si="2"/>
        <v>2.4066917429624111E-3</v>
      </c>
      <c r="K169" s="84">
        <f>I169/'סכום נכסי הקרן'!$C$42</f>
        <v>-8.7889808946252471E-6</v>
      </c>
    </row>
    <row r="170" spans="2:11">
      <c r="B170" s="76" t="s">
        <v>2545</v>
      </c>
      <c r="C170" s="73" t="s">
        <v>2546</v>
      </c>
      <c r="D170" s="86" t="s">
        <v>525</v>
      </c>
      <c r="E170" s="86" t="s">
        <v>131</v>
      </c>
      <c r="F170" s="94">
        <v>44854</v>
      </c>
      <c r="G170" s="83">
        <v>1482153.6080199999</v>
      </c>
      <c r="H170" s="85">
        <v>-3.4198580000000001</v>
      </c>
      <c r="I170" s="83">
        <v>-50.687553121999997</v>
      </c>
      <c r="J170" s="84">
        <f t="shared" si="2"/>
        <v>2.1006049303927076E-3</v>
      </c>
      <c r="K170" s="84">
        <f>I170/'סכום נכסי הקרן'!$C$42</f>
        <v>-7.6711845853810511E-6</v>
      </c>
    </row>
    <row r="171" spans="2:11">
      <c r="B171" s="76" t="s">
        <v>2547</v>
      </c>
      <c r="C171" s="73" t="s">
        <v>2548</v>
      </c>
      <c r="D171" s="86" t="s">
        <v>525</v>
      </c>
      <c r="E171" s="86" t="s">
        <v>131</v>
      </c>
      <c r="F171" s="94">
        <v>44867</v>
      </c>
      <c r="G171" s="83">
        <v>2967785.7527999999</v>
      </c>
      <c r="H171" s="85">
        <v>-3.2848290000000002</v>
      </c>
      <c r="I171" s="83">
        <v>-97.486699435999995</v>
      </c>
      <c r="J171" s="84">
        <f t="shared" si="2"/>
        <v>4.0400656348529114E-3</v>
      </c>
      <c r="K171" s="84">
        <f>I171/'סכום נכסי הקרן'!$C$42</f>
        <v>-1.4753887689017944E-5</v>
      </c>
    </row>
    <row r="172" spans="2:11">
      <c r="B172" s="76" t="s">
        <v>2549</v>
      </c>
      <c r="C172" s="73" t="s">
        <v>2550</v>
      </c>
      <c r="D172" s="86" t="s">
        <v>525</v>
      </c>
      <c r="E172" s="86" t="s">
        <v>131</v>
      </c>
      <c r="F172" s="94">
        <v>44837</v>
      </c>
      <c r="G172" s="83">
        <v>1855396.3602499997</v>
      </c>
      <c r="H172" s="85">
        <v>-3.247404</v>
      </c>
      <c r="I172" s="83">
        <v>-60.252216169999997</v>
      </c>
      <c r="J172" s="84">
        <f t="shared" si="2"/>
        <v>2.496985838893366E-3</v>
      </c>
      <c r="K172" s="84">
        <f>I172/'סכום נכסי הקרן'!$C$42</f>
        <v>-9.118725277700158E-6</v>
      </c>
    </row>
    <row r="173" spans="2:11">
      <c r="B173" s="76" t="s">
        <v>2551</v>
      </c>
      <c r="C173" s="73" t="s">
        <v>2552</v>
      </c>
      <c r="D173" s="86" t="s">
        <v>525</v>
      </c>
      <c r="E173" s="86" t="s">
        <v>131</v>
      </c>
      <c r="F173" s="94">
        <v>44973</v>
      </c>
      <c r="G173" s="83">
        <v>1856987.1544999999</v>
      </c>
      <c r="H173" s="85">
        <v>-2.1927560000000001</v>
      </c>
      <c r="I173" s="83">
        <v>-40.719192413999998</v>
      </c>
      <c r="J173" s="84">
        <f t="shared" si="2"/>
        <v>1.6874938930388588E-3</v>
      </c>
      <c r="K173" s="84">
        <f>I173/'סכום נכסי הקרן'!$C$42</f>
        <v>-6.1625472514644987E-6</v>
      </c>
    </row>
    <row r="174" spans="2:11">
      <c r="B174" s="76" t="s">
        <v>2553</v>
      </c>
      <c r="C174" s="73" t="s">
        <v>2554</v>
      </c>
      <c r="D174" s="86" t="s">
        <v>525</v>
      </c>
      <c r="E174" s="86" t="s">
        <v>131</v>
      </c>
      <c r="F174" s="94">
        <v>44973</v>
      </c>
      <c r="G174" s="83">
        <v>4605854.1657919995</v>
      </c>
      <c r="H174" s="85">
        <v>-2.1810849999999999</v>
      </c>
      <c r="I174" s="83">
        <v>-100.457574511</v>
      </c>
      <c r="J174" s="84">
        <f t="shared" si="2"/>
        <v>4.1631853051811519E-3</v>
      </c>
      <c r="K174" s="84">
        <f>I174/'סכום נכסי הקרן'!$C$42</f>
        <v>-1.5203507559710444E-5</v>
      </c>
    </row>
    <row r="175" spans="2:11">
      <c r="B175" s="76" t="s">
        <v>2555</v>
      </c>
      <c r="C175" s="73" t="s">
        <v>2556</v>
      </c>
      <c r="D175" s="86" t="s">
        <v>525</v>
      </c>
      <c r="E175" s="86" t="s">
        <v>131</v>
      </c>
      <c r="F175" s="94">
        <v>44977</v>
      </c>
      <c r="G175" s="83">
        <v>3241399.1822119998</v>
      </c>
      <c r="H175" s="85">
        <v>-1.8648169999999999</v>
      </c>
      <c r="I175" s="83">
        <v>-60.446175880000006</v>
      </c>
      <c r="J175" s="84">
        <f t="shared" si="2"/>
        <v>2.5050239606417743E-3</v>
      </c>
      <c r="K175" s="84">
        <f>I175/'סכום נכסי הקרן'!$C$42</f>
        <v>-9.1480796387985477E-6</v>
      </c>
    </row>
    <row r="176" spans="2:11">
      <c r="B176" s="76" t="s">
        <v>2557</v>
      </c>
      <c r="C176" s="73" t="s">
        <v>2558</v>
      </c>
      <c r="D176" s="86" t="s">
        <v>525</v>
      </c>
      <c r="E176" s="86" t="s">
        <v>131</v>
      </c>
      <c r="F176" s="94">
        <v>44977</v>
      </c>
      <c r="G176" s="83">
        <v>3316809.3780530002</v>
      </c>
      <c r="H176" s="85">
        <v>-1.8300339999999999</v>
      </c>
      <c r="I176" s="83">
        <v>-60.698753621000002</v>
      </c>
      <c r="J176" s="84">
        <f t="shared" si="2"/>
        <v>2.5154913439612066E-3</v>
      </c>
      <c r="K176" s="84">
        <f>I176/'סכום נכסי הקרן'!$C$42</f>
        <v>-9.1863054033902228E-6</v>
      </c>
    </row>
    <row r="177" spans="2:11">
      <c r="B177" s="76" t="s">
        <v>2559</v>
      </c>
      <c r="C177" s="73" t="s">
        <v>2560</v>
      </c>
      <c r="D177" s="86" t="s">
        <v>525</v>
      </c>
      <c r="E177" s="86" t="s">
        <v>131</v>
      </c>
      <c r="F177" s="94">
        <v>45013</v>
      </c>
      <c r="G177" s="83">
        <v>1864941.1257499999</v>
      </c>
      <c r="H177" s="85">
        <v>-1.6812400000000001</v>
      </c>
      <c r="I177" s="83">
        <v>-31.354142122000003</v>
      </c>
      <c r="J177" s="84">
        <f t="shared" si="2"/>
        <v>1.2993853810852117E-3</v>
      </c>
      <c r="K177" s="84">
        <f>I177/'סכום נכסי הקרן'!$C$42</f>
        <v>-4.7452164667569723E-6</v>
      </c>
    </row>
    <row r="178" spans="2:11">
      <c r="B178" s="76" t="s">
        <v>2559</v>
      </c>
      <c r="C178" s="73" t="s">
        <v>2561</v>
      </c>
      <c r="D178" s="86" t="s">
        <v>525</v>
      </c>
      <c r="E178" s="86" t="s">
        <v>131</v>
      </c>
      <c r="F178" s="94">
        <v>45013</v>
      </c>
      <c r="G178" s="83">
        <v>529684.73107500002</v>
      </c>
      <c r="H178" s="85">
        <v>-1.6812400000000001</v>
      </c>
      <c r="I178" s="83">
        <v>-8.9052732599999995</v>
      </c>
      <c r="J178" s="84">
        <f t="shared" si="2"/>
        <v>3.6905432920436527E-4</v>
      </c>
      <c r="K178" s="84">
        <f>I178/'סכום נכסי הקרן'!$C$42</f>
        <v>-1.347746946795655E-6</v>
      </c>
    </row>
    <row r="179" spans="2:11">
      <c r="B179" s="76" t="s">
        <v>2562</v>
      </c>
      <c r="C179" s="73" t="s">
        <v>2563</v>
      </c>
      <c r="D179" s="86" t="s">
        <v>525</v>
      </c>
      <c r="E179" s="86" t="s">
        <v>131</v>
      </c>
      <c r="F179" s="94">
        <v>44868</v>
      </c>
      <c r="G179" s="83">
        <v>1306572.344</v>
      </c>
      <c r="H179" s="85">
        <v>-2.6852269999999998</v>
      </c>
      <c r="I179" s="83">
        <v>-35.084436918999998</v>
      </c>
      <c r="J179" s="84">
        <f t="shared" si="2"/>
        <v>1.4539770936410786E-3</v>
      </c>
      <c r="K179" s="84">
        <f>I179/'סכום נכסי הקרן'!$C$42</f>
        <v>-5.309768870318417E-6</v>
      </c>
    </row>
    <row r="180" spans="2:11">
      <c r="B180" s="76" t="s">
        <v>2564</v>
      </c>
      <c r="C180" s="73" t="s">
        <v>2565</v>
      </c>
      <c r="D180" s="86" t="s">
        <v>525</v>
      </c>
      <c r="E180" s="86" t="s">
        <v>131</v>
      </c>
      <c r="F180" s="94">
        <v>44868</v>
      </c>
      <c r="G180" s="83">
        <v>1866531.92</v>
      </c>
      <c r="H180" s="85">
        <v>-2.6852269999999998</v>
      </c>
      <c r="I180" s="83">
        <v>-50.120624169999999</v>
      </c>
      <c r="J180" s="84">
        <f t="shared" si="2"/>
        <v>2.0771101337729693E-3</v>
      </c>
      <c r="K180" s="84">
        <f>I180/'סכום נכסי הקרן'!$C$42</f>
        <v>-7.585384100454881E-6</v>
      </c>
    </row>
    <row r="181" spans="2:11">
      <c r="B181" s="76" t="s">
        <v>2566</v>
      </c>
      <c r="C181" s="73" t="s">
        <v>2567</v>
      </c>
      <c r="D181" s="86" t="s">
        <v>525</v>
      </c>
      <c r="E181" s="86" t="s">
        <v>131</v>
      </c>
      <c r="F181" s="94">
        <v>45013</v>
      </c>
      <c r="G181" s="83">
        <v>634620.85279999999</v>
      </c>
      <c r="H181" s="85">
        <v>-1.5945800000000001</v>
      </c>
      <c r="I181" s="83">
        <v>-10.119538234</v>
      </c>
      <c r="J181" s="84">
        <f t="shared" si="2"/>
        <v>4.1937617024980514E-4</v>
      </c>
      <c r="K181" s="84">
        <f>I181/'סכום נכסי הקרן'!$C$42</f>
        <v>-1.5315169293137888E-6</v>
      </c>
    </row>
    <row r="182" spans="2:11">
      <c r="B182" s="76" t="s">
        <v>2568</v>
      </c>
      <c r="C182" s="73" t="s">
        <v>2569</v>
      </c>
      <c r="D182" s="86" t="s">
        <v>525</v>
      </c>
      <c r="E182" s="86" t="s">
        <v>131</v>
      </c>
      <c r="F182" s="94">
        <v>44868</v>
      </c>
      <c r="G182" s="83">
        <v>883862.13395000016</v>
      </c>
      <c r="H182" s="85">
        <v>-2.6502330000000001</v>
      </c>
      <c r="I182" s="83">
        <v>-23.424404845000002</v>
      </c>
      <c r="J182" s="84">
        <f t="shared" si="2"/>
        <v>9.7075943260644651E-4</v>
      </c>
      <c r="K182" s="84">
        <f>I182/'סכום נכסי הקרן'!$C$42</f>
        <v>-3.545109643311956E-6</v>
      </c>
    </row>
    <row r="183" spans="2:11">
      <c r="B183" s="76" t="s">
        <v>2568</v>
      </c>
      <c r="C183" s="73" t="s">
        <v>2570</v>
      </c>
      <c r="D183" s="86" t="s">
        <v>525</v>
      </c>
      <c r="E183" s="86" t="s">
        <v>131</v>
      </c>
      <c r="F183" s="94">
        <v>44868</v>
      </c>
      <c r="G183" s="83">
        <v>2053885.0614700001</v>
      </c>
      <c r="H183" s="85">
        <v>-2.6502330000000001</v>
      </c>
      <c r="I183" s="83">
        <v>-54.432737116999995</v>
      </c>
      <c r="J183" s="84">
        <f t="shared" si="2"/>
        <v>2.2558136844272412E-3</v>
      </c>
      <c r="K183" s="84">
        <f>I183/'סכום נכסי הקרן'!$C$42</f>
        <v>-8.2379903584415402E-6</v>
      </c>
    </row>
    <row r="184" spans="2:11">
      <c r="B184" s="76" t="s">
        <v>2571</v>
      </c>
      <c r="C184" s="73" t="s">
        <v>2572</v>
      </c>
      <c r="D184" s="86" t="s">
        <v>525</v>
      </c>
      <c r="E184" s="86" t="s">
        <v>131</v>
      </c>
      <c r="F184" s="94">
        <v>44868</v>
      </c>
      <c r="G184" s="83">
        <v>1307314.71465</v>
      </c>
      <c r="H184" s="85">
        <v>-2.6269170000000002</v>
      </c>
      <c r="I184" s="83">
        <v>-34.342066269</v>
      </c>
      <c r="J184" s="84">
        <f t="shared" si="2"/>
        <v>1.423211602874234E-3</v>
      </c>
      <c r="K184" s="84">
        <f>I184/'סכום נכסי הקרן'!$C$42</f>
        <v>-5.197416587831781E-6</v>
      </c>
    </row>
    <row r="185" spans="2:11">
      <c r="B185" s="76" t="s">
        <v>2573</v>
      </c>
      <c r="C185" s="73" t="s">
        <v>2574</v>
      </c>
      <c r="D185" s="86" t="s">
        <v>525</v>
      </c>
      <c r="E185" s="86" t="s">
        <v>131</v>
      </c>
      <c r="F185" s="94">
        <v>45013</v>
      </c>
      <c r="G185" s="83">
        <v>747461.19160000002</v>
      </c>
      <c r="H185" s="85">
        <v>-1.479263</v>
      </c>
      <c r="I185" s="83">
        <v>-11.056915548999999</v>
      </c>
      <c r="J185" s="84">
        <f t="shared" si="2"/>
        <v>4.5822317090868375E-4</v>
      </c>
      <c r="K185" s="84">
        <f>I185/'סכום נכסי הקרן'!$C$42</f>
        <v>-1.673382021759785E-6</v>
      </c>
    </row>
    <row r="186" spans="2:11">
      <c r="B186" s="76" t="s">
        <v>2575</v>
      </c>
      <c r="C186" s="73" t="s">
        <v>2576</v>
      </c>
      <c r="D186" s="86" t="s">
        <v>525</v>
      </c>
      <c r="E186" s="86" t="s">
        <v>131</v>
      </c>
      <c r="F186" s="94">
        <v>45014</v>
      </c>
      <c r="G186" s="83">
        <v>885066.98974999995</v>
      </c>
      <c r="H186" s="85">
        <v>-1.3965449999999999</v>
      </c>
      <c r="I186" s="83">
        <v>-12.360363135</v>
      </c>
      <c r="J186" s="84">
        <f t="shared" si="2"/>
        <v>5.1224093773735485E-4</v>
      </c>
      <c r="K186" s="84">
        <f>I186/'סכום נכסי הקרן'!$C$42</f>
        <v>-1.8706491300281357E-6</v>
      </c>
    </row>
    <row r="187" spans="2:11">
      <c r="B187" s="76" t="s">
        <v>2575</v>
      </c>
      <c r="C187" s="73" t="s">
        <v>2577</v>
      </c>
      <c r="D187" s="86" t="s">
        <v>525</v>
      </c>
      <c r="E187" s="86" t="s">
        <v>131</v>
      </c>
      <c r="F187" s="94">
        <v>45014</v>
      </c>
      <c r="G187" s="83">
        <v>635702.59288999997</v>
      </c>
      <c r="H187" s="85">
        <v>-1.3965449999999999</v>
      </c>
      <c r="I187" s="83">
        <v>-8.8778759160000007</v>
      </c>
      <c r="J187" s="84">
        <f t="shared" si="2"/>
        <v>3.6791892233736692E-4</v>
      </c>
      <c r="K187" s="84">
        <f>I187/'סכום נכסי הקרן'!$C$42</f>
        <v>-1.3436005623279077E-6</v>
      </c>
    </row>
    <row r="188" spans="2:11">
      <c r="B188" s="76" t="s">
        <v>2578</v>
      </c>
      <c r="C188" s="73" t="s">
        <v>2579</v>
      </c>
      <c r="D188" s="86" t="s">
        <v>525</v>
      </c>
      <c r="E188" s="86" t="s">
        <v>131</v>
      </c>
      <c r="F188" s="94">
        <v>45012</v>
      </c>
      <c r="G188" s="83">
        <v>2618712.4678750001</v>
      </c>
      <c r="H188" s="85">
        <v>-1.3584579999999999</v>
      </c>
      <c r="I188" s="83">
        <v>-35.574104599999998</v>
      </c>
      <c r="J188" s="84">
        <f t="shared" si="2"/>
        <v>1.4742700113616642E-3</v>
      </c>
      <c r="K188" s="84">
        <f>I188/'סכום נכסי הקרן'!$C$42</f>
        <v>-5.3838764358859511E-6</v>
      </c>
    </row>
    <row r="189" spans="2:11">
      <c r="B189" s="76" t="s">
        <v>2580</v>
      </c>
      <c r="C189" s="73" t="s">
        <v>2581</v>
      </c>
      <c r="D189" s="86" t="s">
        <v>525</v>
      </c>
      <c r="E189" s="86" t="s">
        <v>131</v>
      </c>
      <c r="F189" s="94">
        <v>45014</v>
      </c>
      <c r="G189" s="83">
        <v>3180315.8646</v>
      </c>
      <c r="H189" s="85">
        <v>-1.339064</v>
      </c>
      <c r="I189" s="83">
        <v>-42.586479324000003</v>
      </c>
      <c r="J189" s="84">
        <f t="shared" si="2"/>
        <v>1.7648784154316217E-3</v>
      </c>
      <c r="K189" s="84">
        <f>I189/'סכום נכסי הקרן'!$C$42</f>
        <v>-6.4451472524153953E-6</v>
      </c>
    </row>
    <row r="190" spans="2:11">
      <c r="B190" s="76" t="s">
        <v>2582</v>
      </c>
      <c r="C190" s="73" t="s">
        <v>2583</v>
      </c>
      <c r="D190" s="86" t="s">
        <v>525</v>
      </c>
      <c r="E190" s="86" t="s">
        <v>131</v>
      </c>
      <c r="F190" s="94">
        <v>45012</v>
      </c>
      <c r="G190" s="83">
        <v>1123100.7405000001</v>
      </c>
      <c r="H190" s="85">
        <v>-1.2866740000000001</v>
      </c>
      <c r="I190" s="83">
        <v>-14.450647703000001</v>
      </c>
      <c r="J190" s="84">
        <f t="shared" si="2"/>
        <v>5.9886697902398426E-4</v>
      </c>
      <c r="K190" s="84">
        <f>I190/'סכום נכסי הקרן'!$C$42</f>
        <v>-2.1869981697718164E-6</v>
      </c>
    </row>
    <row r="191" spans="2:11">
      <c r="B191" s="76" t="s">
        <v>2584</v>
      </c>
      <c r="C191" s="73" t="s">
        <v>2585</v>
      </c>
      <c r="D191" s="86" t="s">
        <v>525</v>
      </c>
      <c r="E191" s="86" t="s">
        <v>131</v>
      </c>
      <c r="F191" s="94">
        <v>44993</v>
      </c>
      <c r="G191" s="83">
        <v>2182428.1395</v>
      </c>
      <c r="H191" s="85">
        <v>-0.74103200000000002</v>
      </c>
      <c r="I191" s="83">
        <v>-16.172485973000001</v>
      </c>
      <c r="J191" s="84">
        <f t="shared" si="2"/>
        <v>6.7022378629766181E-4</v>
      </c>
      <c r="K191" s="84">
        <f>I191/'סכום נכסי הקרן'!$C$42</f>
        <v>-2.4475855996592191E-6</v>
      </c>
    </row>
    <row r="192" spans="2:11">
      <c r="B192" s="76" t="s">
        <v>2586</v>
      </c>
      <c r="C192" s="73" t="s">
        <v>2587</v>
      </c>
      <c r="D192" s="86" t="s">
        <v>525</v>
      </c>
      <c r="E192" s="86" t="s">
        <v>131</v>
      </c>
      <c r="F192" s="94">
        <v>44993</v>
      </c>
      <c r="G192" s="83">
        <v>1057907.8710759999</v>
      </c>
      <c r="H192" s="85">
        <v>-0.38971600000000001</v>
      </c>
      <c r="I192" s="83">
        <v>-4.1228393990000001</v>
      </c>
      <c r="J192" s="84">
        <f t="shared" si="2"/>
        <v>1.7085963388115881E-4</v>
      </c>
      <c r="K192" s="84">
        <f>I192/'סכום נכסי הקרן'!$C$42</f>
        <v>-6.239611126914575E-7</v>
      </c>
    </row>
    <row r="193" spans="2:11">
      <c r="B193" s="76" t="s">
        <v>2588</v>
      </c>
      <c r="C193" s="73" t="s">
        <v>2589</v>
      </c>
      <c r="D193" s="86" t="s">
        <v>525</v>
      </c>
      <c r="E193" s="86" t="s">
        <v>131</v>
      </c>
      <c r="F193" s="94">
        <v>44993</v>
      </c>
      <c r="G193" s="83">
        <v>1323498.39482</v>
      </c>
      <c r="H193" s="85">
        <v>-0.30525099999999999</v>
      </c>
      <c r="I193" s="83">
        <v>-4.0399933790000002</v>
      </c>
      <c r="J193" s="84">
        <f t="shared" si="2"/>
        <v>1.674263105629756E-4</v>
      </c>
      <c r="K193" s="84">
        <f>I193/'סכום נכסי הקרן'!$C$42</f>
        <v>-6.1142298306317344E-7</v>
      </c>
    </row>
    <row r="194" spans="2:11">
      <c r="B194" s="76" t="s">
        <v>2590</v>
      </c>
      <c r="C194" s="73" t="s">
        <v>2591</v>
      </c>
      <c r="D194" s="86" t="s">
        <v>525</v>
      </c>
      <c r="E194" s="86" t="s">
        <v>131</v>
      </c>
      <c r="F194" s="94">
        <v>44993</v>
      </c>
      <c r="G194" s="83">
        <v>3157785.8026899998</v>
      </c>
      <c r="H194" s="85">
        <v>-0.30243799999999998</v>
      </c>
      <c r="I194" s="83">
        <v>-9.5503452450000008</v>
      </c>
      <c r="J194" s="84">
        <f t="shared" si="2"/>
        <v>3.9578754690157311E-4</v>
      </c>
      <c r="K194" s="84">
        <f>I194/'סכום נכסי הקרן'!$C$42</f>
        <v>-1.4453737992081731E-6</v>
      </c>
    </row>
    <row r="195" spans="2:11">
      <c r="B195" s="76" t="s">
        <v>2590</v>
      </c>
      <c r="C195" s="73" t="s">
        <v>2592</v>
      </c>
      <c r="D195" s="86" t="s">
        <v>525</v>
      </c>
      <c r="E195" s="86" t="s">
        <v>131</v>
      </c>
      <c r="F195" s="94">
        <v>44993</v>
      </c>
      <c r="G195" s="83">
        <v>3119617.6379760001</v>
      </c>
      <c r="H195" s="85">
        <v>-0.30243799999999998</v>
      </c>
      <c r="I195" s="83">
        <v>-9.4349102340000002</v>
      </c>
      <c r="J195" s="84">
        <f t="shared" si="2"/>
        <v>3.9100366331849893E-4</v>
      </c>
      <c r="K195" s="84">
        <f>I195/'סכום נכסי הקרן'!$C$42</f>
        <v>-1.42790356790967E-6</v>
      </c>
    </row>
    <row r="196" spans="2:11">
      <c r="B196" s="76" t="s">
        <v>2593</v>
      </c>
      <c r="C196" s="73" t="s">
        <v>2594</v>
      </c>
      <c r="D196" s="86" t="s">
        <v>525</v>
      </c>
      <c r="E196" s="86" t="s">
        <v>131</v>
      </c>
      <c r="F196" s="94">
        <v>44986</v>
      </c>
      <c r="G196" s="83">
        <v>2664755.383742</v>
      </c>
      <c r="H196" s="85">
        <v>-0.31822299999999998</v>
      </c>
      <c r="I196" s="83">
        <v>-8.4798632450000007</v>
      </c>
      <c r="J196" s="84">
        <f t="shared" si="2"/>
        <v>3.5142439207174061E-4</v>
      </c>
      <c r="K196" s="84">
        <f>I196/'סכום נכסי הקרן'!$C$42</f>
        <v>-1.283364301579382E-6</v>
      </c>
    </row>
    <row r="197" spans="2:11">
      <c r="B197" s="76" t="s">
        <v>2593</v>
      </c>
      <c r="C197" s="73" t="s">
        <v>2595</v>
      </c>
      <c r="D197" s="86" t="s">
        <v>525</v>
      </c>
      <c r="E197" s="86" t="s">
        <v>131</v>
      </c>
      <c r="F197" s="94">
        <v>44986</v>
      </c>
      <c r="G197" s="83">
        <v>1928850.7544789999</v>
      </c>
      <c r="H197" s="85">
        <v>-0.31822299999999998</v>
      </c>
      <c r="I197" s="83">
        <v>-6.1380458889999998</v>
      </c>
      <c r="J197" s="84">
        <f t="shared" si="2"/>
        <v>2.5437427264197245E-4</v>
      </c>
      <c r="K197" s="84">
        <f>I197/'סכום נכסי הקרן'!$C$42</f>
        <v>-9.2894764311717159E-7</v>
      </c>
    </row>
    <row r="198" spans="2:11">
      <c r="B198" s="76" t="s">
        <v>2596</v>
      </c>
      <c r="C198" s="73" t="s">
        <v>2597</v>
      </c>
      <c r="D198" s="86" t="s">
        <v>525</v>
      </c>
      <c r="E198" s="86" t="s">
        <v>131</v>
      </c>
      <c r="F198" s="94">
        <v>44986</v>
      </c>
      <c r="G198" s="83">
        <v>1740235.5829040001</v>
      </c>
      <c r="H198" s="85">
        <v>-0.290101</v>
      </c>
      <c r="I198" s="83">
        <v>-5.0484330640000001</v>
      </c>
      <c r="J198" s="84">
        <f t="shared" si="2"/>
        <v>2.0921829387722331E-4</v>
      </c>
      <c r="K198" s="84">
        <f>I198/'סכום נכסי הקרן'!$C$42</f>
        <v>-7.6404283725575797E-7</v>
      </c>
    </row>
    <row r="199" spans="2:11">
      <c r="B199" s="76" t="s">
        <v>2598</v>
      </c>
      <c r="C199" s="73" t="s">
        <v>2599</v>
      </c>
      <c r="D199" s="86" t="s">
        <v>525</v>
      </c>
      <c r="E199" s="86" t="s">
        <v>131</v>
      </c>
      <c r="F199" s="94">
        <v>44993</v>
      </c>
      <c r="G199" s="83">
        <v>794833.98383599997</v>
      </c>
      <c r="H199" s="85">
        <v>-0.54893000000000003</v>
      </c>
      <c r="I199" s="83">
        <v>-4.3630793430000008</v>
      </c>
      <c r="J199" s="84">
        <f t="shared" si="2"/>
        <v>1.8081571145367505E-4</v>
      </c>
      <c r="K199" s="84">
        <f>I199/'סכום נכסי הקרן'!$C$42</f>
        <v>-6.6031964336998267E-7</v>
      </c>
    </row>
    <row r="200" spans="2:11">
      <c r="B200" s="76" t="s">
        <v>2598</v>
      </c>
      <c r="C200" s="73" t="s">
        <v>2600</v>
      </c>
      <c r="D200" s="86" t="s">
        <v>525</v>
      </c>
      <c r="E200" s="86" t="s">
        <v>131</v>
      </c>
      <c r="F200" s="94">
        <v>44993</v>
      </c>
      <c r="G200" s="83">
        <v>2507482.587384</v>
      </c>
      <c r="H200" s="85">
        <v>-0.54893000000000003</v>
      </c>
      <c r="I200" s="83">
        <v>-13.764315195</v>
      </c>
      <c r="J200" s="84">
        <f t="shared" si="2"/>
        <v>5.7042383349033548E-4</v>
      </c>
      <c r="K200" s="84">
        <f>I200/'סכום נכסי הקרן'!$C$42</f>
        <v>-2.0831268437454204E-6</v>
      </c>
    </row>
    <row r="201" spans="2:11">
      <c r="B201" s="76" t="s">
        <v>2601</v>
      </c>
      <c r="C201" s="73" t="s">
        <v>2602</v>
      </c>
      <c r="D201" s="86" t="s">
        <v>525</v>
      </c>
      <c r="E201" s="86" t="s">
        <v>131</v>
      </c>
      <c r="F201" s="94">
        <v>44993</v>
      </c>
      <c r="G201" s="83">
        <v>2271654.1889999998</v>
      </c>
      <c r="H201" s="85">
        <v>-0.18162600000000001</v>
      </c>
      <c r="I201" s="83">
        <v>-4.1259049650000001</v>
      </c>
      <c r="J201" s="84">
        <f t="shared" si="2"/>
        <v>1.7098667775401147E-4</v>
      </c>
      <c r="K201" s="84">
        <f>I201/'סכום נכסי הקרן'!$C$42</f>
        <v>-6.2442506333014917E-7</v>
      </c>
    </row>
    <row r="202" spans="2:11">
      <c r="B202" s="76" t="s">
        <v>2601</v>
      </c>
      <c r="C202" s="73" t="s">
        <v>2603</v>
      </c>
      <c r="D202" s="86" t="s">
        <v>525</v>
      </c>
      <c r="E202" s="86" t="s">
        <v>131</v>
      </c>
      <c r="F202" s="94">
        <v>44993</v>
      </c>
      <c r="G202" s="83">
        <v>358444.60049999994</v>
      </c>
      <c r="H202" s="85">
        <v>-0.18162600000000001</v>
      </c>
      <c r="I202" s="83">
        <v>-0.65102706399999999</v>
      </c>
      <c r="J202" s="84">
        <f t="shared" si="2"/>
        <v>2.6980009415051616E-5</v>
      </c>
      <c r="K202" s="84">
        <f>I202/'סכום נכסי הקרן'!$C$42</f>
        <v>-9.8528109376324674E-8</v>
      </c>
    </row>
    <row r="203" spans="2:11">
      <c r="B203" s="76" t="s">
        <v>2604</v>
      </c>
      <c r="C203" s="73" t="s">
        <v>2605</v>
      </c>
      <c r="D203" s="86" t="s">
        <v>525</v>
      </c>
      <c r="E203" s="86" t="s">
        <v>131</v>
      </c>
      <c r="F203" s="94">
        <v>44980</v>
      </c>
      <c r="G203" s="83">
        <v>1613768.797823</v>
      </c>
      <c r="H203" s="85">
        <v>-0.173679</v>
      </c>
      <c r="I203" s="83">
        <v>-2.8027708040000001</v>
      </c>
      <c r="J203" s="84">
        <f t="shared" si="2"/>
        <v>1.161530554744369E-4</v>
      </c>
      <c r="K203" s="84">
        <f>I203/'סכום נכסי הקרן'!$C$42</f>
        <v>-4.2417853819558178E-7</v>
      </c>
    </row>
    <row r="204" spans="2:11">
      <c r="B204" s="76" t="s">
        <v>2604</v>
      </c>
      <c r="C204" s="73" t="s">
        <v>2606</v>
      </c>
      <c r="D204" s="86" t="s">
        <v>525</v>
      </c>
      <c r="E204" s="86" t="s">
        <v>131</v>
      </c>
      <c r="F204" s="94">
        <v>44980</v>
      </c>
      <c r="G204" s="83">
        <v>1515157.2860600001</v>
      </c>
      <c r="H204" s="85">
        <v>-0.173679</v>
      </c>
      <c r="I204" s="83">
        <v>-2.631503726</v>
      </c>
      <c r="J204" s="84">
        <f t="shared" ref="J204:J267" si="3">IFERROR(I204/$I$11,0)</f>
        <v>1.0905536686447709E-4</v>
      </c>
      <c r="K204" s="84">
        <f>I204/'סכום נכסי הקרן'!$C$42</f>
        <v>-3.9825853835706887E-7</v>
      </c>
    </row>
    <row r="205" spans="2:11">
      <c r="B205" s="76" t="s">
        <v>2604</v>
      </c>
      <c r="C205" s="73" t="s">
        <v>2607</v>
      </c>
      <c r="D205" s="86" t="s">
        <v>525</v>
      </c>
      <c r="E205" s="86" t="s">
        <v>131</v>
      </c>
      <c r="F205" s="94">
        <v>44980</v>
      </c>
      <c r="G205" s="83">
        <v>1882087.3849140001</v>
      </c>
      <c r="H205" s="85">
        <v>-0.173679</v>
      </c>
      <c r="I205" s="83">
        <v>-3.2687827280000001</v>
      </c>
      <c r="J205" s="84">
        <f t="shared" si="3"/>
        <v>1.3546562601458626E-4</v>
      </c>
      <c r="K205" s="84">
        <f>I205/'סכום נכסי הקרן'!$C$42</f>
        <v>-4.9470598068995947E-7</v>
      </c>
    </row>
    <row r="206" spans="2:11">
      <c r="B206" s="76" t="s">
        <v>2608</v>
      </c>
      <c r="C206" s="73" t="s">
        <v>2609</v>
      </c>
      <c r="D206" s="86" t="s">
        <v>525</v>
      </c>
      <c r="E206" s="86" t="s">
        <v>131</v>
      </c>
      <c r="F206" s="94">
        <v>44998</v>
      </c>
      <c r="G206" s="83">
        <v>1136463.4121999999</v>
      </c>
      <c r="H206" s="85">
        <v>2.3463999999999999E-2</v>
      </c>
      <c r="I206" s="83">
        <v>0.266659431</v>
      </c>
      <c r="J206" s="84">
        <f t="shared" si="3"/>
        <v>-1.1050959870682591E-5</v>
      </c>
      <c r="K206" s="84">
        <f>I206/'סכום נכסי הקרן'!$C$42</f>
        <v>4.0356923754242732E-8</v>
      </c>
    </row>
    <row r="207" spans="2:11">
      <c r="B207" s="76" t="s">
        <v>2610</v>
      </c>
      <c r="C207" s="73" t="s">
        <v>2611</v>
      </c>
      <c r="D207" s="86" t="s">
        <v>525</v>
      </c>
      <c r="E207" s="86" t="s">
        <v>131</v>
      </c>
      <c r="F207" s="94">
        <v>44991</v>
      </c>
      <c r="G207" s="83">
        <v>2512400.7353039999</v>
      </c>
      <c r="H207" s="85">
        <v>-1.6331999999999999E-2</v>
      </c>
      <c r="I207" s="83">
        <v>-0.41033724100000002</v>
      </c>
      <c r="J207" s="84">
        <f t="shared" si="3"/>
        <v>1.7005287856245412E-5</v>
      </c>
      <c r="K207" s="84">
        <f>I207/'סכום נכסי הקרן'!$C$42</f>
        <v>-6.2101492853494187E-8</v>
      </c>
    </row>
    <row r="208" spans="2:11">
      <c r="B208" s="76" t="s">
        <v>2612</v>
      </c>
      <c r="C208" s="73" t="s">
        <v>2613</v>
      </c>
      <c r="D208" s="86" t="s">
        <v>525</v>
      </c>
      <c r="E208" s="86" t="s">
        <v>131</v>
      </c>
      <c r="F208" s="94">
        <v>44991</v>
      </c>
      <c r="G208" s="83">
        <v>2200871.1941999998</v>
      </c>
      <c r="H208" s="85">
        <v>-7.5230000000000005E-2</v>
      </c>
      <c r="I208" s="83">
        <v>-1.6557117109999997</v>
      </c>
      <c r="J208" s="84">
        <f t="shared" si="3"/>
        <v>6.8616375603382308E-5</v>
      </c>
      <c r="K208" s="84">
        <f>I208/'סכום נכסי הקרן'!$C$42</f>
        <v>-2.5057966646540158E-7</v>
      </c>
    </row>
    <row r="209" spans="2:11">
      <c r="B209" s="76" t="s">
        <v>2614</v>
      </c>
      <c r="C209" s="73" t="s">
        <v>2615</v>
      </c>
      <c r="D209" s="86" t="s">
        <v>525</v>
      </c>
      <c r="E209" s="86" t="s">
        <v>131</v>
      </c>
      <c r="F209" s="94">
        <v>44980</v>
      </c>
      <c r="G209" s="83">
        <v>1139708.6324700001</v>
      </c>
      <c r="H209" s="85">
        <v>-0.180252</v>
      </c>
      <c r="I209" s="83">
        <v>-2.0543516940000002</v>
      </c>
      <c r="J209" s="84">
        <f t="shared" si="3"/>
        <v>8.5136903073429276E-5</v>
      </c>
      <c r="K209" s="84">
        <f>I209/'סכום נכסי הקרן'!$C$42</f>
        <v>-3.1091086622455668E-7</v>
      </c>
    </row>
    <row r="210" spans="2:11">
      <c r="B210" s="76" t="s">
        <v>2616</v>
      </c>
      <c r="C210" s="73" t="s">
        <v>2617</v>
      </c>
      <c r="D210" s="86" t="s">
        <v>525</v>
      </c>
      <c r="E210" s="86" t="s">
        <v>131</v>
      </c>
      <c r="F210" s="94">
        <v>44980</v>
      </c>
      <c r="G210" s="83">
        <v>3231878.80889</v>
      </c>
      <c r="H210" s="85">
        <v>-9.6423999999999996E-2</v>
      </c>
      <c r="I210" s="83">
        <v>-3.1163129090000004</v>
      </c>
      <c r="J210" s="84">
        <f t="shared" si="3"/>
        <v>1.2914693762265295E-4</v>
      </c>
      <c r="K210" s="84">
        <f>I210/'סכום נכסי הקרן'!$C$42</f>
        <v>-4.7163080634817444E-7</v>
      </c>
    </row>
    <row r="211" spans="2:11">
      <c r="B211" s="76" t="s">
        <v>2618</v>
      </c>
      <c r="C211" s="73" t="s">
        <v>2619</v>
      </c>
      <c r="D211" s="86" t="s">
        <v>525</v>
      </c>
      <c r="E211" s="86" t="s">
        <v>131</v>
      </c>
      <c r="F211" s="94">
        <v>44998</v>
      </c>
      <c r="G211" s="83">
        <v>1902695.9759499999</v>
      </c>
      <c r="H211" s="85">
        <v>0.47483799999999998</v>
      </c>
      <c r="I211" s="83">
        <v>9.0347213360000005</v>
      </c>
      <c r="J211" s="84">
        <f t="shared" si="3"/>
        <v>-3.7441894536606809E-4</v>
      </c>
      <c r="K211" s="84">
        <f>I211/'סכום נכסי הקרן'!$C$42</f>
        <v>1.3673379513728209E-6</v>
      </c>
    </row>
    <row r="212" spans="2:11">
      <c r="B212" s="76" t="s">
        <v>2618</v>
      </c>
      <c r="C212" s="73" t="s">
        <v>2620</v>
      </c>
      <c r="D212" s="86" t="s">
        <v>525</v>
      </c>
      <c r="E212" s="86" t="s">
        <v>131</v>
      </c>
      <c r="F212" s="94">
        <v>44998</v>
      </c>
      <c r="G212" s="83">
        <v>1801359.82565</v>
      </c>
      <c r="H212" s="85">
        <v>0.47483799999999998</v>
      </c>
      <c r="I212" s="83">
        <v>8.5535389029999997</v>
      </c>
      <c r="J212" s="84">
        <f t="shared" si="3"/>
        <v>-3.5447767519377699E-4</v>
      </c>
      <c r="K212" s="84">
        <f>I212/'סכום נכסי הקרן'!$C$42</f>
        <v>1.2945145650495295E-6</v>
      </c>
    </row>
    <row r="213" spans="2:11">
      <c r="B213" s="76" t="s">
        <v>2621</v>
      </c>
      <c r="C213" s="73" t="s">
        <v>2622</v>
      </c>
      <c r="D213" s="86" t="s">
        <v>525</v>
      </c>
      <c r="E213" s="86" t="s">
        <v>131</v>
      </c>
      <c r="F213" s="94">
        <v>44987</v>
      </c>
      <c r="G213" s="83">
        <v>315727.53165000002</v>
      </c>
      <c r="H213" s="85">
        <v>0.42128700000000002</v>
      </c>
      <c r="I213" s="83">
        <v>1.330118374</v>
      </c>
      <c r="J213" s="84">
        <f t="shared" si="3"/>
        <v>-5.5123063599170351E-5</v>
      </c>
      <c r="K213" s="84">
        <f>I213/'סכום נכסי הקרן'!$C$42</f>
        <v>2.0130353388339495E-7</v>
      </c>
    </row>
    <row r="214" spans="2:11">
      <c r="B214" s="76" t="s">
        <v>2621</v>
      </c>
      <c r="C214" s="73" t="s">
        <v>2623</v>
      </c>
      <c r="D214" s="86" t="s">
        <v>525</v>
      </c>
      <c r="E214" s="86" t="s">
        <v>131</v>
      </c>
      <c r="F214" s="94">
        <v>44987</v>
      </c>
      <c r="G214" s="83">
        <v>1263341.508625</v>
      </c>
      <c r="H214" s="85">
        <v>0.42128700000000002</v>
      </c>
      <c r="I214" s="83">
        <v>5.3222912549999997</v>
      </c>
      <c r="J214" s="84">
        <f t="shared" si="3"/>
        <v>-2.2056758637233376E-4</v>
      </c>
      <c r="K214" s="84">
        <f>I214/'סכום נכסי הקרן'!$C$42</f>
        <v>8.0548923985331633E-7</v>
      </c>
    </row>
    <row r="215" spans="2:11">
      <c r="B215" s="76" t="s">
        <v>2624</v>
      </c>
      <c r="C215" s="73" t="s">
        <v>2625</v>
      </c>
      <c r="D215" s="86" t="s">
        <v>525</v>
      </c>
      <c r="E215" s="86" t="s">
        <v>131</v>
      </c>
      <c r="F215" s="94">
        <v>44987</v>
      </c>
      <c r="G215" s="83">
        <v>1894892.1343199997</v>
      </c>
      <c r="H215" s="85">
        <v>0.44897799999999999</v>
      </c>
      <c r="I215" s="83">
        <v>8.5076551929999997</v>
      </c>
      <c r="J215" s="84">
        <f t="shared" si="3"/>
        <v>-3.5257615220609745E-4</v>
      </c>
      <c r="K215" s="84">
        <f>I215/'סכום נכסי הקרן'!$C$42</f>
        <v>1.2875704064308465E-6</v>
      </c>
    </row>
    <row r="216" spans="2:11">
      <c r="B216" s="76" t="s">
        <v>2626</v>
      </c>
      <c r="C216" s="73" t="s">
        <v>2627</v>
      </c>
      <c r="D216" s="86" t="s">
        <v>525</v>
      </c>
      <c r="E216" s="86" t="s">
        <v>131</v>
      </c>
      <c r="F216" s="94">
        <v>45001</v>
      </c>
      <c r="G216" s="83">
        <v>1445826.96</v>
      </c>
      <c r="H216" s="85">
        <v>0.31970100000000001</v>
      </c>
      <c r="I216" s="83">
        <v>4.6223288719999998</v>
      </c>
      <c r="J216" s="84">
        <f t="shared" si="3"/>
        <v>-1.9155958850587034E-4</v>
      </c>
      <c r="K216" s="84">
        <f>I216/'סכום נכסי הקרן'!$C$42</f>
        <v>6.9955513350787431E-7</v>
      </c>
    </row>
    <row r="217" spans="2:11">
      <c r="B217" s="76" t="s">
        <v>2628</v>
      </c>
      <c r="C217" s="73" t="s">
        <v>2629</v>
      </c>
      <c r="D217" s="86" t="s">
        <v>525</v>
      </c>
      <c r="E217" s="86" t="s">
        <v>131</v>
      </c>
      <c r="F217" s="94">
        <v>45001</v>
      </c>
      <c r="G217" s="83">
        <v>36165.754930000003</v>
      </c>
      <c r="H217" s="85">
        <v>0.37504900000000002</v>
      </c>
      <c r="I217" s="83">
        <v>0.13563915199999999</v>
      </c>
      <c r="J217" s="84">
        <f t="shared" si="3"/>
        <v>-5.6211881200834638E-6</v>
      </c>
      <c r="K217" s="84">
        <f>I217/'סכום נכסי הקרן'!$C$42</f>
        <v>2.0527977933599281E-8</v>
      </c>
    </row>
    <row r="218" spans="2:11">
      <c r="B218" s="76" t="s">
        <v>2628</v>
      </c>
      <c r="C218" s="73" t="s">
        <v>2630</v>
      </c>
      <c r="D218" s="86" t="s">
        <v>525</v>
      </c>
      <c r="E218" s="86" t="s">
        <v>131</v>
      </c>
      <c r="F218" s="94">
        <v>45001</v>
      </c>
      <c r="G218" s="83">
        <v>2990562.2829900002</v>
      </c>
      <c r="H218" s="85">
        <v>0.37504900000000002</v>
      </c>
      <c r="I218" s="83">
        <v>11.2160615</v>
      </c>
      <c r="J218" s="84">
        <f t="shared" si="3"/>
        <v>-4.6481853305840133E-4</v>
      </c>
      <c r="K218" s="84">
        <f>I218/'סכום נכסי הקרן'!$C$42</f>
        <v>1.697467579079914E-6</v>
      </c>
    </row>
    <row r="219" spans="2:11">
      <c r="B219" s="76" t="s">
        <v>2631</v>
      </c>
      <c r="C219" s="73" t="s">
        <v>2632</v>
      </c>
      <c r="D219" s="86" t="s">
        <v>525</v>
      </c>
      <c r="E219" s="86" t="s">
        <v>131</v>
      </c>
      <c r="F219" s="94">
        <v>45001</v>
      </c>
      <c r="G219" s="83">
        <v>2530738.4011200001</v>
      </c>
      <c r="H219" s="85">
        <v>0.37504900000000002</v>
      </c>
      <c r="I219" s="83">
        <v>9.4914985410000003</v>
      </c>
      <c r="J219" s="84">
        <f t="shared" si="3"/>
        <v>-3.9334880861286082E-4</v>
      </c>
      <c r="K219" s="84">
        <f>I219/'סכום נכסי הקרן'!$C$42</f>
        <v>1.4364677877552479E-6</v>
      </c>
    </row>
    <row r="220" spans="2:11">
      <c r="B220" s="76" t="s">
        <v>2633</v>
      </c>
      <c r="C220" s="73" t="s">
        <v>2634</v>
      </c>
      <c r="D220" s="86" t="s">
        <v>525</v>
      </c>
      <c r="E220" s="86" t="s">
        <v>131</v>
      </c>
      <c r="F220" s="94">
        <v>44987</v>
      </c>
      <c r="G220" s="83">
        <v>1680811.9939599999</v>
      </c>
      <c r="H220" s="85">
        <v>0.68375699999999995</v>
      </c>
      <c r="I220" s="83">
        <v>11.492675241999999</v>
      </c>
      <c r="J220" s="84">
        <f t="shared" si="3"/>
        <v>-4.7628202171529164E-4</v>
      </c>
      <c r="K220" s="84">
        <f>I220/'סכום נכסי הקרן'!$C$42</f>
        <v>1.7393310138491488E-6</v>
      </c>
    </row>
    <row r="221" spans="2:11">
      <c r="B221" s="76" t="s">
        <v>2635</v>
      </c>
      <c r="C221" s="73" t="s">
        <v>2636</v>
      </c>
      <c r="D221" s="86" t="s">
        <v>525</v>
      </c>
      <c r="E221" s="86" t="s">
        <v>131</v>
      </c>
      <c r="F221" s="94">
        <v>44987</v>
      </c>
      <c r="G221" s="83">
        <v>2292016.3553999998</v>
      </c>
      <c r="H221" s="85">
        <v>0.68375699999999995</v>
      </c>
      <c r="I221" s="83">
        <v>15.671829818000001</v>
      </c>
      <c r="J221" s="84">
        <f t="shared" si="3"/>
        <v>-6.4947548177617185E-4</v>
      </c>
      <c r="K221" s="84">
        <f>I221/'סכום נכסי הקרן'!$C$42</f>
        <v>2.3718150101898844E-6</v>
      </c>
    </row>
    <row r="222" spans="2:11">
      <c r="B222" s="76" t="s">
        <v>2637</v>
      </c>
      <c r="C222" s="73" t="s">
        <v>2638</v>
      </c>
      <c r="D222" s="86" t="s">
        <v>525</v>
      </c>
      <c r="E222" s="86" t="s">
        <v>131</v>
      </c>
      <c r="F222" s="94">
        <v>44987</v>
      </c>
      <c r="G222" s="83">
        <v>332376.94816500001</v>
      </c>
      <c r="H222" s="85">
        <v>0.70639799999999997</v>
      </c>
      <c r="I222" s="83">
        <v>2.347905227</v>
      </c>
      <c r="J222" s="84">
        <f t="shared" si="3"/>
        <v>-9.7302414343421062E-5</v>
      </c>
      <c r="K222" s="84">
        <f>I222/'סכום נכסי הקרן'!$C$42</f>
        <v>3.5533801250864809E-7</v>
      </c>
    </row>
    <row r="223" spans="2:11">
      <c r="B223" s="76" t="s">
        <v>2639</v>
      </c>
      <c r="C223" s="73" t="s">
        <v>2640</v>
      </c>
      <c r="D223" s="86" t="s">
        <v>525</v>
      </c>
      <c r="E223" s="86" t="s">
        <v>131</v>
      </c>
      <c r="F223" s="94">
        <v>44987</v>
      </c>
      <c r="G223" s="83">
        <v>1910543.8942499999</v>
      </c>
      <c r="H223" s="85">
        <v>0.71132200000000001</v>
      </c>
      <c r="I223" s="83">
        <v>13.590122932</v>
      </c>
      <c r="J223" s="84">
        <f t="shared" si="3"/>
        <v>-5.632049187083701E-4</v>
      </c>
      <c r="K223" s="84">
        <f>I223/'סכום נכסי הקרן'!$C$42</f>
        <v>2.0567641388896151E-6</v>
      </c>
    </row>
    <row r="224" spans="2:11">
      <c r="B224" s="76" t="s">
        <v>2641</v>
      </c>
      <c r="C224" s="73" t="s">
        <v>2642</v>
      </c>
      <c r="D224" s="86" t="s">
        <v>525</v>
      </c>
      <c r="E224" s="86" t="s">
        <v>131</v>
      </c>
      <c r="F224" s="94">
        <v>44987</v>
      </c>
      <c r="G224" s="83">
        <v>2599060.8562400001</v>
      </c>
      <c r="H224" s="85">
        <v>0.73887199999999997</v>
      </c>
      <c r="I224" s="83">
        <v>19.203727225999998</v>
      </c>
      <c r="J224" s="84">
        <f t="shared" si="3"/>
        <v>-7.9584516529648147E-4</v>
      </c>
      <c r="K224" s="84">
        <f>I224/'סכום נכסי הקרן'!$C$42</f>
        <v>2.906341442905716E-6</v>
      </c>
    </row>
    <row r="225" spans="2:11">
      <c r="B225" s="76" t="s">
        <v>2643</v>
      </c>
      <c r="C225" s="73" t="s">
        <v>2644</v>
      </c>
      <c r="D225" s="86" t="s">
        <v>525</v>
      </c>
      <c r="E225" s="86" t="s">
        <v>131</v>
      </c>
      <c r="F225" s="94">
        <v>45007</v>
      </c>
      <c r="G225" s="83">
        <v>2221151.7742099999</v>
      </c>
      <c r="H225" s="85">
        <v>1.0983309999999999</v>
      </c>
      <c r="I225" s="83">
        <v>24.395595738000001</v>
      </c>
      <c r="J225" s="84">
        <f t="shared" si="3"/>
        <v>-1.011007743138975E-3</v>
      </c>
      <c r="K225" s="84">
        <f>I225/'סכום נכסי הקרן'!$C$42</f>
        <v>3.6920921695726375E-6</v>
      </c>
    </row>
    <row r="226" spans="2:11">
      <c r="B226" s="76" t="s">
        <v>2645</v>
      </c>
      <c r="C226" s="73" t="s">
        <v>2646</v>
      </c>
      <c r="D226" s="86" t="s">
        <v>525</v>
      </c>
      <c r="E226" s="86" t="s">
        <v>131</v>
      </c>
      <c r="F226" s="94">
        <v>45007</v>
      </c>
      <c r="G226" s="83">
        <v>2872974.4155000001</v>
      </c>
      <c r="H226" s="85">
        <v>1.125712</v>
      </c>
      <c r="I226" s="83">
        <v>32.341426151999997</v>
      </c>
      <c r="J226" s="84">
        <f t="shared" si="3"/>
        <v>-1.3403006270061248E-3</v>
      </c>
      <c r="K226" s="84">
        <f>I226/'סכום נכסי הקרן'!$C$42</f>
        <v>4.8946345697397664E-6</v>
      </c>
    </row>
    <row r="227" spans="2:11">
      <c r="B227" s="76" t="s">
        <v>2647</v>
      </c>
      <c r="C227" s="73" t="s">
        <v>2648</v>
      </c>
      <c r="D227" s="86" t="s">
        <v>525</v>
      </c>
      <c r="E227" s="86" t="s">
        <v>131</v>
      </c>
      <c r="F227" s="94">
        <v>44985</v>
      </c>
      <c r="G227" s="83">
        <v>1149348.8456250001</v>
      </c>
      <c r="H227" s="85">
        <v>0.96260599999999996</v>
      </c>
      <c r="I227" s="83">
        <v>11.063696574</v>
      </c>
      <c r="J227" s="84">
        <f t="shared" si="3"/>
        <v>-4.5850419166566981E-4</v>
      </c>
      <c r="K227" s="84">
        <f>I227/'סכום נכסי הקרן'!$C$42</f>
        <v>1.6744082795143837E-6</v>
      </c>
    </row>
    <row r="228" spans="2:11">
      <c r="B228" s="76" t="s">
        <v>2647</v>
      </c>
      <c r="C228" s="73" t="s">
        <v>2649</v>
      </c>
      <c r="D228" s="86" t="s">
        <v>525</v>
      </c>
      <c r="E228" s="86" t="s">
        <v>131</v>
      </c>
      <c r="F228" s="94">
        <v>44985</v>
      </c>
      <c r="G228" s="83">
        <v>3172644.5287500001</v>
      </c>
      <c r="H228" s="85">
        <v>0.96260599999999996</v>
      </c>
      <c r="I228" s="83">
        <v>30.540054517000002</v>
      </c>
      <c r="J228" s="84">
        <f t="shared" si="3"/>
        <v>-1.2656477802048022E-3</v>
      </c>
      <c r="K228" s="84">
        <f>I228/'סכום נכסי הקרן'!$C$42</f>
        <v>4.6220103559471916E-6</v>
      </c>
    </row>
    <row r="229" spans="2:11">
      <c r="B229" s="76" t="s">
        <v>2650</v>
      </c>
      <c r="C229" s="73" t="s">
        <v>2651</v>
      </c>
      <c r="D229" s="86" t="s">
        <v>525</v>
      </c>
      <c r="E229" s="86" t="s">
        <v>131</v>
      </c>
      <c r="F229" s="94">
        <v>44991</v>
      </c>
      <c r="G229" s="83">
        <v>1903586.71725</v>
      </c>
      <c r="H229" s="85">
        <v>0.99207100000000004</v>
      </c>
      <c r="I229" s="83">
        <v>18.88492974</v>
      </c>
      <c r="J229" s="84">
        <f t="shared" si="3"/>
        <v>-7.8263348847166863E-4</v>
      </c>
      <c r="K229" s="84">
        <f>I229/'סכום נכסי הקרן'!$C$42</f>
        <v>2.8580938118832596E-6</v>
      </c>
    </row>
    <row r="230" spans="2:11">
      <c r="B230" s="76" t="s">
        <v>2652</v>
      </c>
      <c r="C230" s="73" t="s">
        <v>2653</v>
      </c>
      <c r="D230" s="86" t="s">
        <v>525</v>
      </c>
      <c r="E230" s="86" t="s">
        <v>131</v>
      </c>
      <c r="F230" s="94">
        <v>44985</v>
      </c>
      <c r="G230" s="83">
        <v>544128.271313</v>
      </c>
      <c r="H230" s="85">
        <v>0.97363100000000002</v>
      </c>
      <c r="I230" s="83">
        <v>5.2978003520000003</v>
      </c>
      <c r="J230" s="84">
        <f t="shared" si="3"/>
        <v>-2.1955262888429439E-4</v>
      </c>
      <c r="K230" s="84">
        <f>I230/'סכום נכסי הקרן'!$C$42</f>
        <v>8.0178272363771872E-7</v>
      </c>
    </row>
    <row r="231" spans="2:11">
      <c r="B231" s="76" t="s">
        <v>2654</v>
      </c>
      <c r="C231" s="73" t="s">
        <v>2655</v>
      </c>
      <c r="D231" s="86" t="s">
        <v>525</v>
      </c>
      <c r="E231" s="86" t="s">
        <v>131</v>
      </c>
      <c r="F231" s="94">
        <v>44985</v>
      </c>
      <c r="G231" s="83">
        <v>1149507.92505</v>
      </c>
      <c r="H231" s="85">
        <v>0.97631100000000004</v>
      </c>
      <c r="I231" s="83">
        <v>11.222775999</v>
      </c>
      <c r="J231" s="84">
        <f t="shared" si="3"/>
        <v>-4.6509679682999366E-4</v>
      </c>
      <c r="K231" s="84">
        <f>I231/'סכום נכסי הקרן'!$C$42</f>
        <v>1.6984837686186628E-6</v>
      </c>
    </row>
    <row r="232" spans="2:11">
      <c r="B232" s="76" t="s">
        <v>2656</v>
      </c>
      <c r="C232" s="73" t="s">
        <v>2657</v>
      </c>
      <c r="D232" s="86" t="s">
        <v>525</v>
      </c>
      <c r="E232" s="86" t="s">
        <v>131</v>
      </c>
      <c r="F232" s="94">
        <v>44980</v>
      </c>
      <c r="G232" s="83">
        <v>766487.09083</v>
      </c>
      <c r="H232" s="85">
        <v>0.121252</v>
      </c>
      <c r="I232" s="83">
        <v>0.92937742300000004</v>
      </c>
      <c r="J232" s="84">
        <f t="shared" si="3"/>
        <v>-3.8515467342654755E-5</v>
      </c>
      <c r="K232" s="84">
        <f>I232/'סכום נכסי הקרן'!$C$42</f>
        <v>1.4065436822643485E-7</v>
      </c>
    </row>
    <row r="233" spans="2:11">
      <c r="B233" s="76" t="s">
        <v>2658</v>
      </c>
      <c r="C233" s="73" t="s">
        <v>2659</v>
      </c>
      <c r="D233" s="86" t="s">
        <v>525</v>
      </c>
      <c r="E233" s="86" t="s">
        <v>131</v>
      </c>
      <c r="F233" s="94">
        <v>44985</v>
      </c>
      <c r="G233" s="83">
        <v>4370064.5209980002</v>
      </c>
      <c r="H233" s="85">
        <v>1.0201439999999999</v>
      </c>
      <c r="I233" s="83">
        <v>44.580954583999997</v>
      </c>
      <c r="J233" s="84">
        <f t="shared" si="3"/>
        <v>-1.8475339059150211E-3</v>
      </c>
      <c r="K233" s="84">
        <f>I233/'סכום נכסי הקרן'!$C$42</f>
        <v>6.746996265201833E-6</v>
      </c>
    </row>
    <row r="234" spans="2:11">
      <c r="B234" s="76" t="s">
        <v>2658</v>
      </c>
      <c r="C234" s="73" t="s">
        <v>2660</v>
      </c>
      <c r="D234" s="86" t="s">
        <v>525</v>
      </c>
      <c r="E234" s="86" t="s">
        <v>131</v>
      </c>
      <c r="F234" s="94">
        <v>44985</v>
      </c>
      <c r="G234" s="83">
        <v>36292.264789000001</v>
      </c>
      <c r="H234" s="85">
        <v>1.0201439999999999</v>
      </c>
      <c r="I234" s="83">
        <v>0.37023341199999993</v>
      </c>
      <c r="J234" s="84">
        <f t="shared" si="3"/>
        <v>-1.5343295991649714E-5</v>
      </c>
      <c r="K234" s="84">
        <f>I234/'סכום נכסי הקרן'!$C$42</f>
        <v>5.6032076282939093E-8</v>
      </c>
    </row>
    <row r="235" spans="2:11">
      <c r="B235" s="76" t="s">
        <v>2661</v>
      </c>
      <c r="C235" s="73" t="s">
        <v>2662</v>
      </c>
      <c r="D235" s="86" t="s">
        <v>525</v>
      </c>
      <c r="E235" s="86" t="s">
        <v>131</v>
      </c>
      <c r="F235" s="94">
        <v>44991</v>
      </c>
      <c r="G235" s="83">
        <v>1451811.07714</v>
      </c>
      <c r="H235" s="85">
        <v>1.057804</v>
      </c>
      <c r="I235" s="83">
        <v>15.357317335000001</v>
      </c>
      <c r="J235" s="84">
        <f t="shared" si="3"/>
        <v>-6.3644138500551712E-4</v>
      </c>
      <c r="K235" s="84">
        <f>I235/'סכום נכסי הקרן'!$C$42</f>
        <v>2.3242158825363475E-6</v>
      </c>
    </row>
    <row r="236" spans="2:11">
      <c r="B236" s="76" t="s">
        <v>2663</v>
      </c>
      <c r="C236" s="73" t="s">
        <v>2664</v>
      </c>
      <c r="D236" s="86" t="s">
        <v>525</v>
      </c>
      <c r="E236" s="86" t="s">
        <v>131</v>
      </c>
      <c r="F236" s="94">
        <v>44991</v>
      </c>
      <c r="G236" s="83">
        <v>2731873.0862340005</v>
      </c>
      <c r="H236" s="85">
        <v>1.1152489999999999</v>
      </c>
      <c r="I236" s="83">
        <v>30.46719075</v>
      </c>
      <c r="J236" s="84">
        <f t="shared" si="3"/>
        <v>-1.2626281436514497E-3</v>
      </c>
      <c r="K236" s="84">
        <f>I236/'סכום נכסי הקרן'!$C$42</f>
        <v>4.6109829661480061E-6</v>
      </c>
    </row>
    <row r="237" spans="2:11">
      <c r="B237" s="76" t="s">
        <v>2665</v>
      </c>
      <c r="C237" s="73" t="s">
        <v>2666</v>
      </c>
      <c r="D237" s="86" t="s">
        <v>525</v>
      </c>
      <c r="E237" s="86" t="s">
        <v>131</v>
      </c>
      <c r="F237" s="94">
        <v>45007</v>
      </c>
      <c r="G237" s="83">
        <v>952978.98357000004</v>
      </c>
      <c r="H237" s="85">
        <v>1.1299630000000001</v>
      </c>
      <c r="I237" s="83">
        <v>10.768314204000001</v>
      </c>
      <c r="J237" s="84">
        <f t="shared" si="3"/>
        <v>-4.4626288932306826E-4</v>
      </c>
      <c r="K237" s="84">
        <f>I237/'סכום נכסי הקרן'!$C$42</f>
        <v>1.6297043523375593E-6</v>
      </c>
    </row>
    <row r="238" spans="2:11">
      <c r="B238" s="76" t="s">
        <v>2665</v>
      </c>
      <c r="C238" s="73" t="s">
        <v>2667</v>
      </c>
      <c r="D238" s="86" t="s">
        <v>525</v>
      </c>
      <c r="E238" s="86" t="s">
        <v>131</v>
      </c>
      <c r="F238" s="94">
        <v>45007</v>
      </c>
      <c r="G238" s="83">
        <v>667336.89786999999</v>
      </c>
      <c r="H238" s="85">
        <v>1.1299630000000001</v>
      </c>
      <c r="I238" s="83">
        <v>7.5406630369999998</v>
      </c>
      <c r="J238" s="84">
        <f t="shared" si="3"/>
        <v>-3.1250184667283158E-4</v>
      </c>
      <c r="K238" s="84">
        <f>I238/'סכום נכסי הקרן'!$C$42</f>
        <v>1.1412233278208916E-6</v>
      </c>
    </row>
    <row r="239" spans="2:11">
      <c r="B239" s="76" t="s">
        <v>2665</v>
      </c>
      <c r="C239" s="73" t="s">
        <v>2668</v>
      </c>
      <c r="D239" s="86" t="s">
        <v>525</v>
      </c>
      <c r="E239" s="86" t="s">
        <v>131</v>
      </c>
      <c r="F239" s="94">
        <v>45007</v>
      </c>
      <c r="G239" s="83">
        <v>1534374.0806</v>
      </c>
      <c r="H239" s="85">
        <v>1.1299630000000001</v>
      </c>
      <c r="I239" s="83">
        <v>17.337866302999998</v>
      </c>
      <c r="J239" s="84">
        <f t="shared" si="3"/>
        <v>-7.1851973897639086E-4</v>
      </c>
      <c r="K239" s="84">
        <f>I239/'סכום נכסי הקרן'!$C$42</f>
        <v>2.6239572544929989E-6</v>
      </c>
    </row>
    <row r="240" spans="2:11">
      <c r="B240" s="76" t="s">
        <v>2669</v>
      </c>
      <c r="C240" s="73" t="s">
        <v>2670</v>
      </c>
      <c r="D240" s="86" t="s">
        <v>525</v>
      </c>
      <c r="E240" s="86" t="s">
        <v>131</v>
      </c>
      <c r="F240" s="94">
        <v>44984</v>
      </c>
      <c r="G240" s="83">
        <v>1153325.83125</v>
      </c>
      <c r="H240" s="85">
        <v>1.304114</v>
      </c>
      <c r="I240" s="83">
        <v>15.040682199000001</v>
      </c>
      <c r="J240" s="84">
        <f t="shared" si="3"/>
        <v>-6.2331932077376627E-4</v>
      </c>
      <c r="K240" s="84">
        <f>I240/'סכום נכסי הקרן'!$C$42</f>
        <v>2.2762955071213625E-6</v>
      </c>
    </row>
    <row r="241" spans="2:11">
      <c r="B241" s="76" t="s">
        <v>2671</v>
      </c>
      <c r="C241" s="73" t="s">
        <v>2672</v>
      </c>
      <c r="D241" s="86" t="s">
        <v>525</v>
      </c>
      <c r="E241" s="86" t="s">
        <v>131</v>
      </c>
      <c r="F241" s="94">
        <v>44999</v>
      </c>
      <c r="G241" s="83">
        <v>1496492.9743629999</v>
      </c>
      <c r="H241" s="85">
        <v>0.52618200000000004</v>
      </c>
      <c r="I241" s="83">
        <v>7.8742807300000015</v>
      </c>
      <c r="J241" s="84">
        <f t="shared" si="3"/>
        <v>-3.2632770583583532E-4</v>
      </c>
      <c r="K241" s="84">
        <f>I241/'סכום נכסי הקרן'!$C$42</f>
        <v>1.1917138870671064E-6</v>
      </c>
    </row>
    <row r="242" spans="2:11">
      <c r="B242" s="76" t="s">
        <v>2673</v>
      </c>
      <c r="C242" s="73" t="s">
        <v>2674</v>
      </c>
      <c r="D242" s="86" t="s">
        <v>525</v>
      </c>
      <c r="E242" s="86" t="s">
        <v>131</v>
      </c>
      <c r="F242" s="94">
        <v>44984</v>
      </c>
      <c r="G242" s="83">
        <v>1460084.4203000001</v>
      </c>
      <c r="H242" s="85">
        <v>1.288489</v>
      </c>
      <c r="I242" s="83">
        <v>18.813020079999998</v>
      </c>
      <c r="J242" s="84">
        <f t="shared" si="3"/>
        <v>-7.7965339223432808E-4</v>
      </c>
      <c r="K242" s="84">
        <f>I242/'סכום נכסי הקרן'!$C$42</f>
        <v>2.8472108190900527E-6</v>
      </c>
    </row>
    <row r="243" spans="2:11">
      <c r="B243" s="76" t="s">
        <v>2675</v>
      </c>
      <c r="C243" s="73" t="s">
        <v>2676</v>
      </c>
      <c r="D243" s="86" t="s">
        <v>525</v>
      </c>
      <c r="E243" s="86" t="s">
        <v>131</v>
      </c>
      <c r="F243" s="94">
        <v>45005</v>
      </c>
      <c r="G243" s="83">
        <v>1735715.6061750001</v>
      </c>
      <c r="H243" s="85">
        <v>1.668776</v>
      </c>
      <c r="I243" s="83">
        <v>28.965200156999998</v>
      </c>
      <c r="J243" s="84">
        <f t="shared" si="3"/>
        <v>-1.2003823130534469E-3</v>
      </c>
      <c r="K243" s="84">
        <f>I243/'סכום נכסי הקרן'!$C$42</f>
        <v>4.3836678488316003E-6</v>
      </c>
    </row>
    <row r="244" spans="2:11">
      <c r="B244" s="76" t="s">
        <v>2677</v>
      </c>
      <c r="C244" s="73" t="s">
        <v>2678</v>
      </c>
      <c r="D244" s="86" t="s">
        <v>525</v>
      </c>
      <c r="E244" s="86" t="s">
        <v>131</v>
      </c>
      <c r="F244" s="94">
        <v>44984</v>
      </c>
      <c r="G244" s="83">
        <v>3665799.7564630001</v>
      </c>
      <c r="H244" s="85">
        <v>1.3698779999999999</v>
      </c>
      <c r="I244" s="83">
        <v>50.216973274999994</v>
      </c>
      <c r="J244" s="84">
        <f t="shared" si="3"/>
        <v>-2.0811030549643867E-3</v>
      </c>
      <c r="K244" s="84">
        <f>I244/'סכום נכסי הקרן'!$C$42</f>
        <v>7.5999658216776878E-6</v>
      </c>
    </row>
    <row r="245" spans="2:11">
      <c r="B245" s="76" t="s">
        <v>2679</v>
      </c>
      <c r="C245" s="73" t="s">
        <v>2680</v>
      </c>
      <c r="D245" s="86" t="s">
        <v>525</v>
      </c>
      <c r="E245" s="86" t="s">
        <v>131</v>
      </c>
      <c r="F245" s="94">
        <v>44984</v>
      </c>
      <c r="G245" s="83">
        <v>1931754.4842500002</v>
      </c>
      <c r="H245" s="85">
        <v>1.4917100000000001</v>
      </c>
      <c r="I245" s="83">
        <v>28.816177309</v>
      </c>
      <c r="J245" s="84">
        <f t="shared" si="3"/>
        <v>-1.1942064748058105E-3</v>
      </c>
      <c r="K245" s="84">
        <f>I245/'סכום נכסי הקרן'!$C$42</f>
        <v>4.3611143479416356E-6</v>
      </c>
    </row>
    <row r="246" spans="2:11">
      <c r="B246" s="76" t="s">
        <v>2681</v>
      </c>
      <c r="C246" s="73" t="s">
        <v>2682</v>
      </c>
      <c r="D246" s="86" t="s">
        <v>525</v>
      </c>
      <c r="E246" s="86" t="s">
        <v>131</v>
      </c>
      <c r="F246" s="94">
        <v>44979</v>
      </c>
      <c r="G246" s="83">
        <v>2815095.757253</v>
      </c>
      <c r="H246" s="85">
        <v>1.0284199999999999</v>
      </c>
      <c r="I246" s="83">
        <v>28.951018438999995</v>
      </c>
      <c r="J246" s="84">
        <f t="shared" si="3"/>
        <v>-1.1997945911194144E-3</v>
      </c>
      <c r="K246" s="84">
        <f>I246/'סכום נכסי הקרן'!$C$42</f>
        <v>4.3815215511743832E-6</v>
      </c>
    </row>
    <row r="247" spans="2:11">
      <c r="B247" s="76" t="s">
        <v>2683</v>
      </c>
      <c r="C247" s="73" t="s">
        <v>2684</v>
      </c>
      <c r="D247" s="86" t="s">
        <v>525</v>
      </c>
      <c r="E247" s="86" t="s">
        <v>131</v>
      </c>
      <c r="F247" s="94">
        <v>44959</v>
      </c>
      <c r="G247" s="83">
        <v>4635426.8886679998</v>
      </c>
      <c r="H247" s="85">
        <v>5.750807</v>
      </c>
      <c r="I247" s="83">
        <v>266.57444630000003</v>
      </c>
      <c r="J247" s="84">
        <f t="shared" si="3"/>
        <v>-1.1047437915708789E-2</v>
      </c>
      <c r="K247" s="84">
        <f>I247/'סכום נכסי הקרן'!$C$42</f>
        <v>4.0344061951285626E-5</v>
      </c>
    </row>
    <row r="248" spans="2:11">
      <c r="B248" s="76" t="s">
        <v>2685</v>
      </c>
      <c r="C248" s="73" t="s">
        <v>2686</v>
      </c>
      <c r="D248" s="86" t="s">
        <v>525</v>
      </c>
      <c r="E248" s="86" t="s">
        <v>131</v>
      </c>
      <c r="F248" s="94">
        <v>44943</v>
      </c>
      <c r="G248" s="83">
        <v>3668323.4370749998</v>
      </c>
      <c r="H248" s="85">
        <v>5.7536189999999996</v>
      </c>
      <c r="I248" s="83">
        <v>211.06136040500002</v>
      </c>
      <c r="J248" s="84">
        <f t="shared" si="3"/>
        <v>-8.7468521752276998E-3</v>
      </c>
      <c r="K248" s="84">
        <f>I248/'סכום נכסי הקרן'!$C$42</f>
        <v>3.1942568831669532E-5</v>
      </c>
    </row>
    <row r="249" spans="2:11">
      <c r="B249" s="76" t="s">
        <v>2687</v>
      </c>
      <c r="C249" s="73" t="s">
        <v>2688</v>
      </c>
      <c r="D249" s="86" t="s">
        <v>525</v>
      </c>
      <c r="E249" s="86" t="s">
        <v>131</v>
      </c>
      <c r="F249" s="94">
        <v>44957</v>
      </c>
      <c r="G249" s="83">
        <v>1456849.3741499998</v>
      </c>
      <c r="H249" s="85">
        <v>3.9673579999999999</v>
      </c>
      <c r="I249" s="83">
        <v>57.798433537999998</v>
      </c>
      <c r="J249" s="84">
        <f t="shared" si="3"/>
        <v>-2.3952956294156073E-3</v>
      </c>
      <c r="K249" s="84">
        <f>I249/'סכום נכסי הקרן'!$C$42</f>
        <v>8.7473635065535401E-6</v>
      </c>
    </row>
    <row r="250" spans="2:11">
      <c r="B250" s="76" t="s">
        <v>2689</v>
      </c>
      <c r="C250" s="73" t="s">
        <v>2690</v>
      </c>
      <c r="D250" s="86" t="s">
        <v>525</v>
      </c>
      <c r="E250" s="86" t="s">
        <v>131</v>
      </c>
      <c r="F250" s="94">
        <v>45014</v>
      </c>
      <c r="G250" s="83">
        <v>1916907.07125</v>
      </c>
      <c r="H250" s="85">
        <v>1.326049</v>
      </c>
      <c r="I250" s="83">
        <v>25.419124743000001</v>
      </c>
      <c r="J250" s="84">
        <f t="shared" si="3"/>
        <v>-1.0534250614326404E-3</v>
      </c>
      <c r="K250" s="84">
        <f>I250/'סכום נכסי הקרן'!$C$42</f>
        <v>3.8469956802421737E-6</v>
      </c>
    </row>
    <row r="251" spans="2:11">
      <c r="B251" s="76" t="s">
        <v>2691</v>
      </c>
      <c r="C251" s="73" t="s">
        <v>2692</v>
      </c>
      <c r="D251" s="86" t="s">
        <v>525</v>
      </c>
      <c r="E251" s="86" t="s">
        <v>131</v>
      </c>
      <c r="F251" s="94">
        <v>45014</v>
      </c>
      <c r="G251" s="83">
        <v>1916907.07125</v>
      </c>
      <c r="H251" s="85">
        <v>0.95435700000000001</v>
      </c>
      <c r="I251" s="83">
        <v>18.294133875</v>
      </c>
      <c r="J251" s="84">
        <f t="shared" si="3"/>
        <v>-7.581495938972434E-4</v>
      </c>
      <c r="K251" s="84">
        <f>I251/'סכום נכסי הקרן'!$C$42</f>
        <v>2.7686812469921011E-6</v>
      </c>
    </row>
    <row r="252" spans="2:11">
      <c r="B252" s="76" t="s">
        <v>2693</v>
      </c>
      <c r="C252" s="73" t="s">
        <v>2694</v>
      </c>
      <c r="D252" s="86" t="s">
        <v>525</v>
      </c>
      <c r="E252" s="86" t="s">
        <v>131</v>
      </c>
      <c r="F252" s="94">
        <v>44991</v>
      </c>
      <c r="G252" s="83">
        <v>1265844.6132749999</v>
      </c>
      <c r="H252" s="85">
        <v>0.81101900000000005</v>
      </c>
      <c r="I252" s="83">
        <v>10.266238859</v>
      </c>
      <c r="J252" s="84">
        <f t="shared" si="3"/>
        <v>-4.2545577041170246E-4</v>
      </c>
      <c r="K252" s="84">
        <f>I252/'סכום נכסי הקרן'!$C$42</f>
        <v>1.5537189790054974E-6</v>
      </c>
    </row>
    <row r="253" spans="2:11">
      <c r="B253" s="76" t="s">
        <v>2695</v>
      </c>
      <c r="C253" s="73" t="s">
        <v>2696</v>
      </c>
      <c r="D253" s="86" t="s">
        <v>525</v>
      </c>
      <c r="E253" s="86" t="s">
        <v>131</v>
      </c>
      <c r="F253" s="94">
        <v>45014</v>
      </c>
      <c r="G253" s="83">
        <v>1916907.07125</v>
      </c>
      <c r="H253" s="85">
        <v>0.83665299999999998</v>
      </c>
      <c r="I253" s="83">
        <v>16.037857364000001</v>
      </c>
      <c r="J253" s="84">
        <f t="shared" si="3"/>
        <v>-6.6464447732694396E-4</v>
      </c>
      <c r="K253" s="84">
        <f>I253/'סכום נכסי הקרן'!$C$42</f>
        <v>2.4272105599009111E-6</v>
      </c>
    </row>
    <row r="254" spans="2:11">
      <c r="B254" s="76" t="s">
        <v>2697</v>
      </c>
      <c r="C254" s="73" t="s">
        <v>2698</v>
      </c>
      <c r="D254" s="86" t="s">
        <v>525</v>
      </c>
      <c r="E254" s="86" t="s">
        <v>131</v>
      </c>
      <c r="F254" s="94">
        <v>45015</v>
      </c>
      <c r="G254" s="83">
        <v>666967.89765000006</v>
      </c>
      <c r="H254" s="85">
        <v>0.61051200000000005</v>
      </c>
      <c r="I254" s="83">
        <v>4.0719174279999999</v>
      </c>
      <c r="J254" s="84">
        <f t="shared" si="3"/>
        <v>-1.6874931415255688E-4</v>
      </c>
      <c r="K254" s="84">
        <f>I254/'סכום נכסי הקרן'!$C$42</f>
        <v>6.1625445070183241E-7</v>
      </c>
    </row>
    <row r="255" spans="2:11">
      <c r="B255" s="76" t="s">
        <v>2699</v>
      </c>
      <c r="C255" s="73" t="s">
        <v>2700</v>
      </c>
      <c r="D255" s="86" t="s">
        <v>525</v>
      </c>
      <c r="E255" s="86" t="s">
        <v>131</v>
      </c>
      <c r="F255" s="94">
        <v>45015</v>
      </c>
      <c r="G255" s="83">
        <v>1916907.07125</v>
      </c>
      <c r="H255" s="85">
        <v>0.54006500000000002</v>
      </c>
      <c r="I255" s="83">
        <v>10.352535292000001</v>
      </c>
      <c r="J255" s="84">
        <f t="shared" si="3"/>
        <v>-4.2903208651831739E-4</v>
      </c>
      <c r="K255" s="84">
        <f>I255/'סכום נכסי הקרן'!$C$42</f>
        <v>1.5667793030067294E-6</v>
      </c>
    </row>
    <row r="256" spans="2:11">
      <c r="B256" s="76" t="s">
        <v>2701</v>
      </c>
      <c r="C256" s="73" t="s">
        <v>2702</v>
      </c>
      <c r="D256" s="86" t="s">
        <v>525</v>
      </c>
      <c r="E256" s="86" t="s">
        <v>131</v>
      </c>
      <c r="F256" s="94">
        <v>44998</v>
      </c>
      <c r="G256" s="83">
        <v>907407.02437500004</v>
      </c>
      <c r="H256" s="85">
        <v>1.4385E-2</v>
      </c>
      <c r="I256" s="83">
        <v>0.13052604500000001</v>
      </c>
      <c r="J256" s="84">
        <f t="shared" si="3"/>
        <v>-5.4092895944636965E-6</v>
      </c>
      <c r="K256" s="84">
        <f>I256/'סכום נכסי הקרן'!$C$42</f>
        <v>1.9754147176620415E-8</v>
      </c>
    </row>
    <row r="257" spans="2:11">
      <c r="B257" s="76" t="s">
        <v>2703</v>
      </c>
      <c r="C257" s="73" t="s">
        <v>2704</v>
      </c>
      <c r="D257" s="86" t="s">
        <v>525</v>
      </c>
      <c r="E257" s="86" t="s">
        <v>131</v>
      </c>
      <c r="F257" s="94">
        <v>44980</v>
      </c>
      <c r="G257" s="83">
        <v>1687792.8177</v>
      </c>
      <c r="H257" s="85">
        <v>-0.13503899999999999</v>
      </c>
      <c r="I257" s="83">
        <v>-2.279181881</v>
      </c>
      <c r="J257" s="84">
        <f t="shared" si="3"/>
        <v>9.4454366044596652E-5</v>
      </c>
      <c r="K257" s="84">
        <f>I257/'סכום נכסי הקרן'!$C$42</f>
        <v>-3.449372446668445E-7</v>
      </c>
    </row>
    <row r="258" spans="2:11">
      <c r="B258" s="76" t="s">
        <v>2705</v>
      </c>
      <c r="C258" s="73" t="s">
        <v>2706</v>
      </c>
      <c r="D258" s="86" t="s">
        <v>525</v>
      </c>
      <c r="E258" s="86" t="s">
        <v>131</v>
      </c>
      <c r="F258" s="94">
        <v>45000</v>
      </c>
      <c r="G258" s="83">
        <v>3174840.1305</v>
      </c>
      <c r="H258" s="85">
        <v>-0.42268299999999998</v>
      </c>
      <c r="I258" s="83">
        <v>-13.419517895999999</v>
      </c>
      <c r="J258" s="84">
        <f t="shared" si="3"/>
        <v>5.5613466659127037E-4</v>
      </c>
      <c r="K258" s="84">
        <f>I258/'סכום נכסי הקרן'!$C$42</f>
        <v>-2.0309443341892073E-6</v>
      </c>
    </row>
    <row r="259" spans="2:11">
      <c r="B259" s="76" t="s">
        <v>2707</v>
      </c>
      <c r="C259" s="73" t="s">
        <v>2708</v>
      </c>
      <c r="D259" s="86" t="s">
        <v>525</v>
      </c>
      <c r="E259" s="86" t="s">
        <v>131</v>
      </c>
      <c r="F259" s="94">
        <v>44986</v>
      </c>
      <c r="G259" s="83">
        <v>1341834.9498749999</v>
      </c>
      <c r="H259" s="85">
        <v>-0.58312600000000003</v>
      </c>
      <c r="I259" s="83">
        <v>-7.8245866509999997</v>
      </c>
      <c r="J259" s="84">
        <f t="shared" si="3"/>
        <v>3.2426827268254273E-4</v>
      </c>
      <c r="K259" s="84">
        <f>I259/'סכום נכסי הקרן'!$C$42</f>
        <v>-1.1841930574091433E-6</v>
      </c>
    </row>
    <row r="260" spans="2:11">
      <c r="B260" s="76" t="s">
        <v>2709</v>
      </c>
      <c r="C260" s="73" t="s">
        <v>2710</v>
      </c>
      <c r="D260" s="86" t="s">
        <v>525</v>
      </c>
      <c r="E260" s="86" t="s">
        <v>131</v>
      </c>
      <c r="F260" s="94">
        <v>44984</v>
      </c>
      <c r="G260" s="83">
        <v>1533525.6569999999</v>
      </c>
      <c r="H260" s="85">
        <v>-1.1100969999999999</v>
      </c>
      <c r="I260" s="83">
        <v>-17.023619534000002</v>
      </c>
      <c r="J260" s="84">
        <f t="shared" si="3"/>
        <v>7.0549665398484361E-4</v>
      </c>
      <c r="K260" s="84">
        <f>I260/'סכום נכסי הקרן'!$C$42</f>
        <v>-2.5763983406792585E-6</v>
      </c>
    </row>
    <row r="261" spans="2:11">
      <c r="B261" s="76" t="s">
        <v>2711</v>
      </c>
      <c r="C261" s="73" t="s">
        <v>2712</v>
      </c>
      <c r="D261" s="86" t="s">
        <v>525</v>
      </c>
      <c r="E261" s="86" t="s">
        <v>131</v>
      </c>
      <c r="F261" s="94">
        <v>45001</v>
      </c>
      <c r="G261" s="83">
        <v>2857356.1174500003</v>
      </c>
      <c r="H261" s="85">
        <v>-1.309129</v>
      </c>
      <c r="I261" s="83">
        <v>-37.406467015000004</v>
      </c>
      <c r="J261" s="84">
        <f t="shared" si="3"/>
        <v>1.5502071850096201E-3</v>
      </c>
      <c r="K261" s="84">
        <f>I261/'סכום נכסי הקרן'!$C$42</f>
        <v>-5.6611908739876933E-6</v>
      </c>
    </row>
    <row r="262" spans="2:11">
      <c r="B262" s="76" t="s">
        <v>2713</v>
      </c>
      <c r="C262" s="73" t="s">
        <v>2714</v>
      </c>
      <c r="D262" s="86" t="s">
        <v>525</v>
      </c>
      <c r="E262" s="86" t="s">
        <v>131</v>
      </c>
      <c r="F262" s="94">
        <v>45005</v>
      </c>
      <c r="G262" s="83">
        <v>5524221.8270700006</v>
      </c>
      <c r="H262" s="85">
        <v>-1.4729829999999999</v>
      </c>
      <c r="I262" s="83">
        <v>-81.370844633999994</v>
      </c>
      <c r="J262" s="84">
        <f t="shared" si="3"/>
        <v>3.3721887702291009E-3</v>
      </c>
      <c r="K262" s="84">
        <f>I262/'סכום נכסי הקרן'!$C$42</f>
        <v>-1.2314872796352248E-5</v>
      </c>
    </row>
    <row r="263" spans="2:11">
      <c r="B263" s="76" t="s">
        <v>2715</v>
      </c>
      <c r="C263" s="73" t="s">
        <v>2716</v>
      </c>
      <c r="D263" s="86" t="s">
        <v>525</v>
      </c>
      <c r="E263" s="86" t="s">
        <v>131</v>
      </c>
      <c r="F263" s="94">
        <v>44984</v>
      </c>
      <c r="G263" s="83">
        <v>1533525.6569999999</v>
      </c>
      <c r="H263" s="85">
        <v>-1.350622</v>
      </c>
      <c r="I263" s="83">
        <v>-20.712141135000003</v>
      </c>
      <c r="J263" s="84">
        <f t="shared" si="3"/>
        <v>8.5835719239496619E-4</v>
      </c>
      <c r="K263" s="84">
        <f>I263/'סכום נכסי הקרן'!$C$42</f>
        <v>-3.1346286813771446E-6</v>
      </c>
    </row>
    <row r="264" spans="2:11">
      <c r="B264" s="76" t="s">
        <v>2717</v>
      </c>
      <c r="C264" s="73" t="s">
        <v>2718</v>
      </c>
      <c r="D264" s="86" t="s">
        <v>525</v>
      </c>
      <c r="E264" s="86" t="s">
        <v>131</v>
      </c>
      <c r="F264" s="94">
        <v>45001</v>
      </c>
      <c r="G264" s="83">
        <v>362962.80975000001</v>
      </c>
      <c r="H264" s="85">
        <v>-1.4662980000000001</v>
      </c>
      <c r="I264" s="83">
        <v>-5.3221158480000001</v>
      </c>
      <c r="J264" s="84">
        <f t="shared" si="3"/>
        <v>2.2056031711614898E-4</v>
      </c>
      <c r="K264" s="84">
        <f>I264/'סכום נכסי הקרן'!$C$42</f>
        <v>-8.0546269330704049E-7</v>
      </c>
    </row>
    <row r="265" spans="2:11">
      <c r="B265" s="76" t="s">
        <v>2719</v>
      </c>
      <c r="C265" s="73" t="s">
        <v>2720</v>
      </c>
      <c r="D265" s="86" t="s">
        <v>525</v>
      </c>
      <c r="E265" s="86" t="s">
        <v>131</v>
      </c>
      <c r="F265" s="94">
        <v>45005</v>
      </c>
      <c r="G265" s="83">
        <v>1904904.0782999999</v>
      </c>
      <c r="H265" s="85">
        <v>-1.5426500000000001</v>
      </c>
      <c r="I265" s="83">
        <v>-29.385996704</v>
      </c>
      <c r="J265" s="84">
        <f t="shared" si="3"/>
        <v>1.2178210578118081E-3</v>
      </c>
      <c r="K265" s="84">
        <f>I265/'סכום נכסי הקרן'!$C$42</f>
        <v>-4.447352279941512E-6</v>
      </c>
    </row>
    <row r="266" spans="2:11">
      <c r="B266" s="76" t="s">
        <v>2721</v>
      </c>
      <c r="C266" s="73" t="s">
        <v>2722</v>
      </c>
      <c r="D266" s="86" t="s">
        <v>525</v>
      </c>
      <c r="E266" s="86" t="s">
        <v>131</v>
      </c>
      <c r="F266" s="94">
        <v>44984</v>
      </c>
      <c r="G266" s="83">
        <v>1916907.07125</v>
      </c>
      <c r="H266" s="85">
        <v>-1.587091</v>
      </c>
      <c r="I266" s="83">
        <v>-30.423056079999999</v>
      </c>
      <c r="J266" s="84">
        <f t="shared" si="3"/>
        <v>1.2607991047712316E-3</v>
      </c>
      <c r="K266" s="84">
        <f>I266/'סכום נכסי הקרן'!$C$42</f>
        <v>-4.6043035117389522E-6</v>
      </c>
    </row>
    <row r="267" spans="2:11">
      <c r="B267" s="76" t="s">
        <v>2723</v>
      </c>
      <c r="C267" s="73" t="s">
        <v>2724</v>
      </c>
      <c r="D267" s="86" t="s">
        <v>525</v>
      </c>
      <c r="E267" s="86" t="s">
        <v>131</v>
      </c>
      <c r="F267" s="94">
        <v>45014</v>
      </c>
      <c r="G267" s="83">
        <v>651748.40422499995</v>
      </c>
      <c r="H267" s="85">
        <v>1.3773169999999999</v>
      </c>
      <c r="I267" s="83">
        <v>8.9766398469999995</v>
      </c>
      <c r="J267" s="84">
        <f t="shared" si="3"/>
        <v>-3.7201191928879239E-4</v>
      </c>
      <c r="K267" s="84">
        <f>I267/'סכום נכסי הקרן'!$C$42</f>
        <v>1.3585477495250341E-6</v>
      </c>
    </row>
    <row r="268" spans="2:11">
      <c r="B268" s="76" t="s">
        <v>2723</v>
      </c>
      <c r="C268" s="73" t="s">
        <v>2725</v>
      </c>
      <c r="D268" s="86" t="s">
        <v>525</v>
      </c>
      <c r="E268" s="86" t="s">
        <v>131</v>
      </c>
      <c r="F268" s="94">
        <v>45014</v>
      </c>
      <c r="G268" s="83">
        <v>3258742.021125</v>
      </c>
      <c r="H268" s="85">
        <v>1.3219920000000001</v>
      </c>
      <c r="I268" s="83">
        <v>43.080299083999996</v>
      </c>
      <c r="J268" s="84">
        <f t="shared" ref="J268:J331" si="4">IFERROR(I268/$I$11,0)</f>
        <v>-1.7853434045401826E-3</v>
      </c>
      <c r="K268" s="84">
        <f>I268/'סכום נכסי הקרן'!$C$42</f>
        <v>6.5198832042919982E-6</v>
      </c>
    </row>
    <row r="269" spans="2:11">
      <c r="B269" s="76" t="s">
        <v>2723</v>
      </c>
      <c r="C269" s="73" t="s">
        <v>2726</v>
      </c>
      <c r="D269" s="86" t="s">
        <v>525</v>
      </c>
      <c r="E269" s="86" t="s">
        <v>131</v>
      </c>
      <c r="F269" s="94">
        <v>45014</v>
      </c>
      <c r="G269" s="83">
        <v>907407.02437500004</v>
      </c>
      <c r="H269" s="85">
        <v>1.3773169999999999</v>
      </c>
      <c r="I269" s="83">
        <v>12.497868809</v>
      </c>
      <c r="J269" s="84">
        <f t="shared" si="4"/>
        <v>-5.1793947868025941E-4</v>
      </c>
      <c r="K269" s="84">
        <f>I269/'סכום נכסי הקרן'!$C$42</f>
        <v>1.8914595921992403E-6</v>
      </c>
    </row>
    <row r="270" spans="2:11">
      <c r="B270" s="76" t="s">
        <v>2349</v>
      </c>
      <c r="C270" s="73" t="s">
        <v>2727</v>
      </c>
      <c r="D270" s="86" t="s">
        <v>525</v>
      </c>
      <c r="E270" s="86" t="s">
        <v>131</v>
      </c>
      <c r="F270" s="94">
        <v>44949</v>
      </c>
      <c r="G270" s="83">
        <v>5044500</v>
      </c>
      <c r="H270" s="85">
        <v>-7.205025</v>
      </c>
      <c r="I270" s="83">
        <v>-363.45749999999998</v>
      </c>
      <c r="J270" s="84">
        <f t="shared" si="4"/>
        <v>1.5062487128754945E-2</v>
      </c>
      <c r="K270" s="84">
        <f>I270/'סכום נכסי הקרן'!$C$42</f>
        <v>-5.5006592342903773E-5</v>
      </c>
    </row>
    <row r="271" spans="2:11">
      <c r="B271" s="76" t="s">
        <v>2371</v>
      </c>
      <c r="C271" s="73" t="s">
        <v>2728</v>
      </c>
      <c r="D271" s="86" t="s">
        <v>525</v>
      </c>
      <c r="E271" s="86" t="s">
        <v>131</v>
      </c>
      <c r="F271" s="94">
        <v>44879</v>
      </c>
      <c r="G271" s="83">
        <v>1687500</v>
      </c>
      <c r="H271" s="85">
        <v>-6.9797529999999997</v>
      </c>
      <c r="I271" s="83">
        <v>-117.78333000000001</v>
      </c>
      <c r="J271" s="84">
        <f t="shared" si="4"/>
        <v>4.8812031450909564E-3</v>
      </c>
      <c r="K271" s="84">
        <f>I271/'סכום נכסי הקרן'!$C$42</f>
        <v>-1.782563193248099E-5</v>
      </c>
    </row>
    <row r="272" spans="2:11">
      <c r="B272" s="76" t="s">
        <v>2729</v>
      </c>
      <c r="C272" s="73" t="s">
        <v>2730</v>
      </c>
      <c r="D272" s="86" t="s">
        <v>525</v>
      </c>
      <c r="E272" s="86" t="s">
        <v>131</v>
      </c>
      <c r="F272" s="94">
        <v>44964</v>
      </c>
      <c r="G272" s="83">
        <v>11970000</v>
      </c>
      <c r="H272" s="85">
        <v>-4.6793019999999999</v>
      </c>
      <c r="I272" s="83">
        <v>-560.11249999999995</v>
      </c>
      <c r="J272" s="84">
        <f t="shared" si="4"/>
        <v>2.321230768908264E-2</v>
      </c>
      <c r="K272" s="84">
        <f>I272/'סכום נכסי הקרן'!$C$42</f>
        <v>-8.4768865558324395E-5</v>
      </c>
    </row>
    <row r="273" spans="2:11">
      <c r="B273" s="76" t="s">
        <v>2731</v>
      </c>
      <c r="C273" s="73" t="s">
        <v>2732</v>
      </c>
      <c r="D273" s="86" t="s">
        <v>525</v>
      </c>
      <c r="E273" s="86" t="s">
        <v>131</v>
      </c>
      <c r="F273" s="94">
        <v>44973</v>
      </c>
      <c r="G273" s="83">
        <v>3478000</v>
      </c>
      <c r="H273" s="85">
        <v>-2.9081399999999999</v>
      </c>
      <c r="I273" s="83">
        <v>-101.14511999999999</v>
      </c>
      <c r="J273" s="84">
        <f t="shared" si="4"/>
        <v>4.1916787193451077E-3</v>
      </c>
      <c r="K273" s="84">
        <f>I273/'סכום נכסי הקרן'!$C$42</f>
        <v>-1.5307562461399431E-5</v>
      </c>
    </row>
    <row r="274" spans="2:11">
      <c r="B274" s="76" t="s">
        <v>2733</v>
      </c>
      <c r="C274" s="73" t="s">
        <v>2734</v>
      </c>
      <c r="D274" s="86" t="s">
        <v>525</v>
      </c>
      <c r="E274" s="86" t="s">
        <v>131</v>
      </c>
      <c r="F274" s="94">
        <v>45015</v>
      </c>
      <c r="G274" s="83">
        <v>19882500</v>
      </c>
      <c r="H274" s="85">
        <v>0.62642100000000001</v>
      </c>
      <c r="I274" s="83">
        <v>124.54814</v>
      </c>
      <c r="J274" s="84">
        <f t="shared" si="4"/>
        <v>-5.1615519164149018E-3</v>
      </c>
      <c r="K274" s="84">
        <f>I274/'סכום נכסי הקרן'!$C$42</f>
        <v>1.884943566729785E-5</v>
      </c>
    </row>
    <row r="275" spans="2:11">
      <c r="B275" s="76" t="s">
        <v>2735</v>
      </c>
      <c r="C275" s="73" t="s">
        <v>2736</v>
      </c>
      <c r="D275" s="86" t="s">
        <v>525</v>
      </c>
      <c r="E275" s="86" t="s">
        <v>131</v>
      </c>
      <c r="F275" s="94">
        <v>44998</v>
      </c>
      <c r="G275" s="83">
        <v>5422500</v>
      </c>
      <c r="H275" s="85">
        <v>-0.35595700000000002</v>
      </c>
      <c r="I275" s="83">
        <v>-19.301779999999997</v>
      </c>
      <c r="J275" s="84">
        <f t="shared" si="4"/>
        <v>7.9990869032021516E-4</v>
      </c>
      <c r="K275" s="84">
        <f>I275/'סכום נכסי הקרן'!$C$42</f>
        <v>-2.9211810017743839E-6</v>
      </c>
    </row>
    <row r="276" spans="2:11">
      <c r="B276" s="76" t="s">
        <v>2737</v>
      </c>
      <c r="C276" s="73" t="s">
        <v>2738</v>
      </c>
      <c r="D276" s="86" t="s">
        <v>525</v>
      </c>
      <c r="E276" s="86" t="s">
        <v>131</v>
      </c>
      <c r="F276" s="94">
        <v>45005</v>
      </c>
      <c r="G276" s="83">
        <v>7230000</v>
      </c>
      <c r="H276" s="85">
        <v>-1.838668</v>
      </c>
      <c r="I276" s="83">
        <v>-132.93571</v>
      </c>
      <c r="J276" s="84">
        <f t="shared" si="4"/>
        <v>5.5091514711538489E-3</v>
      </c>
      <c r="K276" s="84">
        <f>I276/'סכום נכסי הקרן'!$C$42</f>
        <v>-2.0118832071932693E-5</v>
      </c>
    </row>
    <row r="277" spans="2:11">
      <c r="B277" s="76" t="s">
        <v>2739</v>
      </c>
      <c r="C277" s="73" t="s">
        <v>2740</v>
      </c>
      <c r="D277" s="86" t="s">
        <v>525</v>
      </c>
      <c r="E277" s="86" t="s">
        <v>131</v>
      </c>
      <c r="F277" s="94">
        <v>44985</v>
      </c>
      <c r="G277" s="83">
        <v>5422500</v>
      </c>
      <c r="H277" s="85">
        <v>-1.2834019999999999</v>
      </c>
      <c r="I277" s="83">
        <v>-69.592500000000001</v>
      </c>
      <c r="J277" s="84">
        <f t="shared" si="4"/>
        <v>2.8840679735811716E-3</v>
      </c>
      <c r="K277" s="84">
        <f>I277/'סכום נכסי הקרן'!$C$42</f>
        <v>-1.0532307842384684E-5</v>
      </c>
    </row>
    <row r="278" spans="2:11">
      <c r="B278" s="72"/>
      <c r="C278" s="73"/>
      <c r="D278" s="73"/>
      <c r="E278" s="73"/>
      <c r="F278" s="73"/>
      <c r="G278" s="83"/>
      <c r="H278" s="85"/>
      <c r="I278" s="73"/>
      <c r="J278" s="84"/>
      <c r="K278" s="73"/>
    </row>
    <row r="279" spans="2:11">
      <c r="B279" s="89" t="s">
        <v>194</v>
      </c>
      <c r="C279" s="71"/>
      <c r="D279" s="71"/>
      <c r="E279" s="71"/>
      <c r="F279" s="71"/>
      <c r="G279" s="80"/>
      <c r="H279" s="82"/>
      <c r="I279" s="80">
        <v>-4865.1555944599995</v>
      </c>
      <c r="J279" s="81">
        <f t="shared" si="4"/>
        <v>0.20162286793075906</v>
      </c>
      <c r="K279" s="81">
        <f>I279/'סכום נכסי הקרן'!$C$42</f>
        <v>-7.3630515388803061E-4</v>
      </c>
    </row>
    <row r="280" spans="2:11">
      <c r="B280" s="76" t="s">
        <v>2741</v>
      </c>
      <c r="C280" s="73" t="s">
        <v>2742</v>
      </c>
      <c r="D280" s="86" t="s">
        <v>525</v>
      </c>
      <c r="E280" s="86" t="s">
        <v>135</v>
      </c>
      <c r="F280" s="94">
        <v>44971</v>
      </c>
      <c r="G280" s="83">
        <v>1167538.4865890001</v>
      </c>
      <c r="H280" s="85">
        <v>-4.337917</v>
      </c>
      <c r="I280" s="83">
        <v>-50.646849892999995</v>
      </c>
      <c r="J280" s="84">
        <f t="shared" si="4"/>
        <v>2.0989180980590474E-3</v>
      </c>
      <c r="K280" s="84">
        <f>I280/'סכום נכסי הקרן'!$C$42</f>
        <v>-7.6650244540736964E-6</v>
      </c>
    </row>
    <row r="281" spans="2:11">
      <c r="B281" s="76" t="s">
        <v>2743</v>
      </c>
      <c r="C281" s="73" t="s">
        <v>2744</v>
      </c>
      <c r="D281" s="86" t="s">
        <v>525</v>
      </c>
      <c r="E281" s="86" t="s">
        <v>135</v>
      </c>
      <c r="F281" s="94">
        <v>44971</v>
      </c>
      <c r="G281" s="83">
        <v>656936.901526</v>
      </c>
      <c r="H281" s="85">
        <v>-4.4007630000000004</v>
      </c>
      <c r="I281" s="83">
        <v>-28.910236731000001</v>
      </c>
      <c r="J281" s="84">
        <f t="shared" si="4"/>
        <v>1.1981045064414573E-3</v>
      </c>
      <c r="K281" s="84">
        <f>I281/'סכום נכסי הקרן'!$C$42</f>
        <v>-4.3753495426534332E-6</v>
      </c>
    </row>
    <row r="282" spans="2:11">
      <c r="B282" s="76" t="s">
        <v>2745</v>
      </c>
      <c r="C282" s="73" t="s">
        <v>2746</v>
      </c>
      <c r="D282" s="86" t="s">
        <v>525</v>
      </c>
      <c r="E282" s="86" t="s">
        <v>133</v>
      </c>
      <c r="F282" s="94">
        <v>44896</v>
      </c>
      <c r="G282" s="83">
        <v>625532.11498499999</v>
      </c>
      <c r="H282" s="85">
        <v>3.154093</v>
      </c>
      <c r="I282" s="83">
        <v>19.729864712999998</v>
      </c>
      <c r="J282" s="84">
        <f t="shared" si="4"/>
        <v>-8.1764947288648295E-4</v>
      </c>
      <c r="K282" s="84">
        <f>I282/'סכום נכסי הקרן'!$C$42</f>
        <v>2.9859684426614751E-6</v>
      </c>
    </row>
    <row r="283" spans="2:11">
      <c r="B283" s="76" t="s">
        <v>2747</v>
      </c>
      <c r="C283" s="73" t="s">
        <v>2748</v>
      </c>
      <c r="D283" s="86" t="s">
        <v>525</v>
      </c>
      <c r="E283" s="86" t="s">
        <v>133</v>
      </c>
      <c r="F283" s="94">
        <v>45001</v>
      </c>
      <c r="G283" s="83">
        <v>1243230.508994</v>
      </c>
      <c r="H283" s="85">
        <v>2.4791850000000002</v>
      </c>
      <c r="I283" s="83">
        <v>30.821979266</v>
      </c>
      <c r="J283" s="84">
        <f t="shared" si="4"/>
        <v>-1.2773313688034414E-3</v>
      </c>
      <c r="K283" s="84">
        <f>I283/'סכום נכסי הקרן'!$C$42</f>
        <v>4.6646775721681207E-6</v>
      </c>
    </row>
    <row r="284" spans="2:11">
      <c r="B284" s="76" t="s">
        <v>2749</v>
      </c>
      <c r="C284" s="73" t="s">
        <v>2750</v>
      </c>
      <c r="D284" s="86" t="s">
        <v>525</v>
      </c>
      <c r="E284" s="86" t="s">
        <v>134</v>
      </c>
      <c r="F284" s="94">
        <v>44973</v>
      </c>
      <c r="G284" s="83">
        <v>2130339.332287</v>
      </c>
      <c r="H284" s="85">
        <v>2.5248699999999999</v>
      </c>
      <c r="I284" s="83">
        <v>53.788300627999995</v>
      </c>
      <c r="J284" s="84">
        <f t="shared" si="4"/>
        <v>-2.2291068030976151E-3</v>
      </c>
      <c r="K284" s="84">
        <f>I284/'סכום נכסי הקרן'!$C$42</f>
        <v>8.1404596836272497E-6</v>
      </c>
    </row>
    <row r="285" spans="2:11">
      <c r="B285" s="76" t="s">
        <v>2751</v>
      </c>
      <c r="C285" s="73" t="s">
        <v>2752</v>
      </c>
      <c r="D285" s="86" t="s">
        <v>525</v>
      </c>
      <c r="E285" s="86" t="s">
        <v>131</v>
      </c>
      <c r="F285" s="94">
        <v>44971</v>
      </c>
      <c r="G285" s="83">
        <v>2009568.641016</v>
      </c>
      <c r="H285" s="85">
        <v>-1.5438719999999999</v>
      </c>
      <c r="I285" s="83">
        <v>-31.025164916000001</v>
      </c>
      <c r="J285" s="84">
        <f t="shared" si="4"/>
        <v>1.2857518340239217E-3</v>
      </c>
      <c r="K285" s="84">
        <f>I285/'סכום נכסי הקרן'!$C$42</f>
        <v>-4.6954282107420335E-6</v>
      </c>
    </row>
    <row r="286" spans="2:11">
      <c r="B286" s="76" t="s">
        <v>2753</v>
      </c>
      <c r="C286" s="73" t="s">
        <v>2754</v>
      </c>
      <c r="D286" s="86" t="s">
        <v>525</v>
      </c>
      <c r="E286" s="86" t="s">
        <v>131</v>
      </c>
      <c r="F286" s="94">
        <v>44971</v>
      </c>
      <c r="G286" s="83">
        <v>4449822.702575</v>
      </c>
      <c r="H286" s="85">
        <v>-1.389672</v>
      </c>
      <c r="I286" s="83">
        <v>-61.837926560000007</v>
      </c>
      <c r="J286" s="84">
        <f t="shared" si="4"/>
        <v>2.5627012040717106E-3</v>
      </c>
      <c r="K286" s="84">
        <f>I286/'סכום נכסי הקרן'!$C$42</f>
        <v>-9.3587107643021328E-6</v>
      </c>
    </row>
    <row r="287" spans="2:11">
      <c r="B287" s="76" t="s">
        <v>2755</v>
      </c>
      <c r="C287" s="73" t="s">
        <v>2756</v>
      </c>
      <c r="D287" s="86" t="s">
        <v>525</v>
      </c>
      <c r="E287" s="86" t="s">
        <v>131</v>
      </c>
      <c r="F287" s="94">
        <v>44971</v>
      </c>
      <c r="G287" s="83">
        <v>2583768.02085</v>
      </c>
      <c r="H287" s="85">
        <v>-1.3416809999999999</v>
      </c>
      <c r="I287" s="83">
        <v>-34.665933207000002</v>
      </c>
      <c r="J287" s="84">
        <f t="shared" si="4"/>
        <v>1.4366333690643781E-3</v>
      </c>
      <c r="K287" s="84">
        <f>I287/'סכום נכסי הקרן'!$C$42</f>
        <v>-5.2464314427512985E-6</v>
      </c>
    </row>
    <row r="288" spans="2:11">
      <c r="B288" s="76" t="s">
        <v>2757</v>
      </c>
      <c r="C288" s="73" t="s">
        <v>2758</v>
      </c>
      <c r="D288" s="86" t="s">
        <v>525</v>
      </c>
      <c r="E288" s="86" t="s">
        <v>131</v>
      </c>
      <c r="F288" s="94">
        <v>44971</v>
      </c>
      <c r="G288" s="83">
        <v>5103516.0118500004</v>
      </c>
      <c r="H288" s="85">
        <v>-1.2307410000000001</v>
      </c>
      <c r="I288" s="83">
        <v>-62.811082110000001</v>
      </c>
      <c r="J288" s="84">
        <f t="shared" si="4"/>
        <v>2.6030309343597121E-3</v>
      </c>
      <c r="K288" s="84">
        <f>I288/'סכום נכסי הקרן'!$C$42</f>
        <v>-9.5059906268034825E-6</v>
      </c>
    </row>
    <row r="289" spans="2:11">
      <c r="B289" s="76" t="s">
        <v>2759</v>
      </c>
      <c r="C289" s="73" t="s">
        <v>2760</v>
      </c>
      <c r="D289" s="86" t="s">
        <v>525</v>
      </c>
      <c r="E289" s="86" t="s">
        <v>131</v>
      </c>
      <c r="F289" s="94">
        <v>44987</v>
      </c>
      <c r="G289" s="83">
        <v>447853.12361399998</v>
      </c>
      <c r="H289" s="85">
        <v>1.8158749999999999</v>
      </c>
      <c r="I289" s="83">
        <v>8.1324526380000002</v>
      </c>
      <c r="J289" s="84">
        <f t="shared" si="4"/>
        <v>-3.3702692387716366E-4</v>
      </c>
      <c r="K289" s="84">
        <f>I289/'סכום נכסי הקרן'!$C$42</f>
        <v>1.230786287272758E-6</v>
      </c>
    </row>
    <row r="290" spans="2:11">
      <c r="B290" s="76" t="s">
        <v>2761</v>
      </c>
      <c r="C290" s="73" t="s">
        <v>2762</v>
      </c>
      <c r="D290" s="86" t="s">
        <v>525</v>
      </c>
      <c r="E290" s="86" t="s">
        <v>131</v>
      </c>
      <c r="F290" s="94">
        <v>44987</v>
      </c>
      <c r="G290" s="83">
        <v>2006726.4961939999</v>
      </c>
      <c r="H290" s="85">
        <v>1.8305560000000001</v>
      </c>
      <c r="I290" s="83">
        <v>36.734243591000002</v>
      </c>
      <c r="J290" s="84">
        <f t="shared" si="4"/>
        <v>-1.522348751295506E-3</v>
      </c>
      <c r="K290" s="84">
        <f>I290/'סכום נכסי הקרן'!$C$42</f>
        <v>5.5594548530022433E-6</v>
      </c>
    </row>
    <row r="291" spans="2:11">
      <c r="B291" s="76" t="s">
        <v>2763</v>
      </c>
      <c r="C291" s="73" t="s">
        <v>2764</v>
      </c>
      <c r="D291" s="86" t="s">
        <v>525</v>
      </c>
      <c r="E291" s="86" t="s">
        <v>131</v>
      </c>
      <c r="F291" s="94">
        <v>44987</v>
      </c>
      <c r="G291" s="83">
        <v>625846.03171699995</v>
      </c>
      <c r="H291" s="85">
        <v>1.8305560000000001</v>
      </c>
      <c r="I291" s="83">
        <v>11.456459326000001</v>
      </c>
      <c r="J291" s="84">
        <f t="shared" si="4"/>
        <v>-4.7478115361212678E-4</v>
      </c>
      <c r="K291" s="84">
        <f>I291/'סכום נכסי הקרן'!$C$42</f>
        <v>1.7338500040261661E-6</v>
      </c>
    </row>
    <row r="292" spans="2:11">
      <c r="B292" s="76" t="s">
        <v>2765</v>
      </c>
      <c r="C292" s="73" t="s">
        <v>2766</v>
      </c>
      <c r="D292" s="86" t="s">
        <v>525</v>
      </c>
      <c r="E292" s="86" t="s">
        <v>131</v>
      </c>
      <c r="F292" s="94">
        <v>44970</v>
      </c>
      <c r="G292" s="83">
        <v>4088639.8773640003</v>
      </c>
      <c r="H292" s="85">
        <v>1.651397</v>
      </c>
      <c r="I292" s="83">
        <v>67.519680055000009</v>
      </c>
      <c r="J292" s="84">
        <f t="shared" si="4"/>
        <v>-2.798165705112949E-3</v>
      </c>
      <c r="K292" s="84">
        <f>I292/'סכום נכסי הקרן'!$C$42</f>
        <v>1.0218601943579858E-5</v>
      </c>
    </row>
    <row r="293" spans="2:11">
      <c r="B293" s="76" t="s">
        <v>2767</v>
      </c>
      <c r="C293" s="73" t="s">
        <v>2768</v>
      </c>
      <c r="D293" s="86" t="s">
        <v>525</v>
      </c>
      <c r="E293" s="86" t="s">
        <v>131</v>
      </c>
      <c r="F293" s="94">
        <v>44970</v>
      </c>
      <c r="G293" s="83">
        <v>864302.21461699996</v>
      </c>
      <c r="H293" s="85">
        <v>1.6499220000000001</v>
      </c>
      <c r="I293" s="83">
        <v>14.260310126</v>
      </c>
      <c r="J293" s="84">
        <f t="shared" si="4"/>
        <v>-5.9097896652271259E-4</v>
      </c>
      <c r="K293" s="84">
        <f>I293/'סכום נכסי הקרן'!$C$42</f>
        <v>2.1581919915925929E-6</v>
      </c>
    </row>
    <row r="294" spans="2:11">
      <c r="B294" s="76" t="s">
        <v>2769</v>
      </c>
      <c r="C294" s="73" t="s">
        <v>2770</v>
      </c>
      <c r="D294" s="86" t="s">
        <v>525</v>
      </c>
      <c r="E294" s="86" t="s">
        <v>131</v>
      </c>
      <c r="F294" s="94">
        <v>44970</v>
      </c>
      <c r="G294" s="83">
        <v>1151970.1155600001</v>
      </c>
      <c r="H294" s="85">
        <v>1.613038</v>
      </c>
      <c r="I294" s="83">
        <v>18.581714796</v>
      </c>
      <c r="J294" s="84">
        <f t="shared" si="4"/>
        <v>-7.7006758684287804E-4</v>
      </c>
      <c r="K294" s="84">
        <f>I294/'סכום נכסי הקרן'!$C$42</f>
        <v>2.8122044828230961E-6</v>
      </c>
    </row>
    <row r="295" spans="2:11">
      <c r="B295" s="76" t="s">
        <v>2771</v>
      </c>
      <c r="C295" s="73" t="s">
        <v>2772</v>
      </c>
      <c r="D295" s="86" t="s">
        <v>525</v>
      </c>
      <c r="E295" s="86" t="s">
        <v>133</v>
      </c>
      <c r="F295" s="94">
        <v>44845</v>
      </c>
      <c r="G295" s="83">
        <v>641972.17816200003</v>
      </c>
      <c r="H295" s="85">
        <v>-10.597344</v>
      </c>
      <c r="I295" s="83">
        <v>-68.031999798000001</v>
      </c>
      <c r="J295" s="84">
        <f t="shared" si="4"/>
        <v>2.819397374660955E-3</v>
      </c>
      <c r="K295" s="84">
        <f>I295/'סכום נכסי הקרן'!$C$42</f>
        <v>-1.029613773043918E-5</v>
      </c>
    </row>
    <row r="296" spans="2:11">
      <c r="B296" s="76" t="s">
        <v>2773</v>
      </c>
      <c r="C296" s="73" t="s">
        <v>2774</v>
      </c>
      <c r="D296" s="86" t="s">
        <v>525</v>
      </c>
      <c r="E296" s="86" t="s">
        <v>133</v>
      </c>
      <c r="F296" s="94">
        <v>44854</v>
      </c>
      <c r="G296" s="83">
        <v>904674.47771200002</v>
      </c>
      <c r="H296" s="85">
        <v>-9.6897590000000005</v>
      </c>
      <c r="I296" s="83">
        <v>-87.660773460000001</v>
      </c>
      <c r="J296" s="84">
        <f t="shared" si="4"/>
        <v>3.6328574095677024E-3</v>
      </c>
      <c r="K296" s="84">
        <f>I296/'סכום נכסי הקרן'!$C$42</f>
        <v>-1.3266806793580704E-5</v>
      </c>
    </row>
    <row r="297" spans="2:11">
      <c r="B297" s="76" t="s">
        <v>2775</v>
      </c>
      <c r="C297" s="73" t="s">
        <v>2776</v>
      </c>
      <c r="D297" s="86" t="s">
        <v>525</v>
      </c>
      <c r="E297" s="86" t="s">
        <v>133</v>
      </c>
      <c r="F297" s="94">
        <v>44811</v>
      </c>
      <c r="G297" s="83">
        <v>1155722.442327</v>
      </c>
      <c r="H297" s="85">
        <v>-8.4125829999999997</v>
      </c>
      <c r="I297" s="83">
        <v>-97.226107081999999</v>
      </c>
      <c r="J297" s="84">
        <f t="shared" si="4"/>
        <v>4.0292661081462759E-3</v>
      </c>
      <c r="K297" s="84">
        <f>I297/'סכום נכסי הקרן'!$C$42</f>
        <v>-1.4714448972292727E-5</v>
      </c>
    </row>
    <row r="298" spans="2:11">
      <c r="B298" s="76" t="s">
        <v>2777</v>
      </c>
      <c r="C298" s="73" t="s">
        <v>2778</v>
      </c>
      <c r="D298" s="86" t="s">
        <v>525</v>
      </c>
      <c r="E298" s="86" t="s">
        <v>133</v>
      </c>
      <c r="F298" s="94">
        <v>44811</v>
      </c>
      <c r="G298" s="83">
        <v>3044765.3523900001</v>
      </c>
      <c r="H298" s="85">
        <v>-8.3640539999999994</v>
      </c>
      <c r="I298" s="83">
        <v>-254.66582780200002</v>
      </c>
      <c r="J298" s="84">
        <f t="shared" si="4"/>
        <v>1.0553918280407885E-2</v>
      </c>
      <c r="K298" s="84">
        <f>I298/'סכום נכסי הקרן'!$C$42</f>
        <v>-3.8541781015862229E-5</v>
      </c>
    </row>
    <row r="299" spans="2:11">
      <c r="B299" s="76" t="s">
        <v>2779</v>
      </c>
      <c r="C299" s="73" t="s">
        <v>2726</v>
      </c>
      <c r="D299" s="86" t="s">
        <v>525</v>
      </c>
      <c r="E299" s="86" t="s">
        <v>133</v>
      </c>
      <c r="F299" s="94">
        <v>44811</v>
      </c>
      <c r="G299" s="83">
        <v>2553587.4137639999</v>
      </c>
      <c r="H299" s="85">
        <v>-8.3532759999999993</v>
      </c>
      <c r="I299" s="83">
        <v>-213.30820727200003</v>
      </c>
      <c r="J299" s="84">
        <f t="shared" si="4"/>
        <v>8.8399665063791308E-3</v>
      </c>
      <c r="K299" s="84">
        <f>I299/'סכום נכסי הקרן'!$C$42</f>
        <v>-3.2282612412198204E-5</v>
      </c>
    </row>
    <row r="300" spans="2:11">
      <c r="B300" s="76" t="s">
        <v>2780</v>
      </c>
      <c r="C300" s="73" t="s">
        <v>2781</v>
      </c>
      <c r="D300" s="86" t="s">
        <v>525</v>
      </c>
      <c r="E300" s="86" t="s">
        <v>133</v>
      </c>
      <c r="F300" s="94">
        <v>44811</v>
      </c>
      <c r="G300" s="83">
        <v>1915762.0315459999</v>
      </c>
      <c r="H300" s="85">
        <v>-8.3209540000000004</v>
      </c>
      <c r="I300" s="83">
        <v>-159.40968427500002</v>
      </c>
      <c r="J300" s="84">
        <f t="shared" si="4"/>
        <v>6.6062918431758254E-3</v>
      </c>
      <c r="K300" s="84">
        <f>I300/'סכום נכסי הקרן'!$C$42</f>
        <v>-2.4125471391912189E-5</v>
      </c>
    </row>
    <row r="301" spans="2:11">
      <c r="B301" s="76" t="s">
        <v>2782</v>
      </c>
      <c r="C301" s="73" t="s">
        <v>2783</v>
      </c>
      <c r="D301" s="86" t="s">
        <v>525</v>
      </c>
      <c r="E301" s="86" t="s">
        <v>133</v>
      </c>
      <c r="F301" s="94">
        <v>44810</v>
      </c>
      <c r="G301" s="83">
        <v>1419697.705932</v>
      </c>
      <c r="H301" s="85">
        <v>-7.6175959999999998</v>
      </c>
      <c r="I301" s="83">
        <v>-108.146836093</v>
      </c>
      <c r="J301" s="84">
        <f t="shared" si="4"/>
        <v>4.4818454060416507E-3</v>
      </c>
      <c r="K301" s="84">
        <f>I301/'סכום נכסי הקרן'!$C$42</f>
        <v>-1.6367220173314579E-5</v>
      </c>
    </row>
    <row r="302" spans="2:11">
      <c r="B302" s="76" t="s">
        <v>2784</v>
      </c>
      <c r="C302" s="73" t="s">
        <v>2785</v>
      </c>
      <c r="D302" s="86" t="s">
        <v>525</v>
      </c>
      <c r="E302" s="86" t="s">
        <v>133</v>
      </c>
      <c r="F302" s="94">
        <v>44860</v>
      </c>
      <c r="G302" s="83">
        <v>695336.82186999987</v>
      </c>
      <c r="H302" s="85">
        <v>-7.1247619999999996</v>
      </c>
      <c r="I302" s="83">
        <v>-49.541090824999991</v>
      </c>
      <c r="J302" s="84">
        <f t="shared" si="4"/>
        <v>2.0530929830751658E-3</v>
      </c>
      <c r="K302" s="84">
        <f>I302/'סכום נכסי הקרן'!$C$42</f>
        <v>-7.497676034291616E-6</v>
      </c>
    </row>
    <row r="303" spans="2:11">
      <c r="B303" s="76" t="s">
        <v>2786</v>
      </c>
      <c r="C303" s="73" t="s">
        <v>2787</v>
      </c>
      <c r="D303" s="86" t="s">
        <v>525</v>
      </c>
      <c r="E303" s="86" t="s">
        <v>133</v>
      </c>
      <c r="F303" s="94">
        <v>44861</v>
      </c>
      <c r="G303" s="83">
        <v>703301.70299899997</v>
      </c>
      <c r="H303" s="85">
        <v>-6.7711819999999996</v>
      </c>
      <c r="I303" s="83">
        <v>-47.621840832000004</v>
      </c>
      <c r="J303" s="84">
        <f t="shared" si="4"/>
        <v>1.9735549949570909E-3</v>
      </c>
      <c r="K303" s="84">
        <f>I303/'סכום נכסי הקרן'!$C$42</f>
        <v>-7.2072118067847651E-6</v>
      </c>
    </row>
    <row r="304" spans="2:11">
      <c r="B304" s="76" t="s">
        <v>2788</v>
      </c>
      <c r="C304" s="73" t="s">
        <v>2789</v>
      </c>
      <c r="D304" s="86" t="s">
        <v>525</v>
      </c>
      <c r="E304" s="86" t="s">
        <v>133</v>
      </c>
      <c r="F304" s="94">
        <v>44755</v>
      </c>
      <c r="G304" s="83">
        <v>1160587.725022</v>
      </c>
      <c r="H304" s="85">
        <v>-5.8416990000000002</v>
      </c>
      <c r="I304" s="83">
        <v>-67.798038824000002</v>
      </c>
      <c r="J304" s="84">
        <f t="shared" si="4"/>
        <v>2.8097015115696559E-3</v>
      </c>
      <c r="K304" s="84">
        <f>I304/'סכום נכסי הקרן'!$C$42</f>
        <v>-1.0260729475220987E-5</v>
      </c>
    </row>
    <row r="305" spans="2:11">
      <c r="B305" s="76" t="s">
        <v>2790</v>
      </c>
      <c r="C305" s="73" t="s">
        <v>2791</v>
      </c>
      <c r="D305" s="86" t="s">
        <v>525</v>
      </c>
      <c r="E305" s="86" t="s">
        <v>133</v>
      </c>
      <c r="F305" s="94">
        <v>44753</v>
      </c>
      <c r="G305" s="83">
        <v>1578350.6119540001</v>
      </c>
      <c r="H305" s="85">
        <v>-5.7254940000000003</v>
      </c>
      <c r="I305" s="83">
        <v>-90.368374313999979</v>
      </c>
      <c r="J305" s="84">
        <f t="shared" si="4"/>
        <v>3.7450664106563596E-3</v>
      </c>
      <c r="K305" s="84">
        <f>I305/'סכום נכסי הקרן'!$C$42</f>
        <v>-1.3676582066902275E-5</v>
      </c>
    </row>
    <row r="306" spans="2:11">
      <c r="B306" s="76" t="s">
        <v>2792</v>
      </c>
      <c r="C306" s="73" t="s">
        <v>2793</v>
      </c>
      <c r="D306" s="86" t="s">
        <v>525</v>
      </c>
      <c r="E306" s="86" t="s">
        <v>133</v>
      </c>
      <c r="F306" s="94">
        <v>44753</v>
      </c>
      <c r="G306" s="83">
        <v>1636185.609654</v>
      </c>
      <c r="H306" s="85">
        <v>-5.5726579999999997</v>
      </c>
      <c r="I306" s="83">
        <v>-91.179035365999994</v>
      </c>
      <c r="J306" s="84">
        <f t="shared" si="4"/>
        <v>3.7786620075598025E-3</v>
      </c>
      <c r="K306" s="84">
        <f>I306/'סכום נכסי הקרן'!$C$42</f>
        <v>-1.3799269594372845E-5</v>
      </c>
    </row>
    <row r="307" spans="2:11">
      <c r="B307" s="76" t="s">
        <v>2794</v>
      </c>
      <c r="C307" s="73" t="s">
        <v>2558</v>
      </c>
      <c r="D307" s="86" t="s">
        <v>525</v>
      </c>
      <c r="E307" s="86" t="s">
        <v>133</v>
      </c>
      <c r="F307" s="94">
        <v>44769</v>
      </c>
      <c r="G307" s="83">
        <v>1029421.720331</v>
      </c>
      <c r="H307" s="85">
        <v>-5.2355710000000002</v>
      </c>
      <c r="I307" s="83">
        <v>-53.896106431</v>
      </c>
      <c r="J307" s="84">
        <f t="shared" si="4"/>
        <v>2.2335745153338263E-3</v>
      </c>
      <c r="K307" s="84">
        <f>I307/'סכום נכסי הקרן'!$C$42</f>
        <v>-8.1567752909756205E-6</v>
      </c>
    </row>
    <row r="308" spans="2:11">
      <c r="B308" s="76" t="s">
        <v>2795</v>
      </c>
      <c r="C308" s="73" t="s">
        <v>2796</v>
      </c>
      <c r="D308" s="86" t="s">
        <v>525</v>
      </c>
      <c r="E308" s="86" t="s">
        <v>133</v>
      </c>
      <c r="F308" s="94">
        <v>44769</v>
      </c>
      <c r="G308" s="83">
        <v>4427857.5097780004</v>
      </c>
      <c r="H308" s="85">
        <v>-5.2050650000000003</v>
      </c>
      <c r="I308" s="83">
        <v>-230.47286711699999</v>
      </c>
      <c r="J308" s="84">
        <f t="shared" si="4"/>
        <v>9.551308184525183E-3</v>
      </c>
      <c r="K308" s="84">
        <f>I308/'סכום נכסי הקרן'!$C$42</f>
        <v>-3.4880356156098176E-5</v>
      </c>
    </row>
    <row r="309" spans="2:11">
      <c r="B309" s="76" t="s">
        <v>2797</v>
      </c>
      <c r="C309" s="73" t="s">
        <v>2798</v>
      </c>
      <c r="D309" s="86" t="s">
        <v>525</v>
      </c>
      <c r="E309" s="86" t="s">
        <v>133</v>
      </c>
      <c r="F309" s="94">
        <v>44769</v>
      </c>
      <c r="G309" s="83">
        <v>4890680.3204589998</v>
      </c>
      <c r="H309" s="85">
        <v>-5.154261</v>
      </c>
      <c r="I309" s="83">
        <v>-252.07843128499999</v>
      </c>
      <c r="J309" s="84">
        <f t="shared" si="4"/>
        <v>1.0446690814378712E-2</v>
      </c>
      <c r="K309" s="84">
        <f>I309/'סכום נכסי הקרן'!$C$42</f>
        <v>-3.8150197775895879E-5</v>
      </c>
    </row>
    <row r="310" spans="2:11">
      <c r="B310" s="76" t="s">
        <v>2799</v>
      </c>
      <c r="C310" s="73" t="s">
        <v>2800</v>
      </c>
      <c r="D310" s="86" t="s">
        <v>525</v>
      </c>
      <c r="E310" s="86" t="s">
        <v>133</v>
      </c>
      <c r="F310" s="94">
        <v>44888</v>
      </c>
      <c r="G310" s="83">
        <v>2655182.29794</v>
      </c>
      <c r="H310" s="85">
        <v>-4.2947740000000003</v>
      </c>
      <c r="I310" s="83">
        <v>-114.03409065700001</v>
      </c>
      <c r="J310" s="84">
        <f t="shared" si="4"/>
        <v>4.7258263284162168E-3</v>
      </c>
      <c r="K310" s="84">
        <f>I310/'סכום נכסי הקרן'!$C$42</f>
        <v>-1.7258212412629623E-5</v>
      </c>
    </row>
    <row r="311" spans="2:11">
      <c r="B311" s="76" t="s">
        <v>2801</v>
      </c>
      <c r="C311" s="73" t="s">
        <v>2802</v>
      </c>
      <c r="D311" s="86" t="s">
        <v>525</v>
      </c>
      <c r="E311" s="86" t="s">
        <v>133</v>
      </c>
      <c r="F311" s="94">
        <v>44895</v>
      </c>
      <c r="G311" s="83">
        <v>998550.71784499998</v>
      </c>
      <c r="H311" s="85">
        <v>-3.9963350000000002</v>
      </c>
      <c r="I311" s="83">
        <v>-39.905427856999999</v>
      </c>
      <c r="J311" s="84">
        <f t="shared" si="4"/>
        <v>1.6537696799860274E-3</v>
      </c>
      <c r="K311" s="84">
        <f>I311/'סכום נכסי הקרן'!$C$42</f>
        <v>-6.0393900315694553E-6</v>
      </c>
    </row>
    <row r="312" spans="2:11">
      <c r="B312" s="76" t="s">
        <v>2803</v>
      </c>
      <c r="C312" s="73" t="s">
        <v>2804</v>
      </c>
      <c r="D312" s="86" t="s">
        <v>525</v>
      </c>
      <c r="E312" s="86" t="s">
        <v>133</v>
      </c>
      <c r="F312" s="94">
        <v>44784</v>
      </c>
      <c r="G312" s="83">
        <v>2015052.7132979997</v>
      </c>
      <c r="H312" s="85">
        <v>-3.5158399999999999</v>
      </c>
      <c r="I312" s="83">
        <v>-70.846019591000001</v>
      </c>
      <c r="J312" s="84">
        <f t="shared" si="4"/>
        <v>2.936016613257281E-3</v>
      </c>
      <c r="K312" s="84">
        <f>I312/'סכום נכסי הקרן'!$C$42</f>
        <v>-1.0722018719546334E-5</v>
      </c>
    </row>
    <row r="313" spans="2:11">
      <c r="B313" s="76" t="s">
        <v>2805</v>
      </c>
      <c r="C313" s="73" t="s">
        <v>2806</v>
      </c>
      <c r="D313" s="86" t="s">
        <v>525</v>
      </c>
      <c r="E313" s="86" t="s">
        <v>133</v>
      </c>
      <c r="F313" s="94">
        <v>44880</v>
      </c>
      <c r="G313" s="83">
        <v>2221724.0491849999</v>
      </c>
      <c r="H313" s="85">
        <v>-3.478154</v>
      </c>
      <c r="I313" s="83">
        <v>-77.274988870999991</v>
      </c>
      <c r="J313" s="84">
        <f t="shared" si="4"/>
        <v>3.2024473982353342E-3</v>
      </c>
      <c r="K313" s="84">
        <f>I313/'סכום נכסי הקרן'!$C$42</f>
        <v>-1.1694995456496352E-5</v>
      </c>
    </row>
    <row r="314" spans="2:11">
      <c r="B314" s="76" t="s">
        <v>2807</v>
      </c>
      <c r="C314" s="73" t="s">
        <v>2808</v>
      </c>
      <c r="D314" s="86" t="s">
        <v>525</v>
      </c>
      <c r="E314" s="86" t="s">
        <v>133</v>
      </c>
      <c r="F314" s="94">
        <v>44880</v>
      </c>
      <c r="G314" s="83">
        <v>808321.37380499998</v>
      </c>
      <c r="H314" s="85">
        <v>-3.4241670000000002</v>
      </c>
      <c r="I314" s="83">
        <v>-27.678276454999999</v>
      </c>
      <c r="J314" s="84">
        <f t="shared" si="4"/>
        <v>1.147049332726821E-3</v>
      </c>
      <c r="K314" s="84">
        <f>I314/'סכום נכסי הקרן'!$C$42</f>
        <v>-4.188901507643609E-6</v>
      </c>
    </row>
    <row r="315" spans="2:11">
      <c r="B315" s="76" t="s">
        <v>2809</v>
      </c>
      <c r="C315" s="73" t="s">
        <v>2810</v>
      </c>
      <c r="D315" s="86" t="s">
        <v>525</v>
      </c>
      <c r="E315" s="86" t="s">
        <v>133</v>
      </c>
      <c r="F315" s="94">
        <v>44880</v>
      </c>
      <c r="G315" s="83">
        <v>86512.172611999995</v>
      </c>
      <c r="H315" s="85">
        <v>-3.3898410000000001</v>
      </c>
      <c r="I315" s="83">
        <v>-2.9326253740000001</v>
      </c>
      <c r="J315" s="84">
        <f t="shared" si="4"/>
        <v>1.2153451765154155E-4</v>
      </c>
      <c r="K315" s="84">
        <f>I315/'סכום נכסי הקרן'!$C$42</f>
        <v>-4.4383106261962881E-7</v>
      </c>
    </row>
    <row r="316" spans="2:11">
      <c r="B316" s="76" t="s">
        <v>2809</v>
      </c>
      <c r="C316" s="73" t="s">
        <v>2811</v>
      </c>
      <c r="D316" s="86" t="s">
        <v>525</v>
      </c>
      <c r="E316" s="86" t="s">
        <v>133</v>
      </c>
      <c r="F316" s="94">
        <v>44880</v>
      </c>
      <c r="G316" s="83">
        <v>4406814.0873309998</v>
      </c>
      <c r="H316" s="85">
        <v>-3.3898410000000001</v>
      </c>
      <c r="I316" s="83">
        <v>-149.38400630000001</v>
      </c>
      <c r="J316" s="84">
        <f t="shared" si="4"/>
        <v>6.1908054508040085E-3</v>
      </c>
      <c r="K316" s="84">
        <f>I316/'סכום נכסי הקרן'!$C$42</f>
        <v>-2.2608159515469814E-5</v>
      </c>
    </row>
    <row r="317" spans="2:11">
      <c r="B317" s="76" t="s">
        <v>2812</v>
      </c>
      <c r="C317" s="73" t="s">
        <v>2813</v>
      </c>
      <c r="D317" s="86" t="s">
        <v>525</v>
      </c>
      <c r="E317" s="86" t="s">
        <v>133</v>
      </c>
      <c r="F317" s="94">
        <v>44903</v>
      </c>
      <c r="G317" s="83">
        <v>1464750.098335</v>
      </c>
      <c r="H317" s="85">
        <v>-2.5326499999999998</v>
      </c>
      <c r="I317" s="83">
        <v>-37.096989328000006</v>
      </c>
      <c r="J317" s="84">
        <f t="shared" si="4"/>
        <v>1.5373817413825816E-3</v>
      </c>
      <c r="K317" s="84">
        <f>I317/'סכום נכסי הקרן'!$C$42</f>
        <v>-5.614353725303091E-6</v>
      </c>
    </row>
    <row r="318" spans="2:11">
      <c r="B318" s="76" t="s">
        <v>2814</v>
      </c>
      <c r="C318" s="73" t="s">
        <v>2815</v>
      </c>
      <c r="D318" s="86" t="s">
        <v>525</v>
      </c>
      <c r="E318" s="86" t="s">
        <v>133</v>
      </c>
      <c r="F318" s="94">
        <v>44984</v>
      </c>
      <c r="G318" s="83">
        <v>122352.34454400001</v>
      </c>
      <c r="H318" s="85">
        <v>-2.7607870000000001</v>
      </c>
      <c r="I318" s="83">
        <v>-3.3778879499999999</v>
      </c>
      <c r="J318" s="84">
        <f t="shared" si="4"/>
        <v>1.3998718906406231E-4</v>
      </c>
      <c r="K318" s="84">
        <f>I318/'סכום נכסי הקרן'!$C$42</f>
        <v>-5.1121824545003727E-7</v>
      </c>
    </row>
    <row r="319" spans="2:11">
      <c r="B319" s="76" t="s">
        <v>2816</v>
      </c>
      <c r="C319" s="73" t="s">
        <v>2817</v>
      </c>
      <c r="D319" s="86" t="s">
        <v>525</v>
      </c>
      <c r="E319" s="86" t="s">
        <v>133</v>
      </c>
      <c r="F319" s="94">
        <v>44907</v>
      </c>
      <c r="G319" s="83">
        <v>338723.69352300005</v>
      </c>
      <c r="H319" s="85">
        <v>-2.0496029999999998</v>
      </c>
      <c r="I319" s="83">
        <v>-6.9424923820000002</v>
      </c>
      <c r="J319" s="84">
        <f t="shared" si="4"/>
        <v>2.8771232439928817E-4</v>
      </c>
      <c r="K319" s="84">
        <f>I319/'סכום נכסי הקרן'!$C$42</f>
        <v>-1.0506946432537201E-6</v>
      </c>
    </row>
    <row r="320" spans="2:11">
      <c r="B320" s="76" t="s">
        <v>2816</v>
      </c>
      <c r="C320" s="73" t="s">
        <v>2818</v>
      </c>
      <c r="D320" s="86" t="s">
        <v>525</v>
      </c>
      <c r="E320" s="86" t="s">
        <v>133</v>
      </c>
      <c r="F320" s="94">
        <v>44907</v>
      </c>
      <c r="G320" s="83">
        <v>1267991.855676</v>
      </c>
      <c r="H320" s="85">
        <v>-2.0496029999999998</v>
      </c>
      <c r="I320" s="83">
        <v>-25.988804602000002</v>
      </c>
      <c r="J320" s="84">
        <f t="shared" si="4"/>
        <v>1.0770338617564705E-3</v>
      </c>
      <c r="K320" s="84">
        <f>I320/'סכום נכסי הקרן'!$C$42</f>
        <v>-3.9332124945051227E-6</v>
      </c>
    </row>
    <row r="321" spans="2:11">
      <c r="B321" s="76" t="s">
        <v>2819</v>
      </c>
      <c r="C321" s="73" t="s">
        <v>2820</v>
      </c>
      <c r="D321" s="86" t="s">
        <v>525</v>
      </c>
      <c r="E321" s="86" t="s">
        <v>133</v>
      </c>
      <c r="F321" s="94">
        <v>44900</v>
      </c>
      <c r="G321" s="83">
        <v>819094.39154500002</v>
      </c>
      <c r="H321" s="85">
        <v>-1.978361</v>
      </c>
      <c r="I321" s="83">
        <v>-16.204641429999999</v>
      </c>
      <c r="J321" s="84">
        <f t="shared" si="4"/>
        <v>6.7155637994941396E-4</v>
      </c>
      <c r="K321" s="84">
        <f>I321/'סכום נכסי הקרן'!$C$42</f>
        <v>-2.4524520891794481E-6</v>
      </c>
    </row>
    <row r="322" spans="2:11">
      <c r="B322" s="76" t="s">
        <v>2821</v>
      </c>
      <c r="C322" s="73" t="s">
        <v>2822</v>
      </c>
      <c r="D322" s="86" t="s">
        <v>525</v>
      </c>
      <c r="E322" s="86" t="s">
        <v>133</v>
      </c>
      <c r="F322" s="94">
        <v>44907</v>
      </c>
      <c r="G322" s="83">
        <v>3977776.9306020006</v>
      </c>
      <c r="H322" s="85">
        <v>-2.08243</v>
      </c>
      <c r="I322" s="83">
        <v>-82.834422908999997</v>
      </c>
      <c r="J322" s="84">
        <f t="shared" si="4"/>
        <v>3.4328427089402648E-3</v>
      </c>
      <c r="K322" s="84">
        <f>I322/'סכום נכסי הקרן'!$C$42</f>
        <v>-1.2536374494720985E-5</v>
      </c>
    </row>
    <row r="323" spans="2:11">
      <c r="B323" s="76" t="s">
        <v>2821</v>
      </c>
      <c r="C323" s="73" t="s">
        <v>2823</v>
      </c>
      <c r="D323" s="86" t="s">
        <v>525</v>
      </c>
      <c r="E323" s="86" t="s">
        <v>133</v>
      </c>
      <c r="F323" s="94">
        <v>44907</v>
      </c>
      <c r="G323" s="83">
        <v>1969642.878369</v>
      </c>
      <c r="H323" s="85">
        <v>-2.08243</v>
      </c>
      <c r="I323" s="83">
        <v>-41.016435539999996</v>
      </c>
      <c r="J323" s="84">
        <f t="shared" si="4"/>
        <v>1.6998123092484179E-3</v>
      </c>
      <c r="K323" s="84">
        <f>I323/'סכום נכסי הקרן'!$C$42</f>
        <v>-6.2075327902375665E-6</v>
      </c>
    </row>
    <row r="324" spans="2:11">
      <c r="B324" s="76" t="s">
        <v>2824</v>
      </c>
      <c r="C324" s="73" t="s">
        <v>2825</v>
      </c>
      <c r="D324" s="86" t="s">
        <v>525</v>
      </c>
      <c r="E324" s="86" t="s">
        <v>133</v>
      </c>
      <c r="F324" s="94">
        <v>44907</v>
      </c>
      <c r="G324" s="83">
        <v>1025669.882078</v>
      </c>
      <c r="H324" s="85">
        <v>-2.0356879999999999</v>
      </c>
      <c r="I324" s="83">
        <v>-20.879435846</v>
      </c>
      <c r="J324" s="84">
        <f t="shared" si="4"/>
        <v>8.6529025728190954E-4</v>
      </c>
      <c r="K324" s="84">
        <f>I324/'סכום נכסי הקרן'!$C$42</f>
        <v>-3.1599474929826301E-6</v>
      </c>
    </row>
    <row r="325" spans="2:11">
      <c r="B325" s="76" t="s">
        <v>2826</v>
      </c>
      <c r="C325" s="73" t="s">
        <v>2827</v>
      </c>
      <c r="D325" s="86" t="s">
        <v>525</v>
      </c>
      <c r="E325" s="86" t="s">
        <v>133</v>
      </c>
      <c r="F325" s="94">
        <v>44979</v>
      </c>
      <c r="G325" s="83">
        <v>2811914.1150910002</v>
      </c>
      <c r="H325" s="85">
        <v>-2.0747239999999998</v>
      </c>
      <c r="I325" s="83">
        <v>-58.339452588</v>
      </c>
      <c r="J325" s="84">
        <f t="shared" si="4"/>
        <v>2.4177166620728955E-3</v>
      </c>
      <c r="K325" s="84">
        <f>I325/'סכום נכסי הקרן'!$C$42</f>
        <v>-8.8292427203078178E-6</v>
      </c>
    </row>
    <row r="326" spans="2:11">
      <c r="B326" s="76" t="s">
        <v>2828</v>
      </c>
      <c r="C326" s="73" t="s">
        <v>2829</v>
      </c>
      <c r="D326" s="86" t="s">
        <v>525</v>
      </c>
      <c r="E326" s="86" t="s">
        <v>133</v>
      </c>
      <c r="F326" s="94">
        <v>44987</v>
      </c>
      <c r="G326" s="83">
        <v>3891887.933462</v>
      </c>
      <c r="H326" s="85">
        <v>-2.160088</v>
      </c>
      <c r="I326" s="83">
        <v>-84.06820075200001</v>
      </c>
      <c r="J326" s="84">
        <f t="shared" si="4"/>
        <v>3.483973206673647E-3</v>
      </c>
      <c r="K326" s="84">
        <f>I326/'סכום נכסי הקרן'!$C$42</f>
        <v>-1.2723097604992775E-5</v>
      </c>
    </row>
    <row r="327" spans="2:11">
      <c r="B327" s="76" t="s">
        <v>2828</v>
      </c>
      <c r="C327" s="73" t="s">
        <v>2830</v>
      </c>
      <c r="D327" s="86" t="s">
        <v>525</v>
      </c>
      <c r="E327" s="86" t="s">
        <v>133</v>
      </c>
      <c r="F327" s="94">
        <v>44987</v>
      </c>
      <c r="G327" s="83">
        <v>3419602.0383549999</v>
      </c>
      <c r="H327" s="85">
        <v>-2.160088</v>
      </c>
      <c r="I327" s="83">
        <v>-73.866410152</v>
      </c>
      <c r="J327" s="84">
        <f t="shared" si="4"/>
        <v>3.0611883154477034E-3</v>
      </c>
      <c r="K327" s="84">
        <f>I327/'סכום נכסי הקרן'!$C$42</f>
        <v>-1.117913239117309E-5</v>
      </c>
    </row>
    <row r="328" spans="2:11">
      <c r="B328" s="76" t="s">
        <v>2831</v>
      </c>
      <c r="C328" s="73" t="s">
        <v>2832</v>
      </c>
      <c r="D328" s="86" t="s">
        <v>525</v>
      </c>
      <c r="E328" s="86" t="s">
        <v>133</v>
      </c>
      <c r="F328" s="94">
        <v>44987</v>
      </c>
      <c r="G328" s="83">
        <v>1027030.886099</v>
      </c>
      <c r="H328" s="85">
        <v>-2.160088</v>
      </c>
      <c r="I328" s="83">
        <v>-22.184770022000002</v>
      </c>
      <c r="J328" s="84">
        <f t="shared" si="4"/>
        <v>9.1938620859595302E-4</v>
      </c>
      <c r="K328" s="84">
        <f>I328/'סכום נכסי הקרן'!$C$42</f>
        <v>-3.3575001226311923E-6</v>
      </c>
    </row>
    <row r="329" spans="2:11">
      <c r="B329" s="76" t="s">
        <v>2833</v>
      </c>
      <c r="C329" s="73" t="s">
        <v>2834</v>
      </c>
      <c r="D329" s="86" t="s">
        <v>525</v>
      </c>
      <c r="E329" s="86" t="s">
        <v>133</v>
      </c>
      <c r="F329" s="94">
        <v>44987</v>
      </c>
      <c r="G329" s="83">
        <v>2875874.3379700007</v>
      </c>
      <c r="H329" s="85">
        <v>-2.1534149999999999</v>
      </c>
      <c r="I329" s="83">
        <v>-61.929499145999998</v>
      </c>
      <c r="J329" s="84">
        <f t="shared" si="4"/>
        <v>2.5664961756927986E-3</v>
      </c>
      <c r="K329" s="84">
        <f>I329/'סכום נכסי הקרן'!$C$42</f>
        <v>-9.3725695948611042E-6</v>
      </c>
    </row>
    <row r="330" spans="2:11">
      <c r="B330" s="76" t="s">
        <v>2835</v>
      </c>
      <c r="C330" s="73" t="s">
        <v>2836</v>
      </c>
      <c r="D330" s="86" t="s">
        <v>525</v>
      </c>
      <c r="E330" s="86" t="s">
        <v>133</v>
      </c>
      <c r="F330" s="94">
        <v>44991</v>
      </c>
      <c r="G330" s="83">
        <v>1317114.5162839999</v>
      </c>
      <c r="H330" s="85">
        <v>-1.965017</v>
      </c>
      <c r="I330" s="83">
        <v>-25.881523559000005</v>
      </c>
      <c r="J330" s="84">
        <f t="shared" si="4"/>
        <v>1.072587896741725E-3</v>
      </c>
      <c r="K330" s="84">
        <f>I330/'סכום נכסי הקרן'!$C$42</f>
        <v>-3.9169763056840857E-6</v>
      </c>
    </row>
    <row r="331" spans="2:11">
      <c r="B331" s="76" t="s">
        <v>2837</v>
      </c>
      <c r="C331" s="73" t="s">
        <v>2838</v>
      </c>
      <c r="D331" s="86" t="s">
        <v>525</v>
      </c>
      <c r="E331" s="86" t="s">
        <v>133</v>
      </c>
      <c r="F331" s="94">
        <v>44910</v>
      </c>
      <c r="G331" s="83">
        <v>1814068.840692</v>
      </c>
      <c r="H331" s="85">
        <v>-1.5356620000000001</v>
      </c>
      <c r="I331" s="83">
        <v>-27.857958892999999</v>
      </c>
      <c r="J331" s="84">
        <f t="shared" si="4"/>
        <v>1.1544957725709247E-3</v>
      </c>
      <c r="K331" s="84">
        <f>I331/'סכום נכסי הקרן'!$C$42</f>
        <v>-4.2160951096967923E-6</v>
      </c>
    </row>
    <row r="332" spans="2:11">
      <c r="B332" s="76" t="s">
        <v>2839</v>
      </c>
      <c r="C332" s="73" t="s">
        <v>2840</v>
      </c>
      <c r="D332" s="86" t="s">
        <v>525</v>
      </c>
      <c r="E332" s="86" t="s">
        <v>133</v>
      </c>
      <c r="F332" s="94">
        <v>44970</v>
      </c>
      <c r="G332" s="83">
        <v>3688320.9941019998</v>
      </c>
      <c r="H332" s="85">
        <v>-1.6258790000000001</v>
      </c>
      <c r="I332" s="83">
        <v>-59.967635741999999</v>
      </c>
      <c r="J332" s="84">
        <f t="shared" ref="J332:J385" si="5">IFERROR(I332/$I$11,0)</f>
        <v>2.4851921930507418E-3</v>
      </c>
      <c r="K332" s="84">
        <f>I332/'סכום נכסי הקרן'!$C$42</f>
        <v>-9.0756561441927596E-6</v>
      </c>
    </row>
    <row r="333" spans="2:11">
      <c r="B333" s="76" t="s">
        <v>2839</v>
      </c>
      <c r="C333" s="73" t="s">
        <v>2841</v>
      </c>
      <c r="D333" s="86" t="s">
        <v>525</v>
      </c>
      <c r="E333" s="86" t="s">
        <v>133</v>
      </c>
      <c r="F333" s="94">
        <v>44970</v>
      </c>
      <c r="G333" s="83">
        <v>1343600.4782150001</v>
      </c>
      <c r="H333" s="85">
        <v>-1.6258790000000001</v>
      </c>
      <c r="I333" s="83">
        <v>-21.845317815999998</v>
      </c>
      <c r="J333" s="84">
        <f t="shared" si="5"/>
        <v>9.0531855423828396E-4</v>
      </c>
      <c r="K333" s="84">
        <f>I333/'סכום נכסי הקרן'!$C$42</f>
        <v>-3.3061265531895339E-6</v>
      </c>
    </row>
    <row r="334" spans="2:11">
      <c r="B334" s="76" t="s">
        <v>2839</v>
      </c>
      <c r="C334" s="73" t="s">
        <v>2842</v>
      </c>
      <c r="D334" s="86" t="s">
        <v>525</v>
      </c>
      <c r="E334" s="86" t="s">
        <v>133</v>
      </c>
      <c r="F334" s="94">
        <v>44970</v>
      </c>
      <c r="G334" s="83">
        <v>313833.14265599998</v>
      </c>
      <c r="H334" s="85">
        <v>-1.6258790000000001</v>
      </c>
      <c r="I334" s="83">
        <v>-5.1025471119999999</v>
      </c>
      <c r="J334" s="84">
        <f t="shared" si="5"/>
        <v>2.1146090037587811E-4</v>
      </c>
      <c r="K334" s="84">
        <f>I334/'סכום נכסי הקרן'!$C$42</f>
        <v>-7.7223259638402004E-7</v>
      </c>
    </row>
    <row r="335" spans="2:11">
      <c r="B335" s="76" t="s">
        <v>2843</v>
      </c>
      <c r="C335" s="73" t="s">
        <v>2844</v>
      </c>
      <c r="D335" s="86" t="s">
        <v>525</v>
      </c>
      <c r="E335" s="86" t="s">
        <v>133</v>
      </c>
      <c r="F335" s="94">
        <v>45005</v>
      </c>
      <c r="G335" s="83">
        <v>1242012.0141400001</v>
      </c>
      <c r="H335" s="85">
        <v>-1.4743010000000001</v>
      </c>
      <c r="I335" s="83">
        <v>-18.310992158000001</v>
      </c>
      <c r="J335" s="84">
        <f t="shared" si="5"/>
        <v>7.5884823863755124E-4</v>
      </c>
      <c r="K335" s="84">
        <f>I335/'סכום נכסי הקרן'!$C$42</f>
        <v>-2.7712326228767162E-6</v>
      </c>
    </row>
    <row r="336" spans="2:11">
      <c r="B336" s="76" t="s">
        <v>2845</v>
      </c>
      <c r="C336" s="73" t="s">
        <v>2846</v>
      </c>
      <c r="D336" s="86" t="s">
        <v>525</v>
      </c>
      <c r="E336" s="86" t="s">
        <v>133</v>
      </c>
      <c r="F336" s="94">
        <v>45005</v>
      </c>
      <c r="G336" s="83">
        <v>828487.236194</v>
      </c>
      <c r="H336" s="85">
        <v>-1.4156040000000001</v>
      </c>
      <c r="I336" s="83">
        <v>-11.728101338</v>
      </c>
      <c r="J336" s="84">
        <f t="shared" si="5"/>
        <v>4.8603860272069957E-4</v>
      </c>
      <c r="K336" s="84">
        <f>I336/'סכום נכסי הקרן'!$C$42</f>
        <v>-1.7749610043970212E-6</v>
      </c>
    </row>
    <row r="337" spans="2:11">
      <c r="B337" s="76" t="s">
        <v>2845</v>
      </c>
      <c r="C337" s="73" t="s">
        <v>2847</v>
      </c>
      <c r="D337" s="86" t="s">
        <v>525</v>
      </c>
      <c r="E337" s="86" t="s">
        <v>133</v>
      </c>
      <c r="F337" s="94">
        <v>45005</v>
      </c>
      <c r="G337" s="83">
        <v>686082.95220099995</v>
      </c>
      <c r="H337" s="85">
        <v>-1.4156040000000001</v>
      </c>
      <c r="I337" s="83">
        <v>-9.7122201019999999</v>
      </c>
      <c r="J337" s="84">
        <f t="shared" si="5"/>
        <v>4.0249600098501211E-4</v>
      </c>
      <c r="K337" s="84">
        <f>I337/'סכום נכסי הקרן'!$C$42</f>
        <v>-1.4698723561771853E-6</v>
      </c>
    </row>
    <row r="338" spans="2:11">
      <c r="B338" s="76" t="s">
        <v>2848</v>
      </c>
      <c r="C338" s="73" t="s">
        <v>2849</v>
      </c>
      <c r="D338" s="86" t="s">
        <v>525</v>
      </c>
      <c r="E338" s="86" t="s">
        <v>133</v>
      </c>
      <c r="F338" s="94">
        <v>45005</v>
      </c>
      <c r="G338" s="83">
        <v>858184.93998200004</v>
      </c>
      <c r="H338" s="85">
        <v>-1.387454</v>
      </c>
      <c r="I338" s="83">
        <v>-11.906923059999999</v>
      </c>
      <c r="J338" s="84">
        <f t="shared" si="5"/>
        <v>4.9344937257953252E-4</v>
      </c>
      <c r="K338" s="84">
        <f>I338/'סכום נכסי הקרן'!$C$42</f>
        <v>-1.8020243434782343E-6</v>
      </c>
    </row>
    <row r="339" spans="2:11">
      <c r="B339" s="76" t="s">
        <v>2848</v>
      </c>
      <c r="C339" s="73" t="s">
        <v>2850</v>
      </c>
      <c r="D339" s="86" t="s">
        <v>525</v>
      </c>
      <c r="E339" s="86" t="s">
        <v>133</v>
      </c>
      <c r="F339" s="94">
        <v>45005</v>
      </c>
      <c r="G339" s="83">
        <v>1288655.347142</v>
      </c>
      <c r="H339" s="85">
        <v>-1.387454</v>
      </c>
      <c r="I339" s="83">
        <v>-17.879502792</v>
      </c>
      <c r="J339" s="84">
        <f t="shared" si="5"/>
        <v>7.4096635967902194E-4</v>
      </c>
      <c r="K339" s="84">
        <f>I339/'סכום נכסי הקרן'!$C$42</f>
        <v>-2.705929913052706E-6</v>
      </c>
    </row>
    <row r="340" spans="2:11">
      <c r="B340" s="76" t="s">
        <v>2851</v>
      </c>
      <c r="C340" s="73" t="s">
        <v>2852</v>
      </c>
      <c r="D340" s="86" t="s">
        <v>525</v>
      </c>
      <c r="E340" s="86" t="s">
        <v>133</v>
      </c>
      <c r="F340" s="94">
        <v>44938</v>
      </c>
      <c r="G340" s="83">
        <v>1031334.117032</v>
      </c>
      <c r="H340" s="85">
        <v>-0.549234</v>
      </c>
      <c r="I340" s="83">
        <v>-5.6644408589999999</v>
      </c>
      <c r="J340" s="84">
        <f t="shared" si="5"/>
        <v>2.3474702690213053E-4</v>
      </c>
      <c r="K340" s="84">
        <f>I340/'סכום נכסי הקרן'!$C$42</f>
        <v>-8.5727104044214444E-7</v>
      </c>
    </row>
    <row r="341" spans="2:11">
      <c r="B341" s="76" t="s">
        <v>2853</v>
      </c>
      <c r="C341" s="73" t="s">
        <v>2854</v>
      </c>
      <c r="D341" s="86" t="s">
        <v>525</v>
      </c>
      <c r="E341" s="86" t="s">
        <v>133</v>
      </c>
      <c r="F341" s="94">
        <v>44944</v>
      </c>
      <c r="G341" s="83">
        <v>2778112.1077930005</v>
      </c>
      <c r="H341" s="85">
        <v>0.32020700000000002</v>
      </c>
      <c r="I341" s="83">
        <v>8.8957191959999999</v>
      </c>
      <c r="J341" s="84">
        <f t="shared" si="5"/>
        <v>-3.68658387543986E-4</v>
      </c>
      <c r="K341" s="84">
        <f>I341/'סכום נכסי הקרן'!$C$42</f>
        <v>1.3463010101905057E-6</v>
      </c>
    </row>
    <row r="342" spans="2:11">
      <c r="B342" s="76" t="s">
        <v>2855</v>
      </c>
      <c r="C342" s="73" t="s">
        <v>2856</v>
      </c>
      <c r="D342" s="86" t="s">
        <v>525</v>
      </c>
      <c r="E342" s="86" t="s">
        <v>134</v>
      </c>
      <c r="F342" s="94">
        <v>44888</v>
      </c>
      <c r="G342" s="83">
        <v>1974951.017367</v>
      </c>
      <c r="H342" s="85">
        <v>-3.2620960000000001</v>
      </c>
      <c r="I342" s="83">
        <v>-64.424791432999996</v>
      </c>
      <c r="J342" s="84">
        <f t="shared" si="5"/>
        <v>2.6699066375911471E-3</v>
      </c>
      <c r="K342" s="84">
        <f>I342/'סכום נכסי הקרן'!$C$42</f>
        <v>-9.7502135438988891E-6</v>
      </c>
    </row>
    <row r="343" spans="2:11">
      <c r="B343" s="76" t="s">
        <v>2857</v>
      </c>
      <c r="C343" s="73" t="s">
        <v>2858</v>
      </c>
      <c r="D343" s="86" t="s">
        <v>525</v>
      </c>
      <c r="E343" s="86" t="s">
        <v>134</v>
      </c>
      <c r="F343" s="94">
        <v>44888</v>
      </c>
      <c r="G343" s="83">
        <v>918581.86854299996</v>
      </c>
      <c r="H343" s="85">
        <v>-3.2620960000000001</v>
      </c>
      <c r="I343" s="83">
        <v>-29.965019221999999</v>
      </c>
      <c r="J343" s="84">
        <f t="shared" si="5"/>
        <v>1.2418170387026532E-3</v>
      </c>
      <c r="K343" s="84">
        <f>I343/'סכום נכסי הקרן'!$C$42</f>
        <v>-4.5349830362334792E-6</v>
      </c>
    </row>
    <row r="344" spans="2:11">
      <c r="B344" s="76" t="s">
        <v>2859</v>
      </c>
      <c r="C344" s="73" t="s">
        <v>2860</v>
      </c>
      <c r="D344" s="86" t="s">
        <v>525</v>
      </c>
      <c r="E344" s="86" t="s">
        <v>134</v>
      </c>
      <c r="F344" s="94">
        <v>44888</v>
      </c>
      <c r="G344" s="83">
        <v>1608189.1874249997</v>
      </c>
      <c r="H344" s="85">
        <v>-3.2190159999999999</v>
      </c>
      <c r="I344" s="83">
        <v>-51.767866268999995</v>
      </c>
      <c r="J344" s="84">
        <f t="shared" si="5"/>
        <v>2.1453755098186714E-3</v>
      </c>
      <c r="K344" s="84">
        <f>I344/'סכום נכסי הקרן'!$C$42</f>
        <v>-7.8346819540684734E-6</v>
      </c>
    </row>
    <row r="345" spans="2:11">
      <c r="B345" s="76" t="s">
        <v>2861</v>
      </c>
      <c r="C345" s="73" t="s">
        <v>2862</v>
      </c>
      <c r="D345" s="86" t="s">
        <v>525</v>
      </c>
      <c r="E345" s="86" t="s">
        <v>134</v>
      </c>
      <c r="F345" s="94">
        <v>44966</v>
      </c>
      <c r="G345" s="83">
        <v>3499170.0905369995</v>
      </c>
      <c r="H345" s="85">
        <v>-1.7383710000000001</v>
      </c>
      <c r="I345" s="83">
        <v>-60.828558382000004</v>
      </c>
      <c r="J345" s="84">
        <f t="shared" si="5"/>
        <v>2.5208707419425761E-3</v>
      </c>
      <c r="K345" s="84">
        <f>I345/'סכום נכסי הקרן'!$C$42</f>
        <v>-9.2059503895921717E-6</v>
      </c>
    </row>
    <row r="346" spans="2:11">
      <c r="B346" s="76" t="s">
        <v>2863</v>
      </c>
      <c r="C346" s="73" t="s">
        <v>2864</v>
      </c>
      <c r="D346" s="86" t="s">
        <v>525</v>
      </c>
      <c r="E346" s="86" t="s">
        <v>134</v>
      </c>
      <c r="F346" s="94">
        <v>44966</v>
      </c>
      <c r="G346" s="83">
        <v>280735.36623599997</v>
      </c>
      <c r="H346" s="85">
        <v>-1.736699</v>
      </c>
      <c r="I346" s="83">
        <v>-4.8755283040000004</v>
      </c>
      <c r="J346" s="84">
        <f t="shared" si="5"/>
        <v>2.0205273608298201E-4</v>
      </c>
      <c r="K346" s="84">
        <f>I346/'סכום נכסי הקרן'!$C$42</f>
        <v>-7.378749864135891E-7</v>
      </c>
    </row>
    <row r="347" spans="2:11">
      <c r="B347" s="76" t="s">
        <v>2863</v>
      </c>
      <c r="C347" s="73" t="s">
        <v>2865</v>
      </c>
      <c r="D347" s="86" t="s">
        <v>525</v>
      </c>
      <c r="E347" s="86" t="s">
        <v>134</v>
      </c>
      <c r="F347" s="94">
        <v>44966</v>
      </c>
      <c r="G347" s="83">
        <v>2228751.3699520002</v>
      </c>
      <c r="H347" s="85">
        <v>-1.736699</v>
      </c>
      <c r="I347" s="83">
        <v>-38.706703105999999</v>
      </c>
      <c r="J347" s="84">
        <f t="shared" si="5"/>
        <v>1.6040918603431324E-3</v>
      </c>
      <c r="K347" s="84">
        <f>I347/'סכום נכסי הקרן'!$C$42</f>
        <v>-5.8579719463473709E-6</v>
      </c>
    </row>
    <row r="348" spans="2:11">
      <c r="B348" s="76" t="s">
        <v>2866</v>
      </c>
      <c r="C348" s="73" t="s">
        <v>2867</v>
      </c>
      <c r="D348" s="86" t="s">
        <v>525</v>
      </c>
      <c r="E348" s="86" t="s">
        <v>134</v>
      </c>
      <c r="F348" s="94">
        <v>44966</v>
      </c>
      <c r="G348" s="83">
        <v>3267314.429548</v>
      </c>
      <c r="H348" s="85">
        <v>-1.6940820000000001</v>
      </c>
      <c r="I348" s="83">
        <v>-55.350976115999998</v>
      </c>
      <c r="J348" s="84">
        <f t="shared" si="5"/>
        <v>2.2938675507075033E-3</v>
      </c>
      <c r="K348" s="84">
        <f>I348/'סכום נכסי הקרן'!$C$42</f>
        <v>-8.376959008947718E-6</v>
      </c>
    </row>
    <row r="349" spans="2:11">
      <c r="B349" s="76" t="s">
        <v>2868</v>
      </c>
      <c r="C349" s="73" t="s">
        <v>2869</v>
      </c>
      <c r="D349" s="86" t="s">
        <v>525</v>
      </c>
      <c r="E349" s="86" t="s">
        <v>134</v>
      </c>
      <c r="F349" s="94">
        <v>44781</v>
      </c>
      <c r="G349" s="83">
        <v>1868094.9495880001</v>
      </c>
      <c r="H349" s="85">
        <v>-1.4801569999999999</v>
      </c>
      <c r="I349" s="83">
        <v>-27.650738852</v>
      </c>
      <c r="J349" s="84">
        <f t="shared" si="5"/>
        <v>1.145908113214927E-3</v>
      </c>
      <c r="K349" s="84">
        <f>I349/'סכום נכסי הקרן'!$C$42</f>
        <v>-4.1847338960182562E-6</v>
      </c>
    </row>
    <row r="350" spans="2:11">
      <c r="B350" s="76" t="s">
        <v>2870</v>
      </c>
      <c r="C350" s="73" t="s">
        <v>2871</v>
      </c>
      <c r="D350" s="86" t="s">
        <v>525</v>
      </c>
      <c r="E350" s="86" t="s">
        <v>134</v>
      </c>
      <c r="F350" s="94">
        <v>44781</v>
      </c>
      <c r="G350" s="83">
        <v>468148.11840899999</v>
      </c>
      <c r="H350" s="85">
        <v>-1.3761319999999999</v>
      </c>
      <c r="I350" s="83">
        <v>-6.4423360880000002</v>
      </c>
      <c r="J350" s="84">
        <f t="shared" si="5"/>
        <v>2.6698473522932805E-4</v>
      </c>
      <c r="K350" s="84">
        <f>I350/'סכום נכסי הקרן'!$C$42</f>
        <v>-9.7499970403305331E-7</v>
      </c>
    </row>
    <row r="351" spans="2:11">
      <c r="B351" s="76" t="s">
        <v>2872</v>
      </c>
      <c r="C351" s="73" t="s">
        <v>2873</v>
      </c>
      <c r="D351" s="86" t="s">
        <v>525</v>
      </c>
      <c r="E351" s="86" t="s">
        <v>134</v>
      </c>
      <c r="F351" s="94">
        <v>44901</v>
      </c>
      <c r="G351" s="83">
        <v>3849298.8310710001</v>
      </c>
      <c r="H351" s="85">
        <v>-1.1645810000000001</v>
      </c>
      <c r="I351" s="83">
        <v>-44.828198309000008</v>
      </c>
      <c r="J351" s="84">
        <f t="shared" si="5"/>
        <v>1.8577802357485726E-3</v>
      </c>
      <c r="K351" s="84">
        <f>I351/'סכום נכסי הקרן'!$C$42</f>
        <v>-6.7844147661006082E-6</v>
      </c>
    </row>
    <row r="352" spans="2:11">
      <c r="B352" s="76" t="s">
        <v>2874</v>
      </c>
      <c r="C352" s="73" t="s">
        <v>2875</v>
      </c>
      <c r="D352" s="86" t="s">
        <v>525</v>
      </c>
      <c r="E352" s="86" t="s">
        <v>134</v>
      </c>
      <c r="F352" s="94">
        <v>44943</v>
      </c>
      <c r="G352" s="83">
        <v>695528.73655699997</v>
      </c>
      <c r="H352" s="85">
        <v>-0.66781999999999997</v>
      </c>
      <c r="I352" s="83">
        <v>-4.6448796379999999</v>
      </c>
      <c r="J352" s="84">
        <f t="shared" si="5"/>
        <v>1.9249414240176893E-4</v>
      </c>
      <c r="K352" s="84">
        <f>I352/'סכום נכסי הקרן'!$C$42</f>
        <v>-7.0296802440263429E-7</v>
      </c>
    </row>
    <row r="353" spans="2:11">
      <c r="B353" s="76" t="s">
        <v>2876</v>
      </c>
      <c r="C353" s="73" t="s">
        <v>2877</v>
      </c>
      <c r="D353" s="86" t="s">
        <v>525</v>
      </c>
      <c r="E353" s="86" t="s">
        <v>134</v>
      </c>
      <c r="F353" s="94">
        <v>44909</v>
      </c>
      <c r="G353" s="83">
        <v>1190447.213923</v>
      </c>
      <c r="H353" s="85">
        <v>0.40015200000000001</v>
      </c>
      <c r="I353" s="83">
        <v>4.7636042170000001</v>
      </c>
      <c r="J353" s="84">
        <f t="shared" si="5"/>
        <v>-1.974143529987558E-4</v>
      </c>
      <c r="K353" s="84">
        <f>I353/'סכום נכסי הקרן'!$C$42</f>
        <v>7.2093610737832172E-7</v>
      </c>
    </row>
    <row r="354" spans="2:11">
      <c r="B354" s="76" t="s">
        <v>2878</v>
      </c>
      <c r="C354" s="73" t="s">
        <v>2879</v>
      </c>
      <c r="D354" s="86" t="s">
        <v>525</v>
      </c>
      <c r="E354" s="86" t="s">
        <v>134</v>
      </c>
      <c r="F354" s="94">
        <v>44908</v>
      </c>
      <c r="G354" s="83">
        <v>1670235.6355069997</v>
      </c>
      <c r="H354" s="85">
        <v>0.68601999999999996</v>
      </c>
      <c r="I354" s="83">
        <v>11.458158082999999</v>
      </c>
      <c r="J354" s="84">
        <f t="shared" si="5"/>
        <v>-4.7485155388023891E-4</v>
      </c>
      <c r="K354" s="84">
        <f>I354/'סכום נכסי הקרן'!$C$42</f>
        <v>1.7341070982773194E-6</v>
      </c>
    </row>
    <row r="355" spans="2:11">
      <c r="B355" s="76" t="s">
        <v>2880</v>
      </c>
      <c r="C355" s="73" t="s">
        <v>2881</v>
      </c>
      <c r="D355" s="86" t="s">
        <v>525</v>
      </c>
      <c r="E355" s="86" t="s">
        <v>133</v>
      </c>
      <c r="F355" s="94">
        <v>44970</v>
      </c>
      <c r="G355" s="83">
        <v>5229826</v>
      </c>
      <c r="H355" s="85">
        <v>1.569045</v>
      </c>
      <c r="I355" s="83">
        <v>82.058340000000001</v>
      </c>
      <c r="J355" s="84">
        <f t="shared" si="5"/>
        <v>-3.4006801071844637E-3</v>
      </c>
      <c r="K355" s="84">
        <f>I355/'סכום נכסי הקרן'!$C$42</f>
        <v>1.2418920112297572E-5</v>
      </c>
    </row>
    <row r="356" spans="2:11">
      <c r="B356" s="76" t="s">
        <v>2753</v>
      </c>
      <c r="C356" s="73" t="s">
        <v>2882</v>
      </c>
      <c r="D356" s="86" t="s">
        <v>525</v>
      </c>
      <c r="E356" s="86" t="s">
        <v>131</v>
      </c>
      <c r="F356" s="94">
        <v>44971</v>
      </c>
      <c r="G356" s="83">
        <v>816507.54</v>
      </c>
      <c r="H356" s="85">
        <v>-1.3896710000000001</v>
      </c>
      <c r="I356" s="83">
        <v>-11.346770000000001</v>
      </c>
      <c r="J356" s="84">
        <f t="shared" si="5"/>
        <v>4.7023538399384459E-4</v>
      </c>
      <c r="K356" s="84">
        <f>I356/'סכום נכסי הקרן'!$C$42</f>
        <v>-1.7172493394652481E-6</v>
      </c>
    </row>
    <row r="357" spans="2:11">
      <c r="B357" s="76" t="s">
        <v>2883</v>
      </c>
      <c r="C357" s="73" t="s">
        <v>2884</v>
      </c>
      <c r="D357" s="86" t="s">
        <v>525</v>
      </c>
      <c r="E357" s="86" t="s">
        <v>135</v>
      </c>
      <c r="F357" s="94">
        <v>44971</v>
      </c>
      <c r="G357" s="83">
        <v>594879.88</v>
      </c>
      <c r="H357" s="85">
        <v>4.1499810000000004</v>
      </c>
      <c r="I357" s="83">
        <v>24.6874</v>
      </c>
      <c r="J357" s="84">
        <f t="shared" si="5"/>
        <v>-1.0231007607283517E-3</v>
      </c>
      <c r="K357" s="84">
        <f>I357/'סכום נכסי הקרן'!$C$42</f>
        <v>3.7362545766869654E-6</v>
      </c>
    </row>
    <row r="358" spans="2:11">
      <c r="B358" s="76" t="s">
        <v>2885</v>
      </c>
      <c r="C358" s="73" t="s">
        <v>2886</v>
      </c>
      <c r="D358" s="86" t="s">
        <v>525</v>
      </c>
      <c r="E358" s="86" t="s">
        <v>133</v>
      </c>
      <c r="F358" s="94">
        <v>44845</v>
      </c>
      <c r="G358" s="83">
        <v>1060141.4099999999</v>
      </c>
      <c r="H358" s="85">
        <v>-10.573976999999999</v>
      </c>
      <c r="I358" s="83">
        <v>-112.09911</v>
      </c>
      <c r="J358" s="84">
        <f t="shared" si="5"/>
        <v>4.6456364265970154E-3</v>
      </c>
      <c r="K358" s="84">
        <f>I358/'סכום נכסי הקרן'!$C$42</f>
        <v>-1.6965367465996238E-5</v>
      </c>
    </row>
    <row r="359" spans="2:11">
      <c r="B359" s="76" t="s">
        <v>2777</v>
      </c>
      <c r="C359" s="73" t="s">
        <v>2887</v>
      </c>
      <c r="D359" s="86" t="s">
        <v>525</v>
      </c>
      <c r="E359" s="86" t="s">
        <v>133</v>
      </c>
      <c r="F359" s="94">
        <v>44811</v>
      </c>
      <c r="G359" s="83">
        <v>2362203.6800000002</v>
      </c>
      <c r="H359" s="85">
        <v>-8.3640539999999994</v>
      </c>
      <c r="I359" s="83">
        <v>-197.57599999999999</v>
      </c>
      <c r="J359" s="84">
        <f t="shared" si="5"/>
        <v>8.1879888486298593E-3</v>
      </c>
      <c r="K359" s="84">
        <f>I359/'סכום נכסי הקרן'!$C$42</f>
        <v>-2.9901659722915488E-5</v>
      </c>
    </row>
    <row r="360" spans="2:11">
      <c r="B360" s="76" t="s">
        <v>2888</v>
      </c>
      <c r="C360" s="73" t="s">
        <v>2889</v>
      </c>
      <c r="D360" s="86" t="s">
        <v>525</v>
      </c>
      <c r="E360" s="86" t="s">
        <v>133</v>
      </c>
      <c r="F360" s="94">
        <v>44753</v>
      </c>
      <c r="G360" s="83">
        <v>2644135.3199999998</v>
      </c>
      <c r="H360" s="85">
        <v>-5.5675369999999997</v>
      </c>
      <c r="I360" s="83">
        <v>-147.21322000000001</v>
      </c>
      <c r="J360" s="84">
        <f t="shared" si="5"/>
        <v>6.1008432387076074E-3</v>
      </c>
      <c r="K360" s="84">
        <f>I360/'סכום נכסי הקרן'!$C$42</f>
        <v>-2.2279627136669928E-5</v>
      </c>
    </row>
    <row r="361" spans="2:11">
      <c r="B361" s="76" t="s">
        <v>2890</v>
      </c>
      <c r="C361" s="73" t="s">
        <v>2891</v>
      </c>
      <c r="D361" s="86" t="s">
        <v>525</v>
      </c>
      <c r="E361" s="86" t="s">
        <v>133</v>
      </c>
      <c r="F361" s="94">
        <v>44753</v>
      </c>
      <c r="G361" s="83">
        <v>3362925.8</v>
      </c>
      <c r="H361" s="85">
        <v>-5.5675369999999997</v>
      </c>
      <c r="I361" s="83">
        <v>-187.23214999999999</v>
      </c>
      <c r="J361" s="84">
        <f t="shared" si="5"/>
        <v>7.7593166999280943E-3</v>
      </c>
      <c r="K361" s="84">
        <f>I361/'סכום נכסי הקרן'!$C$42</f>
        <v>-2.833619487432619E-5</v>
      </c>
    </row>
    <row r="362" spans="2:11">
      <c r="B362" s="76" t="s">
        <v>2795</v>
      </c>
      <c r="C362" s="73" t="s">
        <v>2892</v>
      </c>
      <c r="D362" s="86" t="s">
        <v>525</v>
      </c>
      <c r="E362" s="86" t="s">
        <v>133</v>
      </c>
      <c r="F362" s="94">
        <v>44769</v>
      </c>
      <c r="G362" s="83">
        <v>8791734.2300000004</v>
      </c>
      <c r="H362" s="85">
        <v>-5.2050650000000003</v>
      </c>
      <c r="I362" s="83">
        <v>-457.61548999999997</v>
      </c>
      <c r="J362" s="84">
        <f t="shared" si="5"/>
        <v>1.8964603641536872E-2</v>
      </c>
      <c r="K362" s="84">
        <f>I362/'סכום נכסי הקרן'!$C$42</f>
        <v>-6.9256704589197251E-5</v>
      </c>
    </row>
    <row r="363" spans="2:11">
      <c r="B363" s="76" t="s">
        <v>2809</v>
      </c>
      <c r="C363" s="73" t="s">
        <v>2893</v>
      </c>
      <c r="D363" s="86" t="s">
        <v>525</v>
      </c>
      <c r="E363" s="86" t="s">
        <v>133</v>
      </c>
      <c r="F363" s="94">
        <v>44880</v>
      </c>
      <c r="G363" s="83">
        <v>2859148.69</v>
      </c>
      <c r="H363" s="85">
        <v>-3.3898410000000001</v>
      </c>
      <c r="I363" s="83">
        <v>-96.920600000000007</v>
      </c>
      <c r="J363" s="84">
        <f t="shared" si="5"/>
        <v>4.0166052152210557E-3</v>
      </c>
      <c r="K363" s="84">
        <f>I363/'סכום נכסי הקרן'!$C$42</f>
        <v>-1.4668212745175544E-5</v>
      </c>
    </row>
    <row r="364" spans="2:11">
      <c r="B364" s="76" t="s">
        <v>2828</v>
      </c>
      <c r="C364" s="73" t="s">
        <v>2894</v>
      </c>
      <c r="D364" s="86" t="s">
        <v>525</v>
      </c>
      <c r="E364" s="86" t="s">
        <v>133</v>
      </c>
      <c r="F364" s="94">
        <v>44987</v>
      </c>
      <c r="G364" s="83">
        <v>4667752.17</v>
      </c>
      <c r="H364" s="85">
        <v>-2.160088</v>
      </c>
      <c r="I364" s="83">
        <v>-100.82755</v>
      </c>
      <c r="J364" s="84">
        <f t="shared" si="5"/>
        <v>4.1785179122700612E-3</v>
      </c>
      <c r="K364" s="84">
        <f>I364/'סכום נכסי הקרן'!$C$42</f>
        <v>-1.5259500601263554E-5</v>
      </c>
    </row>
    <row r="365" spans="2:11">
      <c r="B365" s="76" t="s">
        <v>2895</v>
      </c>
      <c r="C365" s="73" t="s">
        <v>2896</v>
      </c>
      <c r="D365" s="86" t="s">
        <v>525</v>
      </c>
      <c r="E365" s="86" t="s">
        <v>133</v>
      </c>
      <c r="F365" s="94">
        <v>44978</v>
      </c>
      <c r="G365" s="83">
        <v>570064.71</v>
      </c>
      <c r="H365" s="85">
        <v>-1.9034489999999999</v>
      </c>
      <c r="I365" s="83">
        <v>-10.85089</v>
      </c>
      <c r="J365" s="84">
        <f t="shared" si="5"/>
        <v>4.4968501395771374E-4</v>
      </c>
      <c r="K365" s="84">
        <f>I365/'סכום נכסי הקרן'!$C$42</f>
        <v>-1.6422015855710534E-6</v>
      </c>
    </row>
    <row r="366" spans="2:11">
      <c r="B366" s="76" t="s">
        <v>2843</v>
      </c>
      <c r="C366" s="73" t="s">
        <v>2897</v>
      </c>
      <c r="D366" s="86" t="s">
        <v>525</v>
      </c>
      <c r="E366" s="86" t="s">
        <v>133</v>
      </c>
      <c r="F366" s="94">
        <v>45005</v>
      </c>
      <c r="G366" s="83">
        <v>6242093.2699999996</v>
      </c>
      <c r="H366" s="85">
        <v>-1.4743010000000001</v>
      </c>
      <c r="I366" s="83">
        <v>-92.027230000000003</v>
      </c>
      <c r="J366" s="84">
        <f t="shared" si="5"/>
        <v>3.8138130795759371E-3</v>
      </c>
      <c r="K366" s="84">
        <f>I366/'סכום נכסי הקרן'!$C$42</f>
        <v>-1.3927637550625988E-5</v>
      </c>
    </row>
    <row r="367" spans="2:11">
      <c r="B367" s="76" t="s">
        <v>2898</v>
      </c>
      <c r="C367" s="73" t="s">
        <v>2899</v>
      </c>
      <c r="D367" s="86" t="s">
        <v>525</v>
      </c>
      <c r="E367" s="86" t="s">
        <v>133</v>
      </c>
      <c r="F367" s="94">
        <v>45014</v>
      </c>
      <c r="G367" s="83">
        <v>789588.3</v>
      </c>
      <c r="H367" s="85">
        <v>-9.7907999999999995E-2</v>
      </c>
      <c r="I367" s="83">
        <v>-0.77307000000000003</v>
      </c>
      <c r="J367" s="84">
        <f t="shared" si="5"/>
        <v>3.2037740106137819E-5</v>
      </c>
      <c r="K367" s="84">
        <f>I367/'סכום נכסי הקרן'!$C$42</f>
        <v>-1.1699840103046057E-7</v>
      </c>
    </row>
    <row r="368" spans="2:11">
      <c r="B368" s="76" t="s">
        <v>2857</v>
      </c>
      <c r="C368" s="73" t="s">
        <v>2900</v>
      </c>
      <c r="D368" s="86" t="s">
        <v>525</v>
      </c>
      <c r="E368" s="86" t="s">
        <v>134</v>
      </c>
      <c r="F368" s="94">
        <v>44888</v>
      </c>
      <c r="G368" s="83">
        <v>1113007.8899999999</v>
      </c>
      <c r="H368" s="85">
        <v>-3.262095</v>
      </c>
      <c r="I368" s="83">
        <v>-36.307379999999995</v>
      </c>
      <c r="J368" s="84">
        <f t="shared" si="5"/>
        <v>1.5046585747406909E-3</v>
      </c>
      <c r="K368" s="84">
        <f>I368/'סכום נכסי הקרן'!$C$42</f>
        <v>-5.4948522198576108E-6</v>
      </c>
    </row>
    <row r="369" spans="2:11">
      <c r="B369" s="76" t="s">
        <v>2870</v>
      </c>
      <c r="C369" s="73" t="s">
        <v>2901</v>
      </c>
      <c r="D369" s="86" t="s">
        <v>525</v>
      </c>
      <c r="E369" s="86" t="s">
        <v>134</v>
      </c>
      <c r="F369" s="94">
        <v>44781</v>
      </c>
      <c r="G369" s="83">
        <v>4055547.04</v>
      </c>
      <c r="H369" s="85">
        <v>-1.3761319999999999</v>
      </c>
      <c r="I369" s="83">
        <v>-55.80968</v>
      </c>
      <c r="J369" s="84">
        <f t="shared" si="5"/>
        <v>2.3128772598169866E-3</v>
      </c>
      <c r="K369" s="84">
        <f>I369/'סכום נכסי הקרן'!$C$42</f>
        <v>-8.4463804338826691E-6</v>
      </c>
    </row>
    <row r="370" spans="2:11">
      <c r="B370" s="76" t="s">
        <v>2902</v>
      </c>
      <c r="C370" s="73" t="s">
        <v>2903</v>
      </c>
      <c r="D370" s="86" t="s">
        <v>525</v>
      </c>
      <c r="E370" s="86" t="s">
        <v>131</v>
      </c>
      <c r="F370" s="94">
        <v>44971</v>
      </c>
      <c r="G370" s="83">
        <v>920749</v>
      </c>
      <c r="H370" s="85">
        <v>1.301698</v>
      </c>
      <c r="I370" s="83">
        <v>11.985370000000001</v>
      </c>
      <c r="J370" s="84">
        <f t="shared" si="5"/>
        <v>-4.9670038823897069E-4</v>
      </c>
      <c r="K370" s="84">
        <f>I370/'סכום נכסי הקרן'!$C$42</f>
        <v>1.8138967050311762E-6</v>
      </c>
    </row>
    <row r="371" spans="2:11">
      <c r="B371" s="72"/>
      <c r="C371" s="73"/>
      <c r="D371" s="73"/>
      <c r="E371" s="73"/>
      <c r="F371" s="73"/>
      <c r="G371" s="83"/>
      <c r="H371" s="85"/>
      <c r="I371" s="73"/>
      <c r="J371" s="84"/>
      <c r="K371" s="73"/>
    </row>
    <row r="372" spans="2:11">
      <c r="B372" s="70" t="s">
        <v>201</v>
      </c>
      <c r="C372" s="71"/>
      <c r="D372" s="71"/>
      <c r="E372" s="71"/>
      <c r="F372" s="71"/>
      <c r="G372" s="80"/>
      <c r="H372" s="82"/>
      <c r="I372" s="80">
        <v>-404.75101683800006</v>
      </c>
      <c r="J372" s="81">
        <f t="shared" si="5"/>
        <v>1.6773782303220741E-2</v>
      </c>
      <c r="K372" s="81">
        <f>I372/'סכום נכסי הקרן'!$C$42</f>
        <v>-6.1256059329037516E-5</v>
      </c>
    </row>
    <row r="373" spans="2:11">
      <c r="B373" s="89" t="s">
        <v>191</v>
      </c>
      <c r="C373" s="71"/>
      <c r="D373" s="71"/>
      <c r="E373" s="71"/>
      <c r="F373" s="71"/>
      <c r="G373" s="80"/>
      <c r="H373" s="82"/>
      <c r="I373" s="80">
        <v>-696.85445294600015</v>
      </c>
      <c r="J373" s="81">
        <f t="shared" si="5"/>
        <v>2.8879198332995456E-2</v>
      </c>
      <c r="K373" s="81">
        <f>I373/'סכום נכסי הקרן'!$C$42</f>
        <v>-1.0546374422191825E-4</v>
      </c>
    </row>
    <row r="374" spans="2:11">
      <c r="B374" s="76" t="s">
        <v>2904</v>
      </c>
      <c r="C374" s="73" t="s">
        <v>2905</v>
      </c>
      <c r="D374" s="86" t="s">
        <v>525</v>
      </c>
      <c r="E374" s="86" t="s">
        <v>140</v>
      </c>
      <c r="F374" s="94">
        <v>44909</v>
      </c>
      <c r="G374" s="83">
        <v>7452781.6479019998</v>
      </c>
      <c r="H374" s="85">
        <v>1.126398</v>
      </c>
      <c r="I374" s="83">
        <v>83.947947599000003</v>
      </c>
      <c r="J374" s="84">
        <f t="shared" si="5"/>
        <v>-3.4789896485705541E-3</v>
      </c>
      <c r="K374" s="84">
        <f>I374/'סכום נכסי הקרן'!$C$42</f>
        <v>1.2704898183698619E-5</v>
      </c>
    </row>
    <row r="375" spans="2:11">
      <c r="B375" s="76" t="s">
        <v>2906</v>
      </c>
      <c r="C375" s="73" t="s">
        <v>2907</v>
      </c>
      <c r="D375" s="86" t="s">
        <v>525</v>
      </c>
      <c r="E375" s="86" t="s">
        <v>131</v>
      </c>
      <c r="F375" s="94">
        <v>44868</v>
      </c>
      <c r="G375" s="83">
        <v>4315759.6626340002</v>
      </c>
      <c r="H375" s="85">
        <v>5.6490989999999996</v>
      </c>
      <c r="I375" s="83">
        <v>243.80154715</v>
      </c>
      <c r="J375" s="84">
        <f t="shared" si="5"/>
        <v>-1.0103678328050507E-2</v>
      </c>
      <c r="K375" s="84">
        <f>I375/'סכום נכסי הקרן'!$C$42</f>
        <v>3.6897552854595887E-5</v>
      </c>
    </row>
    <row r="376" spans="2:11">
      <c r="B376" s="76" t="s">
        <v>2908</v>
      </c>
      <c r="C376" s="73" t="s">
        <v>2909</v>
      </c>
      <c r="D376" s="86" t="s">
        <v>525</v>
      </c>
      <c r="E376" s="86" t="s">
        <v>131</v>
      </c>
      <c r="F376" s="94">
        <v>44972</v>
      </c>
      <c r="G376" s="83">
        <v>19108691.284650002</v>
      </c>
      <c r="H376" s="85">
        <v>-1.1627050000000001</v>
      </c>
      <c r="I376" s="83">
        <v>-222.177676015</v>
      </c>
      <c r="J376" s="84">
        <f t="shared" si="5"/>
        <v>9.207537016769839E-3</v>
      </c>
      <c r="K376" s="84">
        <f>I376/'סכום נכסי הקרן'!$C$42</f>
        <v>-3.3624940611353063E-5</v>
      </c>
    </row>
    <row r="377" spans="2:11">
      <c r="B377" s="76" t="s">
        <v>2908</v>
      </c>
      <c r="C377" s="73" t="s">
        <v>2910</v>
      </c>
      <c r="D377" s="86" t="s">
        <v>525</v>
      </c>
      <c r="E377" s="86" t="s">
        <v>131</v>
      </c>
      <c r="F377" s="94">
        <v>44712</v>
      </c>
      <c r="G377" s="83">
        <v>26817194.528287996</v>
      </c>
      <c r="H377" s="85">
        <v>-1.6457630000000001</v>
      </c>
      <c r="I377" s="83">
        <v>-441.34754974200001</v>
      </c>
      <c r="J377" s="84">
        <f t="shared" si="5"/>
        <v>1.8290424017378671E-2</v>
      </c>
      <c r="K377" s="84">
        <f>I377/'סכום נכסי הקרן'!$C$42</f>
        <v>-6.6794672692674226E-5</v>
      </c>
    </row>
    <row r="378" spans="2:11">
      <c r="B378" s="76" t="s">
        <v>2908</v>
      </c>
      <c r="C378" s="73" t="s">
        <v>2911</v>
      </c>
      <c r="D378" s="86" t="s">
        <v>525</v>
      </c>
      <c r="E378" s="86" t="s">
        <v>131</v>
      </c>
      <c r="F378" s="94">
        <v>44788</v>
      </c>
      <c r="G378" s="83">
        <v>19361340.956999999</v>
      </c>
      <c r="H378" s="85">
        <v>-3.8102130000000001</v>
      </c>
      <c r="I378" s="83">
        <v>-737.70823546300016</v>
      </c>
      <c r="J378" s="84">
        <f t="shared" si="5"/>
        <v>3.0572269939230758E-2</v>
      </c>
      <c r="K378" s="84">
        <f>I378/'סכום נכסי הקרן'!$C$42</f>
        <v>-1.1164666068554404E-4</v>
      </c>
    </row>
    <row r="379" spans="2:11">
      <c r="B379" s="76" t="s">
        <v>2912</v>
      </c>
      <c r="C379" s="73" t="s">
        <v>2913</v>
      </c>
      <c r="D379" s="86" t="s">
        <v>525</v>
      </c>
      <c r="E379" s="86" t="s">
        <v>131</v>
      </c>
      <c r="F379" s="94">
        <v>44946</v>
      </c>
      <c r="G379" s="83">
        <v>2879281.21857</v>
      </c>
      <c r="H379" s="85">
        <v>-1.4855400000000001</v>
      </c>
      <c r="I379" s="83">
        <v>-42.772873746999998</v>
      </c>
      <c r="J379" s="84">
        <f t="shared" si="5"/>
        <v>1.7726030148615666E-3</v>
      </c>
      <c r="K379" s="84">
        <f>I379/'סכום נכסי הקרן'!$C$42</f>
        <v>-6.473356663532105E-6</v>
      </c>
    </row>
    <row r="380" spans="2:11">
      <c r="B380" s="76" t="s">
        <v>2914</v>
      </c>
      <c r="C380" s="73" t="s">
        <v>2915</v>
      </c>
      <c r="D380" s="86" t="s">
        <v>525</v>
      </c>
      <c r="E380" s="86" t="s">
        <v>140</v>
      </c>
      <c r="F380" s="94">
        <v>44715</v>
      </c>
      <c r="G380" s="83">
        <v>4459310.4833859997</v>
      </c>
      <c r="H380" s="85">
        <v>6.4239090000000001</v>
      </c>
      <c r="I380" s="83">
        <v>286.46203796500004</v>
      </c>
      <c r="J380" s="84">
        <f t="shared" si="5"/>
        <v>-1.1871623944270578E-2</v>
      </c>
      <c r="K380" s="84">
        <f>I380/'סכום נכסי הקרן'!$C$42</f>
        <v>4.3353901196310939E-5</v>
      </c>
    </row>
    <row r="381" spans="2:11">
      <c r="B381" s="76" t="s">
        <v>2914</v>
      </c>
      <c r="C381" s="73" t="s">
        <v>2916</v>
      </c>
      <c r="D381" s="86" t="s">
        <v>525</v>
      </c>
      <c r="E381" s="86" t="s">
        <v>140</v>
      </c>
      <c r="F381" s="94">
        <v>44972</v>
      </c>
      <c r="G381" s="83">
        <v>10083027.032493001</v>
      </c>
      <c r="H381" s="85">
        <v>1.318457</v>
      </c>
      <c r="I381" s="83">
        <v>132.94034930699999</v>
      </c>
      <c r="J381" s="84">
        <f t="shared" si="5"/>
        <v>-5.5093437343537383E-3</v>
      </c>
      <c r="K381" s="84">
        <f>I381/'סכום נכסי הקרן'!$C$42</f>
        <v>2.0119534196579734E-5</v>
      </c>
    </row>
    <row r="382" spans="2:11">
      <c r="B382" s="72"/>
      <c r="C382" s="73"/>
      <c r="D382" s="73"/>
      <c r="E382" s="73"/>
      <c r="F382" s="73"/>
      <c r="G382" s="83"/>
      <c r="H382" s="85"/>
      <c r="I382" s="73"/>
      <c r="J382" s="84"/>
      <c r="K382" s="73"/>
    </row>
    <row r="383" spans="2:11">
      <c r="B383" s="72" t="s">
        <v>192</v>
      </c>
      <c r="C383" s="73"/>
      <c r="D383" s="73"/>
      <c r="E383" s="73"/>
      <c r="F383" s="73"/>
      <c r="G383" s="83"/>
      <c r="H383" s="85"/>
      <c r="I383" s="83">
        <v>292.10343610799998</v>
      </c>
      <c r="J383" s="84">
        <f t="shared" si="5"/>
        <v>-1.2105416029774713E-2</v>
      </c>
      <c r="K383" s="84">
        <f>I383/'סכום נכסי הקרן'!$C$42</f>
        <v>4.4207684892880723E-5</v>
      </c>
    </row>
    <row r="384" spans="2:11">
      <c r="B384" s="76" t="s">
        <v>2917</v>
      </c>
      <c r="C384" s="73" t="s">
        <v>2918</v>
      </c>
      <c r="D384" s="86" t="s">
        <v>525</v>
      </c>
      <c r="E384" s="86" t="s">
        <v>131</v>
      </c>
      <c r="F384" s="94">
        <v>44817</v>
      </c>
      <c r="G384" s="83">
        <v>12699360.522</v>
      </c>
      <c r="H384" s="85">
        <v>4.7463499999999996</v>
      </c>
      <c r="I384" s="83">
        <v>602.75608917800002</v>
      </c>
      <c r="J384" s="84">
        <f t="shared" si="5"/>
        <v>-2.4979552863876226E-2</v>
      </c>
      <c r="K384" s="84">
        <f>I384/'סכום נכסי הקרן'!$C$42</f>
        <v>9.1222655962849036E-5</v>
      </c>
    </row>
    <row r="385" spans="2:11">
      <c r="B385" s="76" t="s">
        <v>2917</v>
      </c>
      <c r="C385" s="73" t="s">
        <v>2919</v>
      </c>
      <c r="D385" s="86" t="s">
        <v>525</v>
      </c>
      <c r="E385" s="86" t="s">
        <v>131</v>
      </c>
      <c r="F385" s="94">
        <v>44999</v>
      </c>
      <c r="G385" s="83">
        <v>12989507.980467999</v>
      </c>
      <c r="H385" s="85">
        <v>-2.3915660000000001</v>
      </c>
      <c r="I385" s="83">
        <v>-310.65265306999999</v>
      </c>
      <c r="J385" s="84">
        <f t="shared" si="5"/>
        <v>1.2874136834101513E-2</v>
      </c>
      <c r="K385" s="84">
        <f>I385/'סכום נכסי הקרן'!$C$42</f>
        <v>-4.7014971069968307E-5</v>
      </c>
    </row>
    <row r="386" spans="2:11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</row>
    <row r="387" spans="2:11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</row>
    <row r="388" spans="2:11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</row>
    <row r="389" spans="2:11">
      <c r="B389" s="130" t="s">
        <v>220</v>
      </c>
      <c r="C389" s="123"/>
      <c r="D389" s="123"/>
      <c r="E389" s="123"/>
      <c r="F389" s="123"/>
      <c r="G389" s="123"/>
      <c r="H389" s="123"/>
      <c r="I389" s="123"/>
      <c r="J389" s="123"/>
      <c r="K389" s="123"/>
    </row>
    <row r="390" spans="2:11">
      <c r="B390" s="130" t="s">
        <v>111</v>
      </c>
      <c r="C390" s="123"/>
      <c r="D390" s="123"/>
      <c r="E390" s="123"/>
      <c r="F390" s="123"/>
      <c r="G390" s="123"/>
      <c r="H390" s="123"/>
      <c r="I390" s="123"/>
      <c r="J390" s="123"/>
      <c r="K390" s="123"/>
    </row>
    <row r="391" spans="2:11">
      <c r="B391" s="130" t="s">
        <v>203</v>
      </c>
      <c r="C391" s="123"/>
      <c r="D391" s="123"/>
      <c r="E391" s="123"/>
      <c r="F391" s="123"/>
      <c r="G391" s="123"/>
      <c r="H391" s="123"/>
      <c r="I391" s="123"/>
      <c r="J391" s="123"/>
      <c r="K391" s="123"/>
    </row>
    <row r="392" spans="2:11">
      <c r="B392" s="130" t="s">
        <v>211</v>
      </c>
      <c r="C392" s="123"/>
      <c r="D392" s="123"/>
      <c r="E392" s="123"/>
      <c r="F392" s="123"/>
      <c r="G392" s="123"/>
      <c r="H392" s="123"/>
      <c r="I392" s="123"/>
      <c r="J392" s="123"/>
      <c r="K392" s="123"/>
    </row>
    <row r="393" spans="2:11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</row>
    <row r="394" spans="2:11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</row>
    <row r="395" spans="2:11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</row>
    <row r="396" spans="2:11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</row>
    <row r="397" spans="2:11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</row>
    <row r="398" spans="2:11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</row>
    <row r="399" spans="2:11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</row>
    <row r="400" spans="2:11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</row>
    <row r="401" spans="2:11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</row>
    <row r="402" spans="2:11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</row>
    <row r="403" spans="2:11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</row>
    <row r="404" spans="2:11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</row>
    <row r="405" spans="2:11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</row>
    <row r="406" spans="2:11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</row>
    <row r="407" spans="2:11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</row>
    <row r="408" spans="2:11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</row>
    <row r="409" spans="2:11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</row>
    <row r="410" spans="2:11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</row>
    <row r="411" spans="2:11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</row>
    <row r="412" spans="2:11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</row>
    <row r="413" spans="2:11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</row>
    <row r="414" spans="2:11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</row>
    <row r="415" spans="2:11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</row>
    <row r="416" spans="2:11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</row>
    <row r="417" spans="2:11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</row>
    <row r="418" spans="2:11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</row>
    <row r="419" spans="2:11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</row>
    <row r="420" spans="2:11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</row>
    <row r="421" spans="2:11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</row>
    <row r="422" spans="2:11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</row>
    <row r="423" spans="2:11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</row>
    <row r="424" spans="2:11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</row>
    <row r="425" spans="2:11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</row>
    <row r="426" spans="2:11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</row>
    <row r="427" spans="2:11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</row>
    <row r="428" spans="2:11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</row>
    <row r="429" spans="2:11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</row>
    <row r="430" spans="2:11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</row>
    <row r="431" spans="2:11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</row>
    <row r="432" spans="2:11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</row>
    <row r="433" spans="2:11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</row>
    <row r="434" spans="2:11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</row>
    <row r="435" spans="2:11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</row>
    <row r="436" spans="2:11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</row>
    <row r="437" spans="2:11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</row>
    <row r="438" spans="2:11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</row>
    <row r="439" spans="2:11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</row>
    <row r="440" spans="2:11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</row>
    <row r="441" spans="2:11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</row>
    <row r="442" spans="2:11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</row>
    <row r="443" spans="2:11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</row>
    <row r="444" spans="2:11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</row>
    <row r="445" spans="2:11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</row>
    <row r="446" spans="2:11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</row>
    <row r="447" spans="2:11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</row>
    <row r="448" spans="2:11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</row>
    <row r="449" spans="2:11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</row>
    <row r="450" spans="2:11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</row>
    <row r="451" spans="2:11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</row>
    <row r="452" spans="2:11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</row>
    <row r="453" spans="2:11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</row>
    <row r="454" spans="2:11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</row>
    <row r="455" spans="2:11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</row>
    <row r="456" spans="2:11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</row>
    <row r="457" spans="2:11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</row>
    <row r="458" spans="2:11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</row>
    <row r="459" spans="2:11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</row>
    <row r="460" spans="2:11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</row>
    <row r="461" spans="2:11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</row>
    <row r="462" spans="2:11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</row>
    <row r="463" spans="2:11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</row>
    <row r="464" spans="2:11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</row>
    <row r="465" spans="2:11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</row>
    <row r="466" spans="2:11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</row>
    <row r="467" spans="2:11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</row>
    <row r="468" spans="2:11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</row>
    <row r="469" spans="2:11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</row>
    <row r="470" spans="2:11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</row>
    <row r="471" spans="2:11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</row>
    <row r="472" spans="2:11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</row>
    <row r="473" spans="2:11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</row>
    <row r="474" spans="2:11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</row>
    <row r="475" spans="2:11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</row>
    <row r="476" spans="2:11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</row>
    <row r="477" spans="2:11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</row>
    <row r="478" spans="2:11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</row>
    <row r="479" spans="2:11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</row>
    <row r="480" spans="2:11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</row>
    <row r="481" spans="2:11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</row>
    <row r="482" spans="2:11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</row>
    <row r="483" spans="2:11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</row>
    <row r="484" spans="2:11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</row>
    <row r="485" spans="2:11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</row>
    <row r="486" spans="2:11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</row>
    <row r="487" spans="2:11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</row>
    <row r="488" spans="2:11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</row>
    <row r="489" spans="2:11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</row>
    <row r="490" spans="2:11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</row>
    <row r="491" spans="2:11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</row>
    <row r="492" spans="2:11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</row>
    <row r="493" spans="2:11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</row>
    <row r="494" spans="2:11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</row>
    <row r="495" spans="2:11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</row>
    <row r="496" spans="2:11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</row>
    <row r="497" spans="2:11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</row>
    <row r="498" spans="2:11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</row>
    <row r="499" spans="2:11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</row>
    <row r="500" spans="2:11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</row>
    <row r="501" spans="2:11">
      <c r="B501" s="122"/>
      <c r="C501" s="123"/>
      <c r="D501" s="123"/>
      <c r="E501" s="123"/>
      <c r="F501" s="123"/>
      <c r="G501" s="123"/>
      <c r="H501" s="123"/>
      <c r="I501" s="123"/>
      <c r="J501" s="123"/>
      <c r="K501" s="123"/>
    </row>
    <row r="502" spans="2:11">
      <c r="B502" s="122"/>
      <c r="C502" s="123"/>
      <c r="D502" s="123"/>
      <c r="E502" s="123"/>
      <c r="F502" s="123"/>
      <c r="G502" s="123"/>
      <c r="H502" s="123"/>
      <c r="I502" s="123"/>
      <c r="J502" s="123"/>
      <c r="K502" s="123"/>
    </row>
    <row r="503" spans="2:11">
      <c r="B503" s="122"/>
      <c r="C503" s="123"/>
      <c r="D503" s="123"/>
      <c r="E503" s="123"/>
      <c r="F503" s="123"/>
      <c r="G503" s="123"/>
      <c r="H503" s="123"/>
      <c r="I503" s="123"/>
      <c r="J503" s="123"/>
      <c r="K503" s="123"/>
    </row>
    <row r="504" spans="2:11">
      <c r="B504" s="122"/>
      <c r="C504" s="123"/>
      <c r="D504" s="123"/>
      <c r="E504" s="123"/>
      <c r="F504" s="123"/>
      <c r="G504" s="123"/>
      <c r="H504" s="123"/>
      <c r="I504" s="123"/>
      <c r="J504" s="123"/>
      <c r="K504" s="123"/>
    </row>
    <row r="505" spans="2:11">
      <c r="B505" s="122"/>
      <c r="C505" s="123"/>
      <c r="D505" s="123"/>
      <c r="E505" s="123"/>
      <c r="F505" s="123"/>
      <c r="G505" s="123"/>
      <c r="H505" s="123"/>
      <c r="I505" s="123"/>
      <c r="J505" s="123"/>
      <c r="K505" s="123"/>
    </row>
    <row r="506" spans="2:11">
      <c r="B506" s="122"/>
      <c r="C506" s="123"/>
      <c r="D506" s="123"/>
      <c r="E506" s="123"/>
      <c r="F506" s="123"/>
      <c r="G506" s="123"/>
      <c r="H506" s="123"/>
      <c r="I506" s="123"/>
      <c r="J506" s="123"/>
      <c r="K506" s="123"/>
    </row>
    <row r="507" spans="2:11">
      <c r="B507" s="122"/>
      <c r="C507" s="123"/>
      <c r="D507" s="123"/>
      <c r="E507" s="123"/>
      <c r="F507" s="123"/>
      <c r="G507" s="123"/>
      <c r="H507" s="123"/>
      <c r="I507" s="123"/>
      <c r="J507" s="123"/>
      <c r="K507" s="123"/>
    </row>
    <row r="508" spans="2:11">
      <c r="B508" s="122"/>
      <c r="C508" s="123"/>
      <c r="D508" s="123"/>
      <c r="E508" s="123"/>
      <c r="F508" s="123"/>
      <c r="G508" s="123"/>
      <c r="H508" s="123"/>
      <c r="I508" s="123"/>
      <c r="J508" s="123"/>
      <c r="K508" s="123"/>
    </row>
    <row r="509" spans="2:11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</row>
    <row r="510" spans="2:11">
      <c r="B510" s="122"/>
      <c r="C510" s="123"/>
      <c r="D510" s="123"/>
      <c r="E510" s="123"/>
      <c r="F510" s="123"/>
      <c r="G510" s="123"/>
      <c r="H510" s="123"/>
      <c r="I510" s="123"/>
      <c r="J510" s="123"/>
      <c r="K510" s="123"/>
    </row>
    <row r="511" spans="2:11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</row>
    <row r="512" spans="2:11">
      <c r="B512" s="122"/>
      <c r="C512" s="123"/>
      <c r="D512" s="123"/>
      <c r="E512" s="123"/>
      <c r="F512" s="123"/>
      <c r="G512" s="123"/>
      <c r="H512" s="123"/>
      <c r="I512" s="123"/>
      <c r="J512" s="123"/>
      <c r="K512" s="123"/>
    </row>
    <row r="513" spans="2:11">
      <c r="B513" s="122"/>
      <c r="C513" s="123"/>
      <c r="D513" s="123"/>
      <c r="E513" s="123"/>
      <c r="F513" s="123"/>
      <c r="G513" s="123"/>
      <c r="H513" s="123"/>
      <c r="I513" s="123"/>
      <c r="J513" s="123"/>
      <c r="K513" s="123"/>
    </row>
    <row r="514" spans="2:11">
      <c r="B514" s="122"/>
      <c r="C514" s="123"/>
      <c r="D514" s="123"/>
      <c r="E514" s="123"/>
      <c r="F514" s="123"/>
      <c r="G514" s="123"/>
      <c r="H514" s="123"/>
      <c r="I514" s="123"/>
      <c r="J514" s="123"/>
      <c r="K514" s="123"/>
    </row>
    <row r="515" spans="2:11">
      <c r="B515" s="122"/>
      <c r="C515" s="123"/>
      <c r="D515" s="123"/>
      <c r="E515" s="123"/>
      <c r="F515" s="123"/>
      <c r="G515" s="123"/>
      <c r="H515" s="123"/>
      <c r="I515" s="123"/>
      <c r="J515" s="123"/>
      <c r="K515" s="123"/>
    </row>
    <row r="516" spans="2:11">
      <c r="B516" s="122"/>
      <c r="C516" s="123"/>
      <c r="D516" s="123"/>
      <c r="E516" s="123"/>
      <c r="F516" s="123"/>
      <c r="G516" s="123"/>
      <c r="H516" s="123"/>
      <c r="I516" s="123"/>
      <c r="J516" s="123"/>
      <c r="K516" s="123"/>
    </row>
    <row r="517" spans="2:11">
      <c r="B517" s="122"/>
      <c r="C517" s="123"/>
      <c r="D517" s="123"/>
      <c r="E517" s="123"/>
      <c r="F517" s="123"/>
      <c r="G517" s="123"/>
      <c r="H517" s="123"/>
      <c r="I517" s="123"/>
      <c r="J517" s="123"/>
      <c r="K517" s="123"/>
    </row>
    <row r="518" spans="2:11">
      <c r="B518" s="122"/>
      <c r="C518" s="123"/>
      <c r="D518" s="123"/>
      <c r="E518" s="123"/>
      <c r="F518" s="123"/>
      <c r="G518" s="123"/>
      <c r="H518" s="123"/>
      <c r="I518" s="123"/>
      <c r="J518" s="123"/>
      <c r="K518" s="123"/>
    </row>
    <row r="519" spans="2:11">
      <c r="B519" s="122"/>
      <c r="C519" s="123"/>
      <c r="D519" s="123"/>
      <c r="E519" s="123"/>
      <c r="F519" s="123"/>
      <c r="G519" s="123"/>
      <c r="H519" s="123"/>
      <c r="I519" s="123"/>
      <c r="J519" s="123"/>
      <c r="K519" s="123"/>
    </row>
    <row r="520" spans="2:11">
      <c r="B520" s="122"/>
      <c r="C520" s="123"/>
      <c r="D520" s="123"/>
      <c r="E520" s="123"/>
      <c r="F520" s="123"/>
      <c r="G520" s="123"/>
      <c r="H520" s="123"/>
      <c r="I520" s="123"/>
      <c r="J520" s="123"/>
      <c r="K520" s="123"/>
    </row>
    <row r="521" spans="2:11">
      <c r="B521" s="122"/>
      <c r="C521" s="123"/>
      <c r="D521" s="123"/>
      <c r="E521" s="123"/>
      <c r="F521" s="123"/>
      <c r="G521" s="123"/>
      <c r="H521" s="123"/>
      <c r="I521" s="123"/>
      <c r="J521" s="123"/>
      <c r="K521" s="123"/>
    </row>
    <row r="522" spans="2:11">
      <c r="B522" s="122"/>
      <c r="C522" s="123"/>
      <c r="D522" s="123"/>
      <c r="E522" s="123"/>
      <c r="F522" s="123"/>
      <c r="G522" s="123"/>
      <c r="H522" s="123"/>
      <c r="I522" s="123"/>
      <c r="J522" s="123"/>
      <c r="K522" s="123"/>
    </row>
    <row r="523" spans="2:11">
      <c r="B523" s="122"/>
      <c r="C523" s="123"/>
      <c r="D523" s="123"/>
      <c r="E523" s="123"/>
      <c r="F523" s="123"/>
      <c r="G523" s="123"/>
      <c r="H523" s="123"/>
      <c r="I523" s="123"/>
      <c r="J523" s="123"/>
      <c r="K523" s="123"/>
    </row>
    <row r="524" spans="2:11">
      <c r="B524" s="122"/>
      <c r="C524" s="123"/>
      <c r="D524" s="123"/>
      <c r="E524" s="123"/>
      <c r="F524" s="123"/>
      <c r="G524" s="123"/>
      <c r="H524" s="123"/>
      <c r="I524" s="123"/>
      <c r="J524" s="123"/>
      <c r="K524" s="123"/>
    </row>
    <row r="525" spans="2:11">
      <c r="B525" s="122"/>
      <c r="C525" s="123"/>
      <c r="D525" s="123"/>
      <c r="E525" s="123"/>
      <c r="F525" s="123"/>
      <c r="G525" s="123"/>
      <c r="H525" s="123"/>
      <c r="I525" s="123"/>
      <c r="J525" s="123"/>
      <c r="K525" s="123"/>
    </row>
    <row r="526" spans="2:11">
      <c r="B526" s="122"/>
      <c r="C526" s="123"/>
      <c r="D526" s="123"/>
      <c r="E526" s="123"/>
      <c r="F526" s="123"/>
      <c r="G526" s="123"/>
      <c r="H526" s="123"/>
      <c r="I526" s="123"/>
      <c r="J526" s="123"/>
      <c r="K526" s="123"/>
    </row>
    <row r="527" spans="2:11">
      <c r="B527" s="122"/>
      <c r="C527" s="123"/>
      <c r="D527" s="123"/>
      <c r="E527" s="123"/>
      <c r="F527" s="123"/>
      <c r="G527" s="123"/>
      <c r="H527" s="123"/>
      <c r="I527" s="123"/>
      <c r="J527" s="123"/>
      <c r="K527" s="123"/>
    </row>
    <row r="528" spans="2:11">
      <c r="B528" s="122"/>
      <c r="C528" s="123"/>
      <c r="D528" s="123"/>
      <c r="E528" s="123"/>
      <c r="F528" s="123"/>
      <c r="G528" s="123"/>
      <c r="H528" s="123"/>
      <c r="I528" s="123"/>
      <c r="J528" s="123"/>
      <c r="K528" s="123"/>
    </row>
    <row r="529" spans="2:11">
      <c r="B529" s="122"/>
      <c r="C529" s="123"/>
      <c r="D529" s="123"/>
      <c r="E529" s="123"/>
      <c r="F529" s="123"/>
      <c r="G529" s="123"/>
      <c r="H529" s="123"/>
      <c r="I529" s="123"/>
      <c r="J529" s="123"/>
      <c r="K529" s="123"/>
    </row>
    <row r="530" spans="2:11">
      <c r="B530" s="122"/>
      <c r="C530" s="123"/>
      <c r="D530" s="123"/>
      <c r="E530" s="123"/>
      <c r="F530" s="123"/>
      <c r="G530" s="123"/>
      <c r="H530" s="123"/>
      <c r="I530" s="123"/>
      <c r="J530" s="123"/>
      <c r="K530" s="123"/>
    </row>
    <row r="531" spans="2:11">
      <c r="B531" s="122"/>
      <c r="C531" s="123"/>
      <c r="D531" s="123"/>
      <c r="E531" s="123"/>
      <c r="F531" s="123"/>
      <c r="G531" s="123"/>
      <c r="H531" s="123"/>
      <c r="I531" s="123"/>
      <c r="J531" s="123"/>
      <c r="K531" s="123"/>
    </row>
    <row r="532" spans="2:11">
      <c r="B532" s="122"/>
      <c r="C532" s="123"/>
      <c r="D532" s="123"/>
      <c r="E532" s="123"/>
      <c r="F532" s="123"/>
      <c r="G532" s="123"/>
      <c r="H532" s="123"/>
      <c r="I532" s="123"/>
      <c r="J532" s="123"/>
      <c r="K532" s="123"/>
    </row>
    <row r="533" spans="2:11">
      <c r="B533" s="122"/>
      <c r="C533" s="123"/>
      <c r="D533" s="123"/>
      <c r="E533" s="123"/>
      <c r="F533" s="123"/>
      <c r="G533" s="123"/>
      <c r="H533" s="123"/>
      <c r="I533" s="123"/>
      <c r="J533" s="123"/>
      <c r="K533" s="123"/>
    </row>
    <row r="534" spans="2:11">
      <c r="B534" s="122"/>
      <c r="C534" s="123"/>
      <c r="D534" s="123"/>
      <c r="E534" s="123"/>
      <c r="F534" s="123"/>
      <c r="G534" s="123"/>
      <c r="H534" s="123"/>
      <c r="I534" s="123"/>
      <c r="J534" s="123"/>
      <c r="K534" s="123"/>
    </row>
    <row r="535" spans="2:11">
      <c r="B535" s="122"/>
      <c r="C535" s="123"/>
      <c r="D535" s="123"/>
      <c r="E535" s="123"/>
      <c r="F535" s="123"/>
      <c r="G535" s="123"/>
      <c r="H535" s="123"/>
      <c r="I535" s="123"/>
      <c r="J535" s="123"/>
      <c r="K535" s="123"/>
    </row>
    <row r="536" spans="2:11">
      <c r="B536" s="122"/>
      <c r="C536" s="123"/>
      <c r="D536" s="123"/>
      <c r="E536" s="123"/>
      <c r="F536" s="123"/>
      <c r="G536" s="123"/>
      <c r="H536" s="123"/>
      <c r="I536" s="123"/>
      <c r="J536" s="123"/>
      <c r="K536" s="123"/>
    </row>
    <row r="537" spans="2:11">
      <c r="B537" s="122"/>
      <c r="C537" s="123"/>
      <c r="D537" s="123"/>
      <c r="E537" s="123"/>
      <c r="F537" s="123"/>
      <c r="G537" s="123"/>
      <c r="H537" s="123"/>
      <c r="I537" s="123"/>
      <c r="J537" s="123"/>
      <c r="K537" s="123"/>
    </row>
    <row r="538" spans="2:11">
      <c r="B538" s="122"/>
      <c r="C538" s="123"/>
      <c r="D538" s="123"/>
      <c r="E538" s="123"/>
      <c r="F538" s="123"/>
      <c r="G538" s="123"/>
      <c r="H538" s="123"/>
      <c r="I538" s="123"/>
      <c r="J538" s="123"/>
      <c r="K538" s="123"/>
    </row>
    <row r="539" spans="2:11">
      <c r="B539" s="122"/>
      <c r="C539" s="123"/>
      <c r="D539" s="123"/>
      <c r="E539" s="123"/>
      <c r="F539" s="123"/>
      <c r="G539" s="123"/>
      <c r="H539" s="123"/>
      <c r="I539" s="123"/>
      <c r="J539" s="123"/>
      <c r="K539" s="123"/>
    </row>
    <row r="540" spans="2:11">
      <c r="B540" s="122"/>
      <c r="C540" s="123"/>
      <c r="D540" s="123"/>
      <c r="E540" s="123"/>
      <c r="F540" s="123"/>
      <c r="G540" s="123"/>
      <c r="H540" s="123"/>
      <c r="I540" s="123"/>
      <c r="J540" s="123"/>
      <c r="K540" s="123"/>
    </row>
    <row r="541" spans="2:11">
      <c r="B541" s="122"/>
      <c r="C541" s="123"/>
      <c r="D541" s="123"/>
      <c r="E541" s="123"/>
      <c r="F541" s="123"/>
      <c r="G541" s="123"/>
      <c r="H541" s="123"/>
      <c r="I541" s="123"/>
      <c r="J541" s="123"/>
      <c r="K541" s="123"/>
    </row>
    <row r="542" spans="2:11">
      <c r="B542" s="122"/>
      <c r="C542" s="123"/>
      <c r="D542" s="123"/>
      <c r="E542" s="123"/>
      <c r="F542" s="123"/>
      <c r="G542" s="123"/>
      <c r="H542" s="123"/>
      <c r="I542" s="123"/>
      <c r="J542" s="123"/>
      <c r="K542" s="123"/>
    </row>
    <row r="543" spans="2:11">
      <c r="B543" s="122"/>
      <c r="C543" s="123"/>
      <c r="D543" s="123"/>
      <c r="E543" s="123"/>
      <c r="F543" s="123"/>
      <c r="G543" s="123"/>
      <c r="H543" s="123"/>
      <c r="I543" s="123"/>
      <c r="J543" s="123"/>
      <c r="K543" s="123"/>
    </row>
    <row r="544" spans="2:11">
      <c r="B544" s="122"/>
      <c r="C544" s="123"/>
      <c r="D544" s="123"/>
      <c r="E544" s="123"/>
      <c r="F544" s="123"/>
      <c r="G544" s="123"/>
      <c r="H544" s="123"/>
      <c r="I544" s="123"/>
      <c r="J544" s="123"/>
      <c r="K544" s="123"/>
    </row>
    <row r="545" spans="2:11">
      <c r="B545" s="122"/>
      <c r="C545" s="123"/>
      <c r="D545" s="123"/>
      <c r="E545" s="123"/>
      <c r="F545" s="123"/>
      <c r="G545" s="123"/>
      <c r="H545" s="123"/>
      <c r="I545" s="123"/>
      <c r="J545" s="123"/>
      <c r="K545" s="123"/>
    </row>
    <row r="546" spans="2:11">
      <c r="B546" s="122"/>
      <c r="C546" s="123"/>
      <c r="D546" s="123"/>
      <c r="E546" s="123"/>
      <c r="F546" s="123"/>
      <c r="G546" s="123"/>
      <c r="H546" s="123"/>
      <c r="I546" s="123"/>
      <c r="J546" s="123"/>
      <c r="K546" s="123"/>
    </row>
    <row r="547" spans="2:11">
      <c r="B547" s="122"/>
      <c r="C547" s="123"/>
      <c r="D547" s="123"/>
      <c r="E547" s="123"/>
      <c r="F547" s="123"/>
      <c r="G547" s="123"/>
      <c r="H547" s="123"/>
      <c r="I547" s="123"/>
      <c r="J547" s="123"/>
      <c r="K547" s="123"/>
    </row>
    <row r="548" spans="2:11">
      <c r="B548" s="122"/>
      <c r="C548" s="123"/>
      <c r="D548" s="123"/>
      <c r="E548" s="123"/>
      <c r="F548" s="123"/>
      <c r="G548" s="123"/>
      <c r="H548" s="123"/>
      <c r="I548" s="123"/>
      <c r="J548" s="123"/>
      <c r="K548" s="123"/>
    </row>
    <row r="549" spans="2:11">
      <c r="B549" s="122"/>
      <c r="C549" s="123"/>
      <c r="D549" s="123"/>
      <c r="E549" s="123"/>
      <c r="F549" s="123"/>
      <c r="G549" s="123"/>
      <c r="H549" s="123"/>
      <c r="I549" s="123"/>
      <c r="J549" s="123"/>
      <c r="K549" s="123"/>
    </row>
    <row r="550" spans="2:11">
      <c r="B550" s="122"/>
      <c r="C550" s="123"/>
      <c r="D550" s="123"/>
      <c r="E550" s="123"/>
      <c r="F550" s="123"/>
      <c r="G550" s="123"/>
      <c r="H550" s="123"/>
      <c r="I550" s="123"/>
      <c r="J550" s="123"/>
      <c r="K550" s="123"/>
    </row>
    <row r="551" spans="2:11">
      <c r="B551" s="122"/>
      <c r="C551" s="123"/>
      <c r="D551" s="123"/>
      <c r="E551" s="123"/>
      <c r="F551" s="123"/>
      <c r="G551" s="123"/>
      <c r="H551" s="123"/>
      <c r="I551" s="123"/>
      <c r="J551" s="123"/>
      <c r="K551" s="123"/>
    </row>
    <row r="552" spans="2:11">
      <c r="B552" s="122"/>
      <c r="C552" s="123"/>
      <c r="D552" s="123"/>
      <c r="E552" s="123"/>
      <c r="F552" s="123"/>
      <c r="G552" s="123"/>
      <c r="H552" s="123"/>
      <c r="I552" s="123"/>
      <c r="J552" s="123"/>
      <c r="K552" s="123"/>
    </row>
    <row r="553" spans="2:11">
      <c r="B553" s="122"/>
      <c r="C553" s="123"/>
      <c r="D553" s="123"/>
      <c r="E553" s="123"/>
      <c r="F553" s="123"/>
      <c r="G553" s="123"/>
      <c r="H553" s="123"/>
      <c r="I553" s="123"/>
      <c r="J553" s="123"/>
      <c r="K553" s="123"/>
    </row>
    <row r="554" spans="2:11">
      <c r="B554" s="122"/>
      <c r="C554" s="123"/>
      <c r="D554" s="123"/>
      <c r="E554" s="123"/>
      <c r="F554" s="123"/>
      <c r="G554" s="123"/>
      <c r="H554" s="123"/>
      <c r="I554" s="123"/>
      <c r="J554" s="123"/>
      <c r="K554" s="123"/>
    </row>
    <row r="555" spans="2:11">
      <c r="B555" s="122"/>
      <c r="C555" s="123"/>
      <c r="D555" s="123"/>
      <c r="E555" s="123"/>
      <c r="F555" s="123"/>
      <c r="G555" s="123"/>
      <c r="H555" s="123"/>
      <c r="I555" s="123"/>
      <c r="J555" s="123"/>
      <c r="K555" s="123"/>
    </row>
    <row r="556" spans="2:11">
      <c r="B556" s="122"/>
      <c r="C556" s="123"/>
      <c r="D556" s="123"/>
      <c r="E556" s="123"/>
      <c r="F556" s="123"/>
      <c r="G556" s="123"/>
      <c r="H556" s="123"/>
      <c r="I556" s="123"/>
      <c r="J556" s="123"/>
      <c r="K556" s="123"/>
    </row>
    <row r="557" spans="2:11">
      <c r="B557" s="122"/>
      <c r="C557" s="123"/>
      <c r="D557" s="123"/>
      <c r="E557" s="123"/>
      <c r="F557" s="123"/>
      <c r="G557" s="123"/>
      <c r="H557" s="123"/>
      <c r="I557" s="123"/>
      <c r="J557" s="123"/>
      <c r="K557" s="123"/>
    </row>
    <row r="558" spans="2:11">
      <c r="B558" s="122"/>
      <c r="C558" s="123"/>
      <c r="D558" s="123"/>
      <c r="E558" s="123"/>
      <c r="F558" s="123"/>
      <c r="G558" s="123"/>
      <c r="H558" s="123"/>
      <c r="I558" s="123"/>
      <c r="J558" s="123"/>
      <c r="K558" s="123"/>
    </row>
    <row r="559" spans="2:11">
      <c r="B559" s="122"/>
      <c r="C559" s="123"/>
      <c r="D559" s="123"/>
      <c r="E559" s="123"/>
      <c r="F559" s="123"/>
      <c r="G559" s="123"/>
      <c r="H559" s="123"/>
      <c r="I559" s="123"/>
      <c r="J559" s="123"/>
      <c r="K559" s="123"/>
    </row>
    <row r="560" spans="2:11">
      <c r="B560" s="122"/>
      <c r="C560" s="123"/>
      <c r="D560" s="123"/>
      <c r="E560" s="123"/>
      <c r="F560" s="123"/>
      <c r="G560" s="123"/>
      <c r="H560" s="123"/>
      <c r="I560" s="123"/>
      <c r="J560" s="123"/>
      <c r="K560" s="123"/>
    </row>
    <row r="561" spans="2:11">
      <c r="B561" s="122"/>
      <c r="C561" s="123"/>
      <c r="D561" s="123"/>
      <c r="E561" s="123"/>
      <c r="F561" s="123"/>
      <c r="G561" s="123"/>
      <c r="H561" s="123"/>
      <c r="I561" s="123"/>
      <c r="J561" s="123"/>
      <c r="K561" s="123"/>
    </row>
    <row r="562" spans="2:11">
      <c r="B562" s="122"/>
      <c r="C562" s="123"/>
      <c r="D562" s="123"/>
      <c r="E562" s="123"/>
      <c r="F562" s="123"/>
      <c r="G562" s="123"/>
      <c r="H562" s="123"/>
      <c r="I562" s="123"/>
      <c r="J562" s="123"/>
      <c r="K562" s="123"/>
    </row>
    <row r="563" spans="2:11">
      <c r="B563" s="122"/>
      <c r="C563" s="123"/>
      <c r="D563" s="123"/>
      <c r="E563" s="123"/>
      <c r="F563" s="123"/>
      <c r="G563" s="123"/>
      <c r="H563" s="123"/>
      <c r="I563" s="123"/>
      <c r="J563" s="123"/>
      <c r="K563" s="123"/>
    </row>
    <row r="564" spans="2:11">
      <c r="B564" s="122"/>
      <c r="C564" s="123"/>
      <c r="D564" s="123"/>
      <c r="E564" s="123"/>
      <c r="F564" s="123"/>
      <c r="G564" s="123"/>
      <c r="H564" s="123"/>
      <c r="I564" s="123"/>
      <c r="J564" s="123"/>
      <c r="K564" s="123"/>
    </row>
    <row r="565" spans="2:11">
      <c r="B565" s="122"/>
      <c r="C565" s="122"/>
      <c r="D565" s="122"/>
      <c r="E565" s="123"/>
      <c r="F565" s="123"/>
      <c r="G565" s="123"/>
      <c r="H565" s="123"/>
      <c r="I565" s="123"/>
      <c r="J565" s="123"/>
      <c r="K565" s="123"/>
    </row>
    <row r="566" spans="2:11">
      <c r="B566" s="122"/>
      <c r="C566" s="122"/>
      <c r="D566" s="122"/>
      <c r="E566" s="123"/>
      <c r="F566" s="123"/>
      <c r="G566" s="123"/>
      <c r="H566" s="123"/>
      <c r="I566" s="123"/>
      <c r="J566" s="123"/>
      <c r="K566" s="123"/>
    </row>
    <row r="567" spans="2:11">
      <c r="B567" s="122"/>
      <c r="C567" s="122"/>
      <c r="D567" s="122"/>
      <c r="E567" s="123"/>
      <c r="F567" s="123"/>
      <c r="G567" s="123"/>
      <c r="H567" s="123"/>
      <c r="I567" s="123"/>
      <c r="J567" s="123"/>
      <c r="K567" s="123"/>
    </row>
    <row r="568" spans="2:11">
      <c r="B568" s="122"/>
      <c r="C568" s="122"/>
      <c r="D568" s="122"/>
      <c r="E568" s="123"/>
      <c r="F568" s="123"/>
      <c r="G568" s="123"/>
      <c r="H568" s="123"/>
      <c r="I568" s="123"/>
      <c r="J568" s="123"/>
      <c r="K568" s="123"/>
    </row>
    <row r="569" spans="2:11">
      <c r="B569" s="122"/>
      <c r="C569" s="122"/>
      <c r="D569" s="122"/>
      <c r="E569" s="123"/>
      <c r="F569" s="123"/>
      <c r="G569" s="123"/>
      <c r="H569" s="123"/>
      <c r="I569" s="123"/>
      <c r="J569" s="123"/>
      <c r="K569" s="123"/>
    </row>
    <row r="570" spans="2:11">
      <c r="B570" s="122"/>
      <c r="C570" s="122"/>
      <c r="D570" s="122"/>
      <c r="E570" s="123"/>
      <c r="F570" s="123"/>
      <c r="G570" s="123"/>
      <c r="H570" s="123"/>
      <c r="I570" s="123"/>
      <c r="J570" s="123"/>
      <c r="K570" s="123"/>
    </row>
    <row r="571" spans="2:11">
      <c r="B571" s="122"/>
      <c r="C571" s="122"/>
      <c r="D571" s="122"/>
      <c r="E571" s="123"/>
      <c r="F571" s="123"/>
      <c r="G571" s="123"/>
      <c r="H571" s="123"/>
      <c r="I571" s="123"/>
      <c r="J571" s="123"/>
      <c r="K571" s="123"/>
    </row>
    <row r="572" spans="2:11">
      <c r="B572" s="122"/>
      <c r="C572" s="122"/>
      <c r="D572" s="122"/>
      <c r="E572" s="123"/>
      <c r="F572" s="123"/>
      <c r="G572" s="123"/>
      <c r="H572" s="123"/>
      <c r="I572" s="123"/>
      <c r="J572" s="123"/>
      <c r="K572" s="123"/>
    </row>
    <row r="573" spans="2:11">
      <c r="B573" s="122"/>
      <c r="C573" s="122"/>
      <c r="D573" s="122"/>
      <c r="E573" s="123"/>
      <c r="F573" s="123"/>
      <c r="G573" s="123"/>
      <c r="H573" s="123"/>
      <c r="I573" s="123"/>
      <c r="J573" s="123"/>
      <c r="K573" s="123"/>
    </row>
    <row r="574" spans="2:11">
      <c r="B574" s="122"/>
      <c r="C574" s="122"/>
      <c r="D574" s="122"/>
      <c r="E574" s="123"/>
      <c r="F574" s="123"/>
      <c r="G574" s="123"/>
      <c r="H574" s="123"/>
      <c r="I574" s="123"/>
      <c r="J574" s="123"/>
      <c r="K574" s="123"/>
    </row>
    <row r="575" spans="2:11">
      <c r="B575" s="122"/>
      <c r="C575" s="122"/>
      <c r="D575" s="122"/>
      <c r="E575" s="123"/>
      <c r="F575" s="123"/>
      <c r="G575" s="123"/>
      <c r="H575" s="123"/>
      <c r="I575" s="123"/>
      <c r="J575" s="123"/>
      <c r="K575" s="123"/>
    </row>
    <row r="576" spans="2:11">
      <c r="B576" s="122"/>
      <c r="C576" s="122"/>
      <c r="D576" s="122"/>
      <c r="E576" s="123"/>
      <c r="F576" s="123"/>
      <c r="G576" s="123"/>
      <c r="H576" s="123"/>
      <c r="I576" s="123"/>
      <c r="J576" s="123"/>
      <c r="K576" s="123"/>
    </row>
    <row r="577" spans="2:11">
      <c r="B577" s="122"/>
      <c r="C577" s="122"/>
      <c r="D577" s="122"/>
      <c r="E577" s="123"/>
      <c r="F577" s="123"/>
      <c r="G577" s="123"/>
      <c r="H577" s="123"/>
      <c r="I577" s="123"/>
      <c r="J577" s="123"/>
      <c r="K577" s="123"/>
    </row>
    <row r="578" spans="2:11">
      <c r="B578" s="122"/>
      <c r="C578" s="122"/>
      <c r="D578" s="122"/>
      <c r="E578" s="123"/>
      <c r="F578" s="123"/>
      <c r="G578" s="123"/>
      <c r="H578" s="123"/>
      <c r="I578" s="123"/>
      <c r="J578" s="123"/>
      <c r="K578" s="123"/>
    </row>
    <row r="579" spans="2:11">
      <c r="B579" s="122"/>
      <c r="C579" s="122"/>
      <c r="D579" s="122"/>
      <c r="E579" s="123"/>
      <c r="F579" s="123"/>
      <c r="G579" s="123"/>
      <c r="H579" s="123"/>
      <c r="I579" s="123"/>
      <c r="J579" s="123"/>
      <c r="K579" s="123"/>
    </row>
    <row r="580" spans="2:11">
      <c r="B580" s="122"/>
      <c r="C580" s="122"/>
      <c r="D580" s="122"/>
      <c r="E580" s="123"/>
      <c r="F580" s="123"/>
      <c r="G580" s="123"/>
      <c r="H580" s="123"/>
      <c r="I580" s="123"/>
      <c r="J580" s="123"/>
      <c r="K580" s="123"/>
    </row>
    <row r="581" spans="2:11">
      <c r="B581" s="122"/>
      <c r="C581" s="122"/>
      <c r="D581" s="122"/>
      <c r="E581" s="123"/>
      <c r="F581" s="123"/>
      <c r="G581" s="123"/>
      <c r="H581" s="123"/>
      <c r="I581" s="123"/>
      <c r="J581" s="123"/>
      <c r="K581" s="123"/>
    </row>
    <row r="582" spans="2:11">
      <c r="B582" s="122"/>
      <c r="C582" s="122"/>
      <c r="D582" s="122"/>
      <c r="E582" s="123"/>
      <c r="F582" s="123"/>
      <c r="G582" s="123"/>
      <c r="H582" s="123"/>
      <c r="I582" s="123"/>
      <c r="J582" s="123"/>
      <c r="K582" s="123"/>
    </row>
    <row r="583" spans="2:11">
      <c r="B583" s="122"/>
      <c r="C583" s="122"/>
      <c r="D583" s="122"/>
      <c r="E583" s="123"/>
      <c r="F583" s="123"/>
      <c r="G583" s="123"/>
      <c r="H583" s="123"/>
      <c r="I583" s="123"/>
      <c r="J583" s="123"/>
      <c r="K583" s="123"/>
    </row>
    <row r="584" spans="2:11">
      <c r="B584" s="122"/>
      <c r="C584" s="122"/>
      <c r="D584" s="122"/>
      <c r="E584" s="123"/>
      <c r="F584" s="123"/>
      <c r="G584" s="123"/>
      <c r="H584" s="123"/>
      <c r="I584" s="123"/>
      <c r="J584" s="123"/>
      <c r="K584" s="123"/>
    </row>
    <row r="585" spans="2:11">
      <c r="B585" s="122"/>
      <c r="C585" s="122"/>
      <c r="D585" s="122"/>
      <c r="E585" s="123"/>
      <c r="F585" s="123"/>
      <c r="G585" s="123"/>
      <c r="H585" s="123"/>
      <c r="I585" s="123"/>
      <c r="J585" s="123"/>
      <c r="K585" s="123"/>
    </row>
    <row r="586" spans="2:11">
      <c r="B586" s="122"/>
      <c r="C586" s="122"/>
      <c r="D586" s="122"/>
      <c r="E586" s="123"/>
      <c r="F586" s="123"/>
      <c r="G586" s="123"/>
      <c r="H586" s="123"/>
      <c r="I586" s="123"/>
      <c r="J586" s="123"/>
      <c r="K586" s="123"/>
    </row>
    <row r="587" spans="2:11">
      <c r="B587" s="122"/>
      <c r="C587" s="122"/>
      <c r="D587" s="122"/>
      <c r="E587" s="123"/>
      <c r="F587" s="123"/>
      <c r="G587" s="123"/>
      <c r="H587" s="123"/>
      <c r="I587" s="123"/>
      <c r="J587" s="123"/>
      <c r="K587" s="123"/>
    </row>
    <row r="588" spans="2:11">
      <c r="B588" s="122"/>
      <c r="C588" s="122"/>
      <c r="D588" s="122"/>
      <c r="E588" s="123"/>
      <c r="F588" s="123"/>
      <c r="G588" s="123"/>
      <c r="H588" s="123"/>
      <c r="I588" s="123"/>
      <c r="J588" s="123"/>
      <c r="K588" s="123"/>
    </row>
    <row r="589" spans="2:11">
      <c r="B589" s="122"/>
      <c r="C589" s="122"/>
      <c r="D589" s="122"/>
      <c r="E589" s="123"/>
      <c r="F589" s="123"/>
      <c r="G589" s="123"/>
      <c r="H589" s="123"/>
      <c r="I589" s="123"/>
      <c r="J589" s="123"/>
      <c r="K589" s="123"/>
    </row>
    <row r="590" spans="2:11">
      <c r="B590" s="122"/>
      <c r="C590" s="122"/>
      <c r="D590" s="122"/>
      <c r="E590" s="123"/>
      <c r="F590" s="123"/>
      <c r="G590" s="123"/>
      <c r="H590" s="123"/>
      <c r="I590" s="123"/>
      <c r="J590" s="123"/>
      <c r="K590" s="123"/>
    </row>
    <row r="591" spans="2:11">
      <c r="B591" s="122"/>
      <c r="C591" s="122"/>
      <c r="D591" s="122"/>
      <c r="E591" s="123"/>
      <c r="F591" s="123"/>
      <c r="G591" s="123"/>
      <c r="H591" s="123"/>
      <c r="I591" s="123"/>
      <c r="J591" s="123"/>
      <c r="K591" s="123"/>
    </row>
    <row r="592" spans="2:11">
      <c r="B592" s="122"/>
      <c r="C592" s="122"/>
      <c r="D592" s="122"/>
      <c r="E592" s="123"/>
      <c r="F592" s="123"/>
      <c r="G592" s="123"/>
      <c r="H592" s="123"/>
      <c r="I592" s="123"/>
      <c r="J592" s="123"/>
      <c r="K592" s="123"/>
    </row>
    <row r="593" spans="2:11">
      <c r="B593" s="122"/>
      <c r="C593" s="122"/>
      <c r="D593" s="122"/>
      <c r="E593" s="123"/>
      <c r="F593" s="123"/>
      <c r="G593" s="123"/>
      <c r="H593" s="123"/>
      <c r="I593" s="123"/>
      <c r="J593" s="123"/>
      <c r="K593" s="123"/>
    </row>
    <row r="594" spans="2:11">
      <c r="B594" s="122"/>
      <c r="C594" s="122"/>
      <c r="D594" s="122"/>
      <c r="E594" s="123"/>
      <c r="F594" s="123"/>
      <c r="G594" s="123"/>
      <c r="H594" s="123"/>
      <c r="I594" s="123"/>
      <c r="J594" s="123"/>
      <c r="K594" s="123"/>
    </row>
    <row r="595" spans="2:11">
      <c r="B595" s="122"/>
      <c r="C595" s="122"/>
      <c r="D595" s="122"/>
      <c r="E595" s="123"/>
      <c r="F595" s="123"/>
      <c r="G595" s="123"/>
      <c r="H595" s="123"/>
      <c r="I595" s="123"/>
      <c r="J595" s="123"/>
      <c r="K595" s="123"/>
    </row>
    <row r="596" spans="2:11">
      <c r="B596" s="122"/>
      <c r="C596" s="122"/>
      <c r="D596" s="122"/>
      <c r="E596" s="123"/>
      <c r="F596" s="123"/>
      <c r="G596" s="123"/>
      <c r="H596" s="123"/>
      <c r="I596" s="123"/>
      <c r="J596" s="123"/>
      <c r="K596" s="123"/>
    </row>
    <row r="597" spans="2:11">
      <c r="B597" s="122"/>
      <c r="C597" s="122"/>
      <c r="D597" s="122"/>
      <c r="E597" s="123"/>
      <c r="F597" s="123"/>
      <c r="G597" s="123"/>
      <c r="H597" s="123"/>
      <c r="I597" s="123"/>
      <c r="J597" s="123"/>
      <c r="K597" s="123"/>
    </row>
    <row r="598" spans="2:11">
      <c r="B598" s="122"/>
      <c r="C598" s="122"/>
      <c r="D598" s="122"/>
      <c r="E598" s="123"/>
      <c r="F598" s="123"/>
      <c r="G598" s="123"/>
      <c r="H598" s="123"/>
      <c r="I598" s="123"/>
      <c r="J598" s="123"/>
      <c r="K598" s="123"/>
    </row>
    <row r="599" spans="2:11">
      <c r="B599" s="122"/>
      <c r="C599" s="122"/>
      <c r="D599" s="122"/>
      <c r="E599" s="123"/>
      <c r="F599" s="123"/>
      <c r="G599" s="123"/>
      <c r="H599" s="123"/>
      <c r="I599" s="123"/>
      <c r="J599" s="123"/>
      <c r="K599" s="123"/>
    </row>
    <row r="600" spans="2:11">
      <c r="B600" s="122"/>
      <c r="C600" s="122"/>
      <c r="D600" s="122"/>
      <c r="E600" s="123"/>
      <c r="F600" s="123"/>
      <c r="G600" s="123"/>
      <c r="H600" s="123"/>
      <c r="I600" s="123"/>
      <c r="J600" s="123"/>
      <c r="K600" s="123"/>
    </row>
    <row r="601" spans="2:11">
      <c r="B601" s="122"/>
      <c r="C601" s="122"/>
      <c r="D601" s="122"/>
      <c r="E601" s="123"/>
      <c r="F601" s="123"/>
      <c r="G601" s="123"/>
      <c r="H601" s="123"/>
      <c r="I601" s="123"/>
      <c r="J601" s="123"/>
      <c r="K601" s="123"/>
    </row>
    <row r="602" spans="2:11">
      <c r="B602" s="122"/>
      <c r="C602" s="122"/>
      <c r="D602" s="122"/>
      <c r="E602" s="123"/>
      <c r="F602" s="123"/>
      <c r="G602" s="123"/>
      <c r="H602" s="123"/>
      <c r="I602" s="123"/>
      <c r="J602" s="123"/>
      <c r="K602" s="123"/>
    </row>
    <row r="603" spans="2:11">
      <c r="B603" s="122"/>
      <c r="C603" s="122"/>
      <c r="D603" s="122"/>
      <c r="E603" s="123"/>
      <c r="F603" s="123"/>
      <c r="G603" s="123"/>
      <c r="H603" s="123"/>
      <c r="I603" s="123"/>
      <c r="J603" s="123"/>
      <c r="K603" s="123"/>
    </row>
    <row r="604" spans="2:11">
      <c r="B604" s="122"/>
      <c r="C604" s="122"/>
      <c r="D604" s="122"/>
      <c r="E604" s="123"/>
      <c r="F604" s="123"/>
      <c r="G604" s="123"/>
      <c r="H604" s="123"/>
      <c r="I604" s="123"/>
      <c r="J604" s="123"/>
      <c r="K604" s="123"/>
    </row>
    <row r="605" spans="2:11">
      <c r="B605" s="122"/>
      <c r="C605" s="122"/>
      <c r="D605" s="122"/>
      <c r="E605" s="123"/>
      <c r="F605" s="123"/>
      <c r="G605" s="123"/>
      <c r="H605" s="123"/>
      <c r="I605" s="123"/>
      <c r="J605" s="123"/>
      <c r="K605" s="123"/>
    </row>
    <row r="606" spans="2:11">
      <c r="B606" s="122"/>
      <c r="C606" s="122"/>
      <c r="D606" s="122"/>
      <c r="E606" s="123"/>
      <c r="F606" s="123"/>
      <c r="G606" s="123"/>
      <c r="H606" s="123"/>
      <c r="I606" s="123"/>
      <c r="J606" s="123"/>
      <c r="K606" s="123"/>
    </row>
    <row r="607" spans="2:11">
      <c r="B607" s="122"/>
      <c r="C607" s="122"/>
      <c r="D607" s="122"/>
      <c r="E607" s="123"/>
      <c r="F607" s="123"/>
      <c r="G607" s="123"/>
      <c r="H607" s="123"/>
      <c r="I607" s="123"/>
      <c r="J607" s="123"/>
      <c r="K607" s="123"/>
    </row>
    <row r="608" spans="2:11">
      <c r="B608" s="122"/>
      <c r="C608" s="122"/>
      <c r="D608" s="122"/>
      <c r="E608" s="123"/>
      <c r="F608" s="123"/>
      <c r="G608" s="123"/>
      <c r="H608" s="123"/>
      <c r="I608" s="123"/>
      <c r="J608" s="123"/>
      <c r="K608" s="123"/>
    </row>
    <row r="609" spans="2:11">
      <c r="B609" s="122"/>
      <c r="C609" s="122"/>
      <c r="D609" s="122"/>
      <c r="E609" s="123"/>
      <c r="F609" s="123"/>
      <c r="G609" s="123"/>
      <c r="H609" s="123"/>
      <c r="I609" s="123"/>
      <c r="J609" s="123"/>
      <c r="K609" s="123"/>
    </row>
    <row r="610" spans="2:11">
      <c r="B610" s="122"/>
      <c r="C610" s="122"/>
      <c r="D610" s="122"/>
      <c r="E610" s="123"/>
      <c r="F610" s="123"/>
      <c r="G610" s="123"/>
      <c r="H610" s="123"/>
      <c r="I610" s="123"/>
      <c r="J610" s="123"/>
      <c r="K610" s="123"/>
    </row>
    <row r="611" spans="2:11">
      <c r="B611" s="122"/>
      <c r="C611" s="122"/>
      <c r="D611" s="122"/>
      <c r="E611" s="123"/>
      <c r="F611" s="123"/>
      <c r="G611" s="123"/>
      <c r="H611" s="123"/>
      <c r="I611" s="123"/>
      <c r="J611" s="123"/>
      <c r="K611" s="123"/>
    </row>
    <row r="612" spans="2:11">
      <c r="B612" s="122"/>
      <c r="C612" s="122"/>
      <c r="D612" s="122"/>
      <c r="E612" s="123"/>
      <c r="F612" s="123"/>
      <c r="G612" s="123"/>
      <c r="H612" s="123"/>
      <c r="I612" s="123"/>
      <c r="J612" s="123"/>
      <c r="K612" s="123"/>
    </row>
    <row r="613" spans="2:11">
      <c r="B613" s="122"/>
      <c r="C613" s="122"/>
      <c r="D613" s="122"/>
      <c r="E613" s="123"/>
      <c r="F613" s="123"/>
      <c r="G613" s="123"/>
      <c r="H613" s="123"/>
      <c r="I613" s="123"/>
      <c r="J613" s="123"/>
      <c r="K613" s="123"/>
    </row>
    <row r="614" spans="2:11">
      <c r="B614" s="122"/>
      <c r="C614" s="122"/>
      <c r="D614" s="122"/>
      <c r="E614" s="123"/>
      <c r="F614" s="123"/>
      <c r="G614" s="123"/>
      <c r="H614" s="123"/>
      <c r="I614" s="123"/>
      <c r="J614" s="123"/>
      <c r="K614" s="123"/>
    </row>
    <row r="615" spans="2:11">
      <c r="B615" s="122"/>
      <c r="C615" s="122"/>
      <c r="D615" s="122"/>
      <c r="E615" s="123"/>
      <c r="F615" s="123"/>
      <c r="G615" s="123"/>
      <c r="H615" s="123"/>
      <c r="I615" s="123"/>
      <c r="J615" s="123"/>
      <c r="K615" s="123"/>
    </row>
    <row r="616" spans="2:11">
      <c r="B616" s="122"/>
      <c r="C616" s="122"/>
      <c r="D616" s="122"/>
      <c r="E616" s="123"/>
      <c r="F616" s="123"/>
      <c r="G616" s="123"/>
      <c r="H616" s="123"/>
      <c r="I616" s="123"/>
      <c r="J616" s="123"/>
      <c r="K616" s="123"/>
    </row>
    <row r="617" spans="2:11">
      <c r="B617" s="122"/>
      <c r="C617" s="122"/>
      <c r="D617" s="122"/>
      <c r="E617" s="123"/>
      <c r="F617" s="123"/>
      <c r="G617" s="123"/>
      <c r="H617" s="123"/>
      <c r="I617" s="123"/>
      <c r="J617" s="123"/>
      <c r="K617" s="123"/>
    </row>
    <row r="618" spans="2:11">
      <c r="B618" s="122"/>
      <c r="C618" s="122"/>
      <c r="D618" s="122"/>
      <c r="E618" s="123"/>
      <c r="F618" s="123"/>
      <c r="G618" s="123"/>
      <c r="H618" s="123"/>
      <c r="I618" s="123"/>
      <c r="J618" s="123"/>
      <c r="K618" s="123"/>
    </row>
    <row r="619" spans="2:11">
      <c r="B619" s="122"/>
      <c r="C619" s="122"/>
      <c r="D619" s="122"/>
      <c r="E619" s="123"/>
      <c r="F619" s="123"/>
      <c r="G619" s="123"/>
      <c r="H619" s="123"/>
      <c r="I619" s="123"/>
      <c r="J619" s="123"/>
      <c r="K619" s="123"/>
    </row>
    <row r="620" spans="2:11">
      <c r="B620" s="122"/>
      <c r="C620" s="122"/>
      <c r="D620" s="122"/>
      <c r="E620" s="123"/>
      <c r="F620" s="123"/>
      <c r="G620" s="123"/>
      <c r="H620" s="123"/>
      <c r="I620" s="123"/>
      <c r="J620" s="123"/>
      <c r="K620" s="123"/>
    </row>
    <row r="621" spans="2:11">
      <c r="B621" s="122"/>
      <c r="C621" s="122"/>
      <c r="D621" s="122"/>
      <c r="E621" s="123"/>
      <c r="F621" s="123"/>
      <c r="G621" s="123"/>
      <c r="H621" s="123"/>
      <c r="I621" s="123"/>
      <c r="J621" s="123"/>
      <c r="K621" s="123"/>
    </row>
    <row r="622" spans="2:11">
      <c r="B622" s="122"/>
      <c r="C622" s="122"/>
      <c r="D622" s="122"/>
      <c r="E622" s="123"/>
      <c r="F622" s="123"/>
      <c r="G622" s="123"/>
      <c r="H622" s="123"/>
      <c r="I622" s="123"/>
      <c r="J622" s="123"/>
      <c r="K622" s="123"/>
    </row>
    <row r="623" spans="2:11">
      <c r="B623" s="122"/>
      <c r="C623" s="122"/>
      <c r="D623" s="122"/>
      <c r="E623" s="123"/>
      <c r="F623" s="123"/>
      <c r="G623" s="123"/>
      <c r="H623" s="123"/>
      <c r="I623" s="123"/>
      <c r="J623" s="123"/>
      <c r="K623" s="123"/>
    </row>
    <row r="624" spans="2:11">
      <c r="B624" s="122"/>
      <c r="C624" s="122"/>
      <c r="D624" s="122"/>
      <c r="E624" s="123"/>
      <c r="F624" s="123"/>
      <c r="G624" s="123"/>
      <c r="H624" s="123"/>
      <c r="I624" s="123"/>
      <c r="J624" s="123"/>
      <c r="K624" s="123"/>
    </row>
    <row r="625" spans="2:11">
      <c r="B625" s="122"/>
      <c r="C625" s="122"/>
      <c r="D625" s="122"/>
      <c r="E625" s="123"/>
      <c r="F625" s="123"/>
      <c r="G625" s="123"/>
      <c r="H625" s="123"/>
      <c r="I625" s="123"/>
      <c r="J625" s="123"/>
      <c r="K625" s="123"/>
    </row>
    <row r="626" spans="2:11">
      <c r="B626" s="122"/>
      <c r="C626" s="122"/>
      <c r="D626" s="122"/>
      <c r="E626" s="123"/>
      <c r="F626" s="123"/>
      <c r="G626" s="123"/>
      <c r="H626" s="123"/>
      <c r="I626" s="123"/>
      <c r="J626" s="123"/>
      <c r="K626" s="123"/>
    </row>
    <row r="627" spans="2:11">
      <c r="B627" s="122"/>
      <c r="C627" s="122"/>
      <c r="D627" s="122"/>
      <c r="E627" s="123"/>
      <c r="F627" s="123"/>
      <c r="G627" s="123"/>
      <c r="H627" s="123"/>
      <c r="I627" s="123"/>
      <c r="J627" s="123"/>
      <c r="K627" s="123"/>
    </row>
    <row r="628" spans="2:11">
      <c r="B628" s="122"/>
      <c r="C628" s="122"/>
      <c r="D628" s="122"/>
      <c r="E628" s="123"/>
      <c r="F628" s="123"/>
      <c r="G628" s="123"/>
      <c r="H628" s="123"/>
      <c r="I628" s="123"/>
      <c r="J628" s="123"/>
      <c r="K628" s="123"/>
    </row>
    <row r="629" spans="2:11">
      <c r="B629" s="122"/>
      <c r="C629" s="122"/>
      <c r="D629" s="122"/>
      <c r="E629" s="123"/>
      <c r="F629" s="123"/>
      <c r="G629" s="123"/>
      <c r="H629" s="123"/>
      <c r="I629" s="123"/>
      <c r="J629" s="123"/>
      <c r="K629" s="123"/>
    </row>
    <row r="630" spans="2:11">
      <c r="B630" s="122"/>
      <c r="C630" s="122"/>
      <c r="D630" s="122"/>
      <c r="E630" s="123"/>
      <c r="F630" s="123"/>
      <c r="G630" s="123"/>
      <c r="H630" s="123"/>
      <c r="I630" s="123"/>
      <c r="J630" s="123"/>
      <c r="K630" s="123"/>
    </row>
    <row r="631" spans="2:11">
      <c r="B631" s="122"/>
      <c r="C631" s="122"/>
      <c r="D631" s="122"/>
      <c r="E631" s="123"/>
      <c r="F631" s="123"/>
      <c r="G631" s="123"/>
      <c r="H631" s="123"/>
      <c r="I631" s="123"/>
      <c r="J631" s="123"/>
      <c r="K631" s="123"/>
    </row>
    <row r="632" spans="2:11">
      <c r="B632" s="122"/>
      <c r="C632" s="122"/>
      <c r="D632" s="122"/>
      <c r="E632" s="123"/>
      <c r="F632" s="123"/>
      <c r="G632" s="123"/>
      <c r="H632" s="123"/>
      <c r="I632" s="123"/>
      <c r="J632" s="123"/>
      <c r="K632" s="123"/>
    </row>
    <row r="633" spans="2:11">
      <c r="B633" s="122"/>
      <c r="C633" s="122"/>
      <c r="D633" s="122"/>
      <c r="E633" s="123"/>
      <c r="F633" s="123"/>
      <c r="G633" s="123"/>
      <c r="H633" s="123"/>
      <c r="I633" s="123"/>
      <c r="J633" s="123"/>
      <c r="K633" s="123"/>
    </row>
    <row r="634" spans="2:11">
      <c r="B634" s="122"/>
      <c r="C634" s="122"/>
      <c r="D634" s="122"/>
      <c r="E634" s="123"/>
      <c r="F634" s="123"/>
      <c r="G634" s="123"/>
      <c r="H634" s="123"/>
      <c r="I634" s="123"/>
      <c r="J634" s="123"/>
      <c r="K634" s="123"/>
    </row>
    <row r="635" spans="2:11">
      <c r="B635" s="122"/>
      <c r="C635" s="122"/>
      <c r="D635" s="122"/>
      <c r="E635" s="123"/>
      <c r="F635" s="123"/>
      <c r="G635" s="123"/>
      <c r="H635" s="123"/>
      <c r="I635" s="123"/>
      <c r="J635" s="123"/>
      <c r="K635" s="123"/>
    </row>
    <row r="636" spans="2:11">
      <c r="B636" s="122"/>
      <c r="C636" s="122"/>
      <c r="D636" s="122"/>
      <c r="E636" s="123"/>
      <c r="F636" s="123"/>
      <c r="G636" s="123"/>
      <c r="H636" s="123"/>
      <c r="I636" s="123"/>
      <c r="J636" s="123"/>
      <c r="K636" s="123"/>
    </row>
    <row r="637" spans="2:11">
      <c r="B637" s="122"/>
      <c r="C637" s="122"/>
      <c r="D637" s="122"/>
      <c r="E637" s="123"/>
      <c r="F637" s="123"/>
      <c r="G637" s="123"/>
      <c r="H637" s="123"/>
      <c r="I637" s="123"/>
      <c r="J637" s="123"/>
      <c r="K637" s="123"/>
    </row>
    <row r="638" spans="2:11">
      <c r="B638" s="122"/>
      <c r="C638" s="122"/>
      <c r="D638" s="122"/>
      <c r="E638" s="123"/>
      <c r="F638" s="123"/>
      <c r="G638" s="123"/>
      <c r="H638" s="123"/>
      <c r="I638" s="123"/>
      <c r="J638" s="123"/>
      <c r="K638" s="123"/>
    </row>
    <row r="639" spans="2:11">
      <c r="B639" s="122"/>
      <c r="C639" s="122"/>
      <c r="D639" s="122"/>
      <c r="E639" s="123"/>
      <c r="F639" s="123"/>
      <c r="G639" s="123"/>
      <c r="H639" s="123"/>
      <c r="I639" s="123"/>
      <c r="J639" s="123"/>
      <c r="K639" s="123"/>
    </row>
    <row r="640" spans="2:11">
      <c r="B640" s="122"/>
      <c r="C640" s="122"/>
      <c r="D640" s="122"/>
      <c r="E640" s="123"/>
      <c r="F640" s="123"/>
      <c r="G640" s="123"/>
      <c r="H640" s="123"/>
      <c r="I640" s="123"/>
      <c r="J640" s="123"/>
      <c r="K640" s="123"/>
    </row>
    <row r="641" spans="2:11">
      <c r="B641" s="122"/>
      <c r="C641" s="122"/>
      <c r="D641" s="122"/>
      <c r="E641" s="123"/>
      <c r="F641" s="123"/>
      <c r="G641" s="123"/>
      <c r="H641" s="123"/>
      <c r="I641" s="123"/>
      <c r="J641" s="123"/>
      <c r="K641" s="123"/>
    </row>
    <row r="642" spans="2:11">
      <c r="B642" s="122"/>
      <c r="C642" s="122"/>
      <c r="D642" s="122"/>
      <c r="E642" s="123"/>
      <c r="F642" s="123"/>
      <c r="G642" s="123"/>
      <c r="H642" s="123"/>
      <c r="I642" s="123"/>
      <c r="J642" s="123"/>
      <c r="K642" s="123"/>
    </row>
    <row r="643" spans="2:11">
      <c r="B643" s="122"/>
      <c r="C643" s="122"/>
      <c r="D643" s="122"/>
      <c r="E643" s="123"/>
      <c r="F643" s="123"/>
      <c r="G643" s="123"/>
      <c r="H643" s="123"/>
      <c r="I643" s="123"/>
      <c r="J643" s="123"/>
      <c r="K643" s="123"/>
    </row>
    <row r="644" spans="2:11">
      <c r="B644" s="122"/>
      <c r="C644" s="122"/>
      <c r="D644" s="122"/>
      <c r="E644" s="123"/>
      <c r="F644" s="123"/>
      <c r="G644" s="123"/>
      <c r="H644" s="123"/>
      <c r="I644" s="123"/>
      <c r="J644" s="123"/>
      <c r="K644" s="123"/>
    </row>
    <row r="645" spans="2:11">
      <c r="B645" s="122"/>
      <c r="C645" s="122"/>
      <c r="D645" s="122"/>
      <c r="E645" s="123"/>
      <c r="F645" s="123"/>
      <c r="G645" s="123"/>
      <c r="H645" s="123"/>
      <c r="I645" s="123"/>
      <c r="J645" s="123"/>
      <c r="K645" s="123"/>
    </row>
    <row r="646" spans="2:11">
      <c r="B646" s="122"/>
      <c r="C646" s="122"/>
      <c r="D646" s="122"/>
      <c r="E646" s="123"/>
      <c r="F646" s="123"/>
      <c r="G646" s="123"/>
      <c r="H646" s="123"/>
      <c r="I646" s="123"/>
      <c r="J646" s="123"/>
      <c r="K646" s="123"/>
    </row>
    <row r="647" spans="2:11">
      <c r="B647" s="122"/>
      <c r="C647" s="122"/>
      <c r="D647" s="122"/>
      <c r="E647" s="123"/>
      <c r="F647" s="123"/>
      <c r="G647" s="123"/>
      <c r="H647" s="123"/>
      <c r="I647" s="123"/>
      <c r="J647" s="123"/>
      <c r="K647" s="123"/>
    </row>
    <row r="648" spans="2:11">
      <c r="B648" s="122"/>
      <c r="C648" s="122"/>
      <c r="D648" s="122"/>
      <c r="E648" s="123"/>
      <c r="F648" s="123"/>
      <c r="G648" s="123"/>
      <c r="H648" s="123"/>
      <c r="I648" s="123"/>
      <c r="J648" s="123"/>
      <c r="K648" s="123"/>
    </row>
    <row r="649" spans="2:11">
      <c r="B649" s="122"/>
      <c r="C649" s="122"/>
      <c r="D649" s="122"/>
      <c r="E649" s="123"/>
      <c r="F649" s="123"/>
      <c r="G649" s="123"/>
      <c r="H649" s="123"/>
      <c r="I649" s="123"/>
      <c r="J649" s="123"/>
      <c r="K649" s="123"/>
    </row>
    <row r="650" spans="2:11">
      <c r="B650" s="122"/>
      <c r="C650" s="122"/>
      <c r="D650" s="122"/>
      <c r="E650" s="123"/>
      <c r="F650" s="123"/>
      <c r="G650" s="123"/>
      <c r="H650" s="123"/>
      <c r="I650" s="123"/>
      <c r="J650" s="123"/>
      <c r="K650" s="123"/>
    </row>
    <row r="651" spans="2:11">
      <c r="B651" s="122"/>
      <c r="C651" s="122"/>
      <c r="D651" s="122"/>
      <c r="E651" s="123"/>
      <c r="F651" s="123"/>
      <c r="G651" s="123"/>
      <c r="H651" s="123"/>
      <c r="I651" s="123"/>
      <c r="J651" s="123"/>
      <c r="K651" s="123"/>
    </row>
    <row r="652" spans="2:11">
      <c r="B652" s="122"/>
      <c r="C652" s="122"/>
      <c r="D652" s="122"/>
      <c r="E652" s="123"/>
      <c r="F652" s="123"/>
      <c r="G652" s="123"/>
      <c r="H652" s="123"/>
      <c r="I652" s="123"/>
      <c r="J652" s="123"/>
      <c r="K652" s="123"/>
    </row>
    <row r="653" spans="2:11">
      <c r="B653" s="122"/>
      <c r="C653" s="122"/>
      <c r="D653" s="122"/>
      <c r="E653" s="123"/>
      <c r="F653" s="123"/>
      <c r="G653" s="123"/>
      <c r="H653" s="123"/>
      <c r="I653" s="123"/>
      <c r="J653" s="123"/>
      <c r="K653" s="123"/>
    </row>
    <row r="654" spans="2:11">
      <c r="B654" s="122"/>
      <c r="C654" s="122"/>
      <c r="D654" s="122"/>
      <c r="E654" s="123"/>
      <c r="F654" s="123"/>
      <c r="G654" s="123"/>
      <c r="H654" s="123"/>
      <c r="I654" s="123"/>
      <c r="J654" s="123"/>
      <c r="K654" s="123"/>
    </row>
    <row r="655" spans="2:11">
      <c r="B655" s="122"/>
      <c r="C655" s="122"/>
      <c r="D655" s="122"/>
      <c r="E655" s="123"/>
      <c r="F655" s="123"/>
      <c r="G655" s="123"/>
      <c r="H655" s="123"/>
      <c r="I655" s="123"/>
      <c r="J655" s="123"/>
      <c r="K655" s="123"/>
    </row>
    <row r="656" spans="2:11">
      <c r="B656" s="122"/>
      <c r="C656" s="122"/>
      <c r="D656" s="122"/>
      <c r="E656" s="123"/>
      <c r="F656" s="123"/>
      <c r="G656" s="123"/>
      <c r="H656" s="123"/>
      <c r="I656" s="123"/>
      <c r="J656" s="123"/>
      <c r="K656" s="123"/>
    </row>
    <row r="657" spans="2:11">
      <c r="B657" s="122"/>
      <c r="C657" s="122"/>
      <c r="D657" s="122"/>
      <c r="E657" s="123"/>
      <c r="F657" s="123"/>
      <c r="G657" s="123"/>
      <c r="H657" s="123"/>
      <c r="I657" s="123"/>
      <c r="J657" s="123"/>
      <c r="K657" s="123"/>
    </row>
    <row r="658" spans="2:11">
      <c r="B658" s="122"/>
      <c r="C658" s="122"/>
      <c r="D658" s="122"/>
      <c r="E658" s="123"/>
      <c r="F658" s="123"/>
      <c r="G658" s="123"/>
      <c r="H658" s="123"/>
      <c r="I658" s="123"/>
      <c r="J658" s="123"/>
      <c r="K658" s="123"/>
    </row>
    <row r="659" spans="2:11">
      <c r="B659" s="122"/>
      <c r="C659" s="122"/>
      <c r="D659" s="122"/>
      <c r="E659" s="123"/>
      <c r="F659" s="123"/>
      <c r="G659" s="123"/>
      <c r="H659" s="123"/>
      <c r="I659" s="123"/>
      <c r="J659" s="123"/>
      <c r="K659" s="123"/>
    </row>
    <row r="660" spans="2:11">
      <c r="B660" s="122"/>
      <c r="C660" s="122"/>
      <c r="D660" s="122"/>
      <c r="E660" s="123"/>
      <c r="F660" s="123"/>
      <c r="G660" s="123"/>
      <c r="H660" s="123"/>
      <c r="I660" s="123"/>
      <c r="J660" s="123"/>
      <c r="K660" s="123"/>
    </row>
    <row r="661" spans="2:11">
      <c r="B661" s="122"/>
      <c r="C661" s="122"/>
      <c r="D661" s="122"/>
      <c r="E661" s="123"/>
      <c r="F661" s="123"/>
      <c r="G661" s="123"/>
      <c r="H661" s="123"/>
      <c r="I661" s="123"/>
      <c r="J661" s="123"/>
      <c r="K661" s="123"/>
    </row>
    <row r="662" spans="2:11">
      <c r="B662" s="122"/>
      <c r="C662" s="122"/>
      <c r="D662" s="122"/>
      <c r="E662" s="123"/>
      <c r="F662" s="123"/>
      <c r="G662" s="123"/>
      <c r="H662" s="123"/>
      <c r="I662" s="123"/>
      <c r="J662" s="123"/>
      <c r="K662" s="123"/>
    </row>
    <row r="663" spans="2:11">
      <c r="B663" s="122"/>
      <c r="C663" s="122"/>
      <c r="D663" s="122"/>
      <c r="E663" s="123"/>
      <c r="F663" s="123"/>
      <c r="G663" s="123"/>
      <c r="H663" s="123"/>
      <c r="I663" s="123"/>
      <c r="J663" s="123"/>
      <c r="K663" s="123"/>
    </row>
    <row r="664" spans="2:11">
      <c r="B664" s="122"/>
      <c r="C664" s="122"/>
      <c r="D664" s="122"/>
      <c r="E664" s="123"/>
      <c r="F664" s="123"/>
      <c r="G664" s="123"/>
      <c r="H664" s="123"/>
      <c r="I664" s="123"/>
      <c r="J664" s="123"/>
      <c r="K664" s="123"/>
    </row>
    <row r="665" spans="2:11">
      <c r="B665" s="122"/>
      <c r="C665" s="122"/>
      <c r="D665" s="122"/>
      <c r="E665" s="123"/>
      <c r="F665" s="123"/>
      <c r="G665" s="123"/>
      <c r="H665" s="123"/>
      <c r="I665" s="123"/>
      <c r="J665" s="123"/>
      <c r="K665" s="123"/>
    </row>
    <row r="666" spans="2:11">
      <c r="B666" s="122"/>
      <c r="C666" s="122"/>
      <c r="D666" s="122"/>
      <c r="E666" s="123"/>
      <c r="F666" s="123"/>
      <c r="G666" s="123"/>
      <c r="H666" s="123"/>
      <c r="I666" s="123"/>
      <c r="J666" s="123"/>
      <c r="K666" s="123"/>
    </row>
    <row r="667" spans="2:11">
      <c r="B667" s="122"/>
      <c r="C667" s="122"/>
      <c r="D667" s="122"/>
      <c r="E667" s="123"/>
      <c r="F667" s="123"/>
      <c r="G667" s="123"/>
      <c r="H667" s="123"/>
      <c r="I667" s="123"/>
      <c r="J667" s="123"/>
      <c r="K667" s="123"/>
    </row>
    <row r="668" spans="2:11">
      <c r="B668" s="122"/>
      <c r="C668" s="122"/>
      <c r="D668" s="122"/>
      <c r="E668" s="123"/>
      <c r="F668" s="123"/>
      <c r="G668" s="123"/>
      <c r="H668" s="123"/>
      <c r="I668" s="123"/>
      <c r="J668" s="123"/>
      <c r="K668" s="123"/>
    </row>
    <row r="669" spans="2:11">
      <c r="B669" s="122"/>
      <c r="C669" s="122"/>
      <c r="D669" s="122"/>
      <c r="E669" s="123"/>
      <c r="F669" s="123"/>
      <c r="G669" s="123"/>
      <c r="H669" s="123"/>
      <c r="I669" s="123"/>
      <c r="J669" s="123"/>
      <c r="K669" s="123"/>
    </row>
    <row r="670" spans="2:11">
      <c r="B670" s="122"/>
      <c r="C670" s="122"/>
      <c r="D670" s="122"/>
      <c r="E670" s="123"/>
      <c r="F670" s="123"/>
      <c r="G670" s="123"/>
      <c r="H670" s="123"/>
      <c r="I670" s="123"/>
      <c r="J670" s="123"/>
      <c r="K670" s="123"/>
    </row>
    <row r="671" spans="2:11">
      <c r="B671" s="122"/>
      <c r="C671" s="122"/>
      <c r="D671" s="122"/>
      <c r="E671" s="123"/>
      <c r="F671" s="123"/>
      <c r="G671" s="123"/>
      <c r="H671" s="123"/>
      <c r="I671" s="123"/>
      <c r="J671" s="123"/>
      <c r="K671" s="123"/>
    </row>
    <row r="672" spans="2:11">
      <c r="B672" s="122"/>
      <c r="C672" s="122"/>
      <c r="D672" s="122"/>
      <c r="E672" s="123"/>
      <c r="F672" s="123"/>
      <c r="G672" s="123"/>
      <c r="H672" s="123"/>
      <c r="I672" s="123"/>
      <c r="J672" s="123"/>
      <c r="K672" s="123"/>
    </row>
    <row r="673" spans="2:11">
      <c r="B673" s="122"/>
      <c r="C673" s="122"/>
      <c r="D673" s="122"/>
      <c r="E673" s="123"/>
      <c r="F673" s="123"/>
      <c r="G673" s="123"/>
      <c r="H673" s="123"/>
      <c r="I673" s="123"/>
      <c r="J673" s="123"/>
      <c r="K673" s="123"/>
    </row>
    <row r="674" spans="2:11">
      <c r="B674" s="122"/>
      <c r="C674" s="122"/>
      <c r="D674" s="122"/>
      <c r="E674" s="123"/>
      <c r="F674" s="123"/>
      <c r="G674" s="123"/>
      <c r="H674" s="123"/>
      <c r="I674" s="123"/>
      <c r="J674" s="123"/>
      <c r="K674" s="123"/>
    </row>
    <row r="675" spans="2:11">
      <c r="B675" s="122"/>
      <c r="C675" s="122"/>
      <c r="D675" s="122"/>
      <c r="E675" s="123"/>
      <c r="F675" s="123"/>
      <c r="G675" s="123"/>
      <c r="H675" s="123"/>
      <c r="I675" s="123"/>
      <c r="J675" s="123"/>
      <c r="K675" s="123"/>
    </row>
    <row r="676" spans="2:11">
      <c r="B676" s="122"/>
      <c r="C676" s="122"/>
      <c r="D676" s="122"/>
      <c r="E676" s="123"/>
      <c r="F676" s="123"/>
      <c r="G676" s="123"/>
      <c r="H676" s="123"/>
      <c r="I676" s="123"/>
      <c r="J676" s="123"/>
      <c r="K676" s="123"/>
    </row>
    <row r="677" spans="2:11">
      <c r="B677" s="122"/>
      <c r="C677" s="122"/>
      <c r="D677" s="122"/>
      <c r="E677" s="123"/>
      <c r="F677" s="123"/>
      <c r="G677" s="123"/>
      <c r="H677" s="123"/>
      <c r="I677" s="123"/>
      <c r="J677" s="123"/>
      <c r="K677" s="123"/>
    </row>
    <row r="678" spans="2:11">
      <c r="B678" s="122"/>
      <c r="C678" s="122"/>
      <c r="D678" s="122"/>
      <c r="E678" s="123"/>
      <c r="F678" s="123"/>
      <c r="G678" s="123"/>
      <c r="H678" s="123"/>
      <c r="I678" s="123"/>
      <c r="J678" s="123"/>
      <c r="K678" s="123"/>
    </row>
    <row r="679" spans="2:11">
      <c r="B679" s="122"/>
      <c r="C679" s="122"/>
      <c r="D679" s="122"/>
      <c r="E679" s="123"/>
      <c r="F679" s="123"/>
      <c r="G679" s="123"/>
      <c r="H679" s="123"/>
      <c r="I679" s="123"/>
      <c r="J679" s="123"/>
      <c r="K679" s="123"/>
    </row>
    <row r="680" spans="2:11">
      <c r="B680" s="122"/>
      <c r="C680" s="122"/>
      <c r="D680" s="122"/>
      <c r="E680" s="123"/>
      <c r="F680" s="123"/>
      <c r="G680" s="123"/>
      <c r="H680" s="123"/>
      <c r="I680" s="123"/>
      <c r="J680" s="123"/>
      <c r="K680" s="123"/>
    </row>
    <row r="681" spans="2:11">
      <c r="B681" s="122"/>
      <c r="C681" s="122"/>
      <c r="D681" s="122"/>
      <c r="E681" s="123"/>
      <c r="F681" s="123"/>
      <c r="G681" s="123"/>
      <c r="H681" s="123"/>
      <c r="I681" s="123"/>
      <c r="J681" s="123"/>
      <c r="K681" s="123"/>
    </row>
    <row r="682" spans="2:11">
      <c r="B682" s="122"/>
      <c r="C682" s="122"/>
      <c r="D682" s="122"/>
      <c r="E682" s="123"/>
      <c r="F682" s="123"/>
      <c r="G682" s="123"/>
      <c r="H682" s="123"/>
      <c r="I682" s="123"/>
      <c r="J682" s="123"/>
      <c r="K682" s="123"/>
    </row>
    <row r="683" spans="2:11">
      <c r="B683" s="122"/>
      <c r="C683" s="122"/>
      <c r="D683" s="122"/>
      <c r="E683" s="123"/>
      <c r="F683" s="123"/>
      <c r="G683" s="123"/>
      <c r="H683" s="123"/>
      <c r="I683" s="123"/>
      <c r="J683" s="123"/>
      <c r="K683" s="123"/>
    </row>
    <row r="684" spans="2:11">
      <c r="B684" s="122"/>
      <c r="C684" s="122"/>
      <c r="D684" s="122"/>
      <c r="E684" s="123"/>
      <c r="F684" s="123"/>
      <c r="G684" s="123"/>
      <c r="H684" s="123"/>
      <c r="I684" s="123"/>
      <c r="J684" s="123"/>
      <c r="K684" s="123"/>
    </row>
    <row r="685" spans="2:11">
      <c r="B685" s="122"/>
      <c r="C685" s="122"/>
      <c r="D685" s="122"/>
      <c r="E685" s="123"/>
      <c r="F685" s="123"/>
      <c r="G685" s="123"/>
      <c r="H685" s="123"/>
      <c r="I685" s="123"/>
      <c r="J685" s="123"/>
      <c r="K685" s="123"/>
    </row>
    <row r="686" spans="2:11">
      <c r="B686" s="122"/>
      <c r="C686" s="122"/>
      <c r="D686" s="122"/>
      <c r="E686" s="123"/>
      <c r="F686" s="123"/>
      <c r="G686" s="123"/>
      <c r="H686" s="123"/>
      <c r="I686" s="123"/>
      <c r="J686" s="123"/>
      <c r="K686" s="123"/>
    </row>
    <row r="687" spans="2:11">
      <c r="B687" s="122"/>
      <c r="C687" s="122"/>
      <c r="D687" s="122"/>
      <c r="E687" s="123"/>
      <c r="F687" s="123"/>
      <c r="G687" s="123"/>
      <c r="H687" s="123"/>
      <c r="I687" s="123"/>
      <c r="J687" s="123"/>
      <c r="K687" s="123"/>
    </row>
    <row r="688" spans="2:11">
      <c r="B688" s="122"/>
      <c r="C688" s="122"/>
      <c r="D688" s="122"/>
      <c r="E688" s="123"/>
      <c r="F688" s="123"/>
      <c r="G688" s="123"/>
      <c r="H688" s="123"/>
      <c r="I688" s="123"/>
      <c r="J688" s="123"/>
      <c r="K688" s="123"/>
    </row>
    <row r="689" spans="2:11">
      <c r="B689" s="122"/>
      <c r="C689" s="122"/>
      <c r="D689" s="122"/>
      <c r="E689" s="123"/>
      <c r="F689" s="123"/>
      <c r="G689" s="123"/>
      <c r="H689" s="123"/>
      <c r="I689" s="123"/>
      <c r="J689" s="123"/>
      <c r="K689" s="123"/>
    </row>
    <row r="690" spans="2:11">
      <c r="B690" s="122"/>
      <c r="C690" s="122"/>
      <c r="D690" s="122"/>
      <c r="E690" s="123"/>
      <c r="F690" s="123"/>
      <c r="G690" s="123"/>
      <c r="H690" s="123"/>
      <c r="I690" s="123"/>
      <c r="J690" s="123"/>
      <c r="K690" s="123"/>
    </row>
    <row r="691" spans="2:11">
      <c r="B691" s="122"/>
      <c r="C691" s="122"/>
      <c r="D691" s="122"/>
      <c r="E691" s="123"/>
      <c r="F691" s="123"/>
      <c r="G691" s="123"/>
      <c r="H691" s="123"/>
      <c r="I691" s="123"/>
      <c r="J691" s="123"/>
      <c r="K691" s="123"/>
    </row>
    <row r="692" spans="2:11">
      <c r="B692" s="122"/>
      <c r="C692" s="122"/>
      <c r="D692" s="122"/>
      <c r="E692" s="123"/>
      <c r="F692" s="123"/>
      <c r="G692" s="123"/>
      <c r="H692" s="123"/>
      <c r="I692" s="123"/>
      <c r="J692" s="123"/>
      <c r="K692" s="123"/>
    </row>
    <row r="693" spans="2:11">
      <c r="B693" s="122"/>
      <c r="C693" s="122"/>
      <c r="D693" s="122"/>
      <c r="E693" s="123"/>
      <c r="F693" s="123"/>
      <c r="G693" s="123"/>
      <c r="H693" s="123"/>
      <c r="I693" s="123"/>
      <c r="J693" s="123"/>
      <c r="K693" s="123"/>
    </row>
    <row r="694" spans="2:11">
      <c r="B694" s="122"/>
      <c r="C694" s="122"/>
      <c r="D694" s="122"/>
      <c r="E694" s="123"/>
      <c r="F694" s="123"/>
      <c r="G694" s="123"/>
      <c r="H694" s="123"/>
      <c r="I694" s="123"/>
      <c r="J694" s="123"/>
      <c r="K694" s="123"/>
    </row>
    <row r="695" spans="2:11">
      <c r="B695" s="122"/>
      <c r="C695" s="122"/>
      <c r="D695" s="122"/>
      <c r="E695" s="123"/>
      <c r="F695" s="123"/>
      <c r="G695" s="123"/>
      <c r="H695" s="123"/>
      <c r="I695" s="123"/>
      <c r="J695" s="123"/>
      <c r="K695" s="123"/>
    </row>
    <row r="696" spans="2:11">
      <c r="B696" s="122"/>
      <c r="C696" s="122"/>
      <c r="D696" s="122"/>
      <c r="E696" s="123"/>
      <c r="F696" s="123"/>
      <c r="G696" s="123"/>
      <c r="H696" s="123"/>
      <c r="I696" s="123"/>
      <c r="J696" s="123"/>
      <c r="K696" s="123"/>
    </row>
    <row r="697" spans="2:11">
      <c r="B697" s="122"/>
      <c r="C697" s="122"/>
      <c r="D697" s="122"/>
      <c r="E697" s="123"/>
      <c r="F697" s="123"/>
      <c r="G697" s="123"/>
      <c r="H697" s="123"/>
      <c r="I697" s="123"/>
      <c r="J697" s="123"/>
      <c r="K697" s="123"/>
    </row>
    <row r="698" spans="2:11">
      <c r="B698" s="122"/>
      <c r="C698" s="122"/>
      <c r="D698" s="122"/>
      <c r="E698" s="123"/>
      <c r="F698" s="123"/>
      <c r="G698" s="123"/>
      <c r="H698" s="123"/>
      <c r="I698" s="123"/>
      <c r="J698" s="123"/>
      <c r="K698" s="123"/>
    </row>
    <row r="699" spans="2:11">
      <c r="B699" s="122"/>
      <c r="C699" s="122"/>
      <c r="D699" s="122"/>
      <c r="E699" s="123"/>
      <c r="F699" s="123"/>
      <c r="G699" s="123"/>
      <c r="H699" s="123"/>
      <c r="I699" s="123"/>
      <c r="J699" s="123"/>
      <c r="K699" s="123"/>
    </row>
    <row r="700" spans="2:11">
      <c r="B700" s="122"/>
      <c r="C700" s="122"/>
      <c r="D700" s="122"/>
      <c r="E700" s="123"/>
      <c r="F700" s="123"/>
      <c r="G700" s="123"/>
      <c r="H700" s="123"/>
      <c r="I700" s="123"/>
      <c r="J700" s="123"/>
      <c r="K700" s="123"/>
    </row>
    <row r="701" spans="2:11">
      <c r="B701" s="122"/>
      <c r="C701" s="122"/>
      <c r="D701" s="122"/>
      <c r="E701" s="123"/>
      <c r="F701" s="123"/>
      <c r="G701" s="123"/>
      <c r="H701" s="123"/>
      <c r="I701" s="123"/>
      <c r="J701" s="123"/>
      <c r="K701" s="123"/>
    </row>
    <row r="702" spans="2:11">
      <c r="B702" s="122"/>
      <c r="C702" s="122"/>
      <c r="D702" s="122"/>
      <c r="E702" s="123"/>
      <c r="F702" s="123"/>
      <c r="G702" s="123"/>
      <c r="H702" s="123"/>
      <c r="I702" s="123"/>
      <c r="J702" s="123"/>
      <c r="K702" s="123"/>
    </row>
    <row r="703" spans="2:11">
      <c r="B703" s="122"/>
      <c r="C703" s="122"/>
      <c r="D703" s="122"/>
      <c r="E703" s="123"/>
      <c r="F703" s="123"/>
      <c r="G703" s="123"/>
      <c r="H703" s="123"/>
      <c r="I703" s="123"/>
      <c r="J703" s="123"/>
      <c r="K703" s="123"/>
    </row>
    <row r="704" spans="2:11">
      <c r="B704" s="122"/>
      <c r="C704" s="122"/>
      <c r="D704" s="122"/>
      <c r="E704" s="123"/>
      <c r="F704" s="123"/>
      <c r="G704" s="123"/>
      <c r="H704" s="123"/>
      <c r="I704" s="123"/>
      <c r="J704" s="123"/>
      <c r="K704" s="123"/>
    </row>
    <row r="705" spans="2:11">
      <c r="B705" s="122"/>
      <c r="C705" s="122"/>
      <c r="D705" s="122"/>
      <c r="E705" s="123"/>
      <c r="F705" s="123"/>
      <c r="G705" s="123"/>
      <c r="H705" s="123"/>
      <c r="I705" s="123"/>
      <c r="J705" s="123"/>
      <c r="K705" s="123"/>
    </row>
    <row r="706" spans="2:11">
      <c r="B706" s="122"/>
      <c r="C706" s="122"/>
      <c r="D706" s="122"/>
      <c r="E706" s="123"/>
      <c r="F706" s="123"/>
      <c r="G706" s="123"/>
      <c r="H706" s="123"/>
      <c r="I706" s="123"/>
      <c r="J706" s="123"/>
      <c r="K706" s="123"/>
    </row>
    <row r="707" spans="2:11">
      <c r="B707" s="122"/>
      <c r="C707" s="122"/>
      <c r="D707" s="122"/>
      <c r="E707" s="123"/>
      <c r="F707" s="123"/>
      <c r="G707" s="123"/>
      <c r="H707" s="123"/>
      <c r="I707" s="123"/>
      <c r="J707" s="123"/>
      <c r="K707" s="123"/>
    </row>
    <row r="708" spans="2:11">
      <c r="B708" s="122"/>
      <c r="C708" s="122"/>
      <c r="D708" s="122"/>
      <c r="E708" s="123"/>
      <c r="F708" s="123"/>
      <c r="G708" s="123"/>
      <c r="H708" s="123"/>
      <c r="I708" s="123"/>
      <c r="J708" s="123"/>
      <c r="K708" s="123"/>
    </row>
    <row r="709" spans="2:11">
      <c r="B709" s="122"/>
      <c r="C709" s="122"/>
      <c r="D709" s="122"/>
      <c r="E709" s="123"/>
      <c r="F709" s="123"/>
      <c r="G709" s="123"/>
      <c r="H709" s="123"/>
      <c r="I709" s="123"/>
      <c r="J709" s="123"/>
      <c r="K709" s="123"/>
    </row>
    <row r="710" spans="2:11">
      <c r="B710" s="122"/>
      <c r="C710" s="122"/>
      <c r="D710" s="122"/>
      <c r="E710" s="123"/>
      <c r="F710" s="123"/>
      <c r="G710" s="123"/>
      <c r="H710" s="123"/>
      <c r="I710" s="123"/>
      <c r="J710" s="123"/>
      <c r="K710" s="123"/>
    </row>
    <row r="711" spans="2:11">
      <c r="B711" s="122"/>
      <c r="C711" s="122"/>
      <c r="D711" s="122"/>
      <c r="E711" s="123"/>
      <c r="F711" s="123"/>
      <c r="G711" s="123"/>
      <c r="H711" s="123"/>
      <c r="I711" s="123"/>
      <c r="J711" s="123"/>
      <c r="K711" s="123"/>
    </row>
    <row r="712" spans="2:11">
      <c r="B712" s="122"/>
      <c r="C712" s="122"/>
      <c r="D712" s="122"/>
      <c r="E712" s="123"/>
      <c r="F712" s="123"/>
      <c r="G712" s="123"/>
      <c r="H712" s="123"/>
      <c r="I712" s="123"/>
      <c r="J712" s="123"/>
      <c r="K712" s="123"/>
    </row>
    <row r="713" spans="2:11">
      <c r="B713" s="122"/>
      <c r="C713" s="122"/>
      <c r="D713" s="122"/>
      <c r="E713" s="123"/>
      <c r="F713" s="123"/>
      <c r="G713" s="123"/>
      <c r="H713" s="123"/>
      <c r="I713" s="123"/>
      <c r="J713" s="123"/>
      <c r="K713" s="123"/>
    </row>
    <row r="714" spans="2:11">
      <c r="B714" s="122"/>
      <c r="C714" s="122"/>
      <c r="D714" s="122"/>
      <c r="E714" s="123"/>
      <c r="F714" s="123"/>
      <c r="G714" s="123"/>
      <c r="H714" s="123"/>
      <c r="I714" s="123"/>
      <c r="J714" s="123"/>
      <c r="K714" s="123"/>
    </row>
    <row r="715" spans="2:11">
      <c r="B715" s="122"/>
      <c r="C715" s="122"/>
      <c r="D715" s="122"/>
      <c r="E715" s="123"/>
      <c r="F715" s="123"/>
      <c r="G715" s="123"/>
      <c r="H715" s="123"/>
      <c r="I715" s="123"/>
      <c r="J715" s="123"/>
      <c r="K715" s="123"/>
    </row>
    <row r="716" spans="2:11">
      <c r="B716" s="122"/>
      <c r="C716" s="122"/>
      <c r="D716" s="122"/>
      <c r="E716" s="123"/>
      <c r="F716" s="123"/>
      <c r="G716" s="123"/>
      <c r="H716" s="123"/>
      <c r="I716" s="123"/>
      <c r="J716" s="123"/>
      <c r="K716" s="123"/>
    </row>
    <row r="717" spans="2:11">
      <c r="B717" s="122"/>
      <c r="C717" s="122"/>
      <c r="D717" s="122"/>
      <c r="E717" s="123"/>
      <c r="F717" s="123"/>
      <c r="G717" s="123"/>
      <c r="H717" s="123"/>
      <c r="I717" s="123"/>
      <c r="J717" s="123"/>
      <c r="K717" s="123"/>
    </row>
    <row r="718" spans="2:11">
      <c r="B718" s="122"/>
      <c r="C718" s="122"/>
      <c r="D718" s="122"/>
      <c r="E718" s="123"/>
      <c r="F718" s="123"/>
      <c r="G718" s="123"/>
      <c r="H718" s="123"/>
      <c r="I718" s="123"/>
      <c r="J718" s="123"/>
      <c r="K718" s="123"/>
    </row>
    <row r="719" spans="2:11">
      <c r="B719" s="122"/>
      <c r="C719" s="122"/>
      <c r="D719" s="122"/>
      <c r="E719" s="123"/>
      <c r="F719" s="123"/>
      <c r="G719" s="123"/>
      <c r="H719" s="123"/>
      <c r="I719" s="123"/>
      <c r="J719" s="123"/>
      <c r="K719" s="123"/>
    </row>
    <row r="720" spans="2:11">
      <c r="B720" s="122"/>
      <c r="C720" s="122"/>
      <c r="D720" s="122"/>
      <c r="E720" s="123"/>
      <c r="F720" s="123"/>
      <c r="G720" s="123"/>
      <c r="H720" s="123"/>
      <c r="I720" s="123"/>
      <c r="J720" s="123"/>
      <c r="K720" s="123"/>
    </row>
    <row r="721" spans="2:11">
      <c r="B721" s="122"/>
      <c r="C721" s="122"/>
      <c r="D721" s="122"/>
      <c r="E721" s="123"/>
      <c r="F721" s="123"/>
      <c r="G721" s="123"/>
      <c r="H721" s="123"/>
      <c r="I721" s="123"/>
      <c r="J721" s="123"/>
      <c r="K721" s="123"/>
    </row>
    <row r="722" spans="2:11">
      <c r="B722" s="122"/>
      <c r="C722" s="122"/>
      <c r="D722" s="122"/>
      <c r="E722" s="123"/>
      <c r="F722" s="123"/>
      <c r="G722" s="123"/>
      <c r="H722" s="123"/>
      <c r="I722" s="123"/>
      <c r="J722" s="123"/>
      <c r="K722" s="123"/>
    </row>
    <row r="723" spans="2:11">
      <c r="B723" s="122"/>
      <c r="C723" s="122"/>
      <c r="D723" s="122"/>
      <c r="E723" s="123"/>
      <c r="F723" s="123"/>
      <c r="G723" s="123"/>
      <c r="H723" s="123"/>
      <c r="I723" s="123"/>
      <c r="J723" s="123"/>
      <c r="K723" s="123"/>
    </row>
    <row r="724" spans="2:11">
      <c r="B724" s="122"/>
      <c r="C724" s="122"/>
      <c r="D724" s="122"/>
      <c r="E724" s="123"/>
      <c r="F724" s="123"/>
      <c r="G724" s="123"/>
      <c r="H724" s="123"/>
      <c r="I724" s="123"/>
      <c r="J724" s="123"/>
      <c r="K724" s="123"/>
    </row>
    <row r="725" spans="2:11">
      <c r="B725" s="122"/>
      <c r="C725" s="122"/>
      <c r="D725" s="122"/>
      <c r="E725" s="123"/>
      <c r="F725" s="123"/>
      <c r="G725" s="123"/>
      <c r="H725" s="123"/>
      <c r="I725" s="123"/>
      <c r="J725" s="123"/>
      <c r="K725" s="123"/>
    </row>
    <row r="726" spans="2:11">
      <c r="B726" s="122"/>
      <c r="C726" s="122"/>
      <c r="D726" s="122"/>
      <c r="E726" s="123"/>
      <c r="F726" s="123"/>
      <c r="G726" s="123"/>
      <c r="H726" s="123"/>
      <c r="I726" s="123"/>
      <c r="J726" s="123"/>
      <c r="K726" s="123"/>
    </row>
    <row r="727" spans="2:11">
      <c r="B727" s="122"/>
      <c r="C727" s="122"/>
      <c r="D727" s="122"/>
      <c r="E727" s="123"/>
      <c r="F727" s="123"/>
      <c r="G727" s="123"/>
      <c r="H727" s="123"/>
      <c r="I727" s="123"/>
      <c r="J727" s="123"/>
      <c r="K727" s="123"/>
    </row>
    <row r="728" spans="2:11">
      <c r="B728" s="122"/>
      <c r="C728" s="122"/>
      <c r="D728" s="122"/>
      <c r="E728" s="123"/>
      <c r="F728" s="123"/>
      <c r="G728" s="123"/>
      <c r="H728" s="123"/>
      <c r="I728" s="123"/>
      <c r="J728" s="123"/>
      <c r="K728" s="123"/>
    </row>
    <row r="729" spans="2:11">
      <c r="B729" s="122"/>
      <c r="C729" s="122"/>
      <c r="D729" s="122"/>
      <c r="E729" s="123"/>
      <c r="F729" s="123"/>
      <c r="G729" s="123"/>
      <c r="H729" s="123"/>
      <c r="I729" s="123"/>
      <c r="J729" s="123"/>
      <c r="K729" s="123"/>
    </row>
    <row r="730" spans="2:11">
      <c r="B730" s="122"/>
      <c r="C730" s="122"/>
      <c r="D730" s="122"/>
      <c r="E730" s="123"/>
      <c r="F730" s="123"/>
      <c r="G730" s="123"/>
      <c r="H730" s="123"/>
      <c r="I730" s="123"/>
      <c r="J730" s="123"/>
      <c r="K730" s="123"/>
    </row>
    <row r="731" spans="2:11">
      <c r="B731" s="122"/>
      <c r="C731" s="122"/>
      <c r="D731" s="122"/>
      <c r="E731" s="123"/>
      <c r="F731" s="123"/>
      <c r="G731" s="123"/>
      <c r="H731" s="123"/>
      <c r="I731" s="123"/>
      <c r="J731" s="123"/>
      <c r="K731" s="123"/>
    </row>
    <row r="732" spans="2:11">
      <c r="B732" s="122"/>
      <c r="C732" s="122"/>
      <c r="D732" s="122"/>
      <c r="E732" s="123"/>
      <c r="F732" s="123"/>
      <c r="G732" s="123"/>
      <c r="H732" s="123"/>
      <c r="I732" s="123"/>
      <c r="J732" s="123"/>
      <c r="K732" s="123"/>
    </row>
    <row r="733" spans="2:11">
      <c r="B733" s="122"/>
      <c r="C733" s="122"/>
      <c r="D733" s="122"/>
      <c r="E733" s="123"/>
      <c r="F733" s="123"/>
      <c r="G733" s="123"/>
      <c r="H733" s="123"/>
      <c r="I733" s="123"/>
      <c r="J733" s="123"/>
      <c r="K733" s="123"/>
    </row>
    <row r="734" spans="2:11">
      <c r="B734" s="122"/>
      <c r="C734" s="122"/>
      <c r="D734" s="122"/>
      <c r="E734" s="123"/>
      <c r="F734" s="123"/>
      <c r="G734" s="123"/>
      <c r="H734" s="123"/>
      <c r="I734" s="123"/>
      <c r="J734" s="123"/>
      <c r="K734" s="123"/>
    </row>
    <row r="735" spans="2:11">
      <c r="B735" s="122"/>
      <c r="C735" s="122"/>
      <c r="D735" s="122"/>
      <c r="E735" s="123"/>
      <c r="F735" s="123"/>
      <c r="G735" s="123"/>
      <c r="H735" s="123"/>
      <c r="I735" s="123"/>
      <c r="J735" s="123"/>
      <c r="K735" s="123"/>
    </row>
    <row r="736" spans="2:11">
      <c r="B736" s="122"/>
      <c r="C736" s="122"/>
      <c r="D736" s="122"/>
      <c r="E736" s="123"/>
      <c r="F736" s="123"/>
      <c r="G736" s="123"/>
      <c r="H736" s="123"/>
      <c r="I736" s="123"/>
      <c r="J736" s="123"/>
      <c r="K736" s="123"/>
    </row>
    <row r="737" spans="2:11">
      <c r="B737" s="122"/>
      <c r="C737" s="122"/>
      <c r="D737" s="122"/>
      <c r="E737" s="123"/>
      <c r="F737" s="123"/>
      <c r="G737" s="123"/>
      <c r="H737" s="123"/>
      <c r="I737" s="123"/>
      <c r="J737" s="123"/>
      <c r="K737" s="123"/>
    </row>
    <row r="738" spans="2:11">
      <c r="B738" s="122"/>
      <c r="C738" s="122"/>
      <c r="D738" s="122"/>
      <c r="E738" s="123"/>
      <c r="F738" s="123"/>
      <c r="G738" s="123"/>
      <c r="H738" s="123"/>
      <c r="I738" s="123"/>
      <c r="J738" s="123"/>
      <c r="K738" s="123"/>
    </row>
    <row r="739" spans="2:11">
      <c r="B739" s="122"/>
      <c r="C739" s="122"/>
      <c r="D739" s="122"/>
      <c r="E739" s="123"/>
      <c r="F739" s="123"/>
      <c r="G739" s="123"/>
      <c r="H739" s="123"/>
      <c r="I739" s="123"/>
      <c r="J739" s="123"/>
      <c r="K739" s="123"/>
    </row>
    <row r="740" spans="2:11">
      <c r="B740" s="122"/>
      <c r="C740" s="122"/>
      <c r="D740" s="122"/>
      <c r="E740" s="123"/>
      <c r="F740" s="123"/>
      <c r="G740" s="123"/>
      <c r="H740" s="123"/>
      <c r="I740" s="123"/>
      <c r="J740" s="123"/>
      <c r="K740" s="123"/>
    </row>
    <row r="741" spans="2:11">
      <c r="B741" s="122"/>
      <c r="C741" s="122"/>
      <c r="D741" s="122"/>
      <c r="E741" s="123"/>
      <c r="F741" s="123"/>
      <c r="G741" s="123"/>
      <c r="H741" s="123"/>
      <c r="I741" s="123"/>
      <c r="J741" s="123"/>
      <c r="K741" s="123"/>
    </row>
    <row r="742" spans="2:11">
      <c r="B742" s="122"/>
      <c r="C742" s="122"/>
      <c r="D742" s="122"/>
      <c r="E742" s="123"/>
      <c r="F742" s="123"/>
      <c r="G742" s="123"/>
      <c r="H742" s="123"/>
      <c r="I742" s="123"/>
      <c r="J742" s="123"/>
      <c r="K742" s="123"/>
    </row>
    <row r="743" spans="2:11">
      <c r="B743" s="122"/>
      <c r="C743" s="122"/>
      <c r="D743" s="122"/>
      <c r="E743" s="123"/>
      <c r="F743" s="123"/>
      <c r="G743" s="123"/>
      <c r="H743" s="123"/>
      <c r="I743" s="123"/>
      <c r="J743" s="123"/>
      <c r="K743" s="123"/>
    </row>
    <row r="744" spans="2:11">
      <c r="B744" s="122"/>
      <c r="C744" s="122"/>
      <c r="D744" s="122"/>
      <c r="E744" s="123"/>
      <c r="F744" s="123"/>
      <c r="G744" s="123"/>
      <c r="H744" s="123"/>
      <c r="I744" s="123"/>
      <c r="J744" s="123"/>
      <c r="K744" s="123"/>
    </row>
    <row r="745" spans="2:11">
      <c r="B745" s="122"/>
      <c r="C745" s="122"/>
      <c r="D745" s="122"/>
      <c r="E745" s="123"/>
      <c r="F745" s="123"/>
      <c r="G745" s="123"/>
      <c r="H745" s="123"/>
      <c r="I745" s="123"/>
      <c r="J745" s="123"/>
      <c r="K745" s="123"/>
    </row>
    <row r="746" spans="2:11">
      <c r="B746" s="122"/>
      <c r="C746" s="122"/>
      <c r="D746" s="122"/>
      <c r="E746" s="123"/>
      <c r="F746" s="123"/>
      <c r="G746" s="123"/>
      <c r="H746" s="123"/>
      <c r="I746" s="123"/>
      <c r="J746" s="123"/>
      <c r="K746" s="123"/>
    </row>
    <row r="747" spans="2:11">
      <c r="B747" s="122"/>
      <c r="C747" s="122"/>
      <c r="D747" s="122"/>
      <c r="E747" s="123"/>
      <c r="F747" s="123"/>
      <c r="G747" s="123"/>
      <c r="H747" s="123"/>
      <c r="I747" s="123"/>
      <c r="J747" s="123"/>
      <c r="K747" s="123"/>
    </row>
    <row r="748" spans="2:11">
      <c r="B748" s="122"/>
      <c r="C748" s="122"/>
      <c r="D748" s="122"/>
      <c r="E748" s="123"/>
      <c r="F748" s="123"/>
      <c r="G748" s="123"/>
      <c r="H748" s="123"/>
      <c r="I748" s="123"/>
      <c r="J748" s="123"/>
      <c r="K748" s="123"/>
    </row>
    <row r="749" spans="2:11">
      <c r="B749" s="122"/>
      <c r="C749" s="122"/>
      <c r="D749" s="122"/>
      <c r="E749" s="123"/>
      <c r="F749" s="123"/>
      <c r="G749" s="123"/>
      <c r="H749" s="123"/>
      <c r="I749" s="123"/>
      <c r="J749" s="123"/>
      <c r="K749" s="123"/>
    </row>
    <row r="750" spans="2:11">
      <c r="B750" s="122"/>
      <c r="C750" s="122"/>
      <c r="D750" s="122"/>
      <c r="E750" s="123"/>
      <c r="F750" s="123"/>
      <c r="G750" s="123"/>
      <c r="H750" s="123"/>
      <c r="I750" s="123"/>
      <c r="J750" s="123"/>
      <c r="K750" s="123"/>
    </row>
    <row r="751" spans="2:11">
      <c r="B751" s="122"/>
      <c r="C751" s="122"/>
      <c r="D751" s="122"/>
      <c r="E751" s="123"/>
      <c r="F751" s="123"/>
      <c r="G751" s="123"/>
      <c r="H751" s="123"/>
      <c r="I751" s="123"/>
      <c r="J751" s="123"/>
      <c r="K751" s="123"/>
    </row>
    <row r="752" spans="2:11">
      <c r="B752" s="122"/>
      <c r="C752" s="122"/>
      <c r="D752" s="122"/>
      <c r="E752" s="123"/>
      <c r="F752" s="123"/>
      <c r="G752" s="123"/>
      <c r="H752" s="123"/>
      <c r="I752" s="123"/>
      <c r="J752" s="123"/>
      <c r="K752" s="123"/>
    </row>
    <row r="753" spans="2:11">
      <c r="B753" s="122"/>
      <c r="C753" s="122"/>
      <c r="D753" s="122"/>
      <c r="E753" s="123"/>
      <c r="F753" s="123"/>
      <c r="G753" s="123"/>
      <c r="H753" s="123"/>
      <c r="I753" s="123"/>
      <c r="J753" s="123"/>
      <c r="K753" s="123"/>
    </row>
    <row r="754" spans="2:11">
      <c r="B754" s="122"/>
      <c r="C754" s="122"/>
      <c r="D754" s="122"/>
      <c r="E754" s="123"/>
      <c r="F754" s="123"/>
      <c r="G754" s="123"/>
      <c r="H754" s="123"/>
      <c r="I754" s="123"/>
      <c r="J754" s="123"/>
      <c r="K754" s="123"/>
    </row>
    <row r="755" spans="2:11">
      <c r="B755" s="122"/>
      <c r="C755" s="122"/>
      <c r="D755" s="122"/>
      <c r="E755" s="123"/>
      <c r="F755" s="123"/>
      <c r="G755" s="123"/>
      <c r="H755" s="123"/>
      <c r="I755" s="123"/>
      <c r="J755" s="123"/>
      <c r="K755" s="123"/>
    </row>
    <row r="756" spans="2:11">
      <c r="B756" s="122"/>
      <c r="C756" s="122"/>
      <c r="D756" s="122"/>
      <c r="E756" s="123"/>
      <c r="F756" s="123"/>
      <c r="G756" s="123"/>
      <c r="H756" s="123"/>
      <c r="I756" s="123"/>
      <c r="J756" s="123"/>
      <c r="K756" s="123"/>
    </row>
    <row r="757" spans="2:11">
      <c r="B757" s="122"/>
      <c r="C757" s="122"/>
      <c r="D757" s="122"/>
      <c r="E757" s="123"/>
      <c r="F757" s="123"/>
      <c r="G757" s="123"/>
      <c r="H757" s="123"/>
      <c r="I757" s="123"/>
      <c r="J757" s="123"/>
      <c r="K757" s="123"/>
    </row>
    <row r="758" spans="2:11">
      <c r="B758" s="122"/>
      <c r="C758" s="122"/>
      <c r="D758" s="122"/>
      <c r="E758" s="123"/>
      <c r="F758" s="123"/>
      <c r="G758" s="123"/>
      <c r="H758" s="123"/>
      <c r="I758" s="123"/>
      <c r="J758" s="123"/>
      <c r="K758" s="123"/>
    </row>
    <row r="759" spans="2:11">
      <c r="B759" s="122"/>
      <c r="C759" s="122"/>
      <c r="D759" s="122"/>
      <c r="E759" s="123"/>
      <c r="F759" s="123"/>
      <c r="G759" s="123"/>
      <c r="H759" s="123"/>
      <c r="I759" s="123"/>
      <c r="J759" s="123"/>
      <c r="K759" s="123"/>
    </row>
    <row r="760" spans="2:11">
      <c r="B760" s="122"/>
      <c r="C760" s="122"/>
      <c r="D760" s="122"/>
      <c r="E760" s="123"/>
      <c r="F760" s="123"/>
      <c r="G760" s="123"/>
      <c r="H760" s="123"/>
      <c r="I760" s="123"/>
      <c r="J760" s="123"/>
      <c r="K760" s="123"/>
    </row>
    <row r="761" spans="2:11">
      <c r="B761" s="122"/>
      <c r="C761" s="122"/>
      <c r="D761" s="122"/>
      <c r="E761" s="123"/>
      <c r="F761" s="123"/>
      <c r="G761" s="123"/>
      <c r="H761" s="123"/>
      <c r="I761" s="123"/>
      <c r="J761" s="123"/>
      <c r="K761" s="123"/>
    </row>
    <row r="762" spans="2:11">
      <c r="B762" s="122"/>
      <c r="C762" s="122"/>
      <c r="D762" s="122"/>
      <c r="E762" s="123"/>
      <c r="F762" s="123"/>
      <c r="G762" s="123"/>
      <c r="H762" s="123"/>
      <c r="I762" s="123"/>
      <c r="J762" s="123"/>
      <c r="K762" s="123"/>
    </row>
    <row r="763" spans="2:11">
      <c r="B763" s="122"/>
      <c r="C763" s="122"/>
      <c r="D763" s="122"/>
      <c r="E763" s="123"/>
      <c r="F763" s="123"/>
      <c r="G763" s="123"/>
      <c r="H763" s="123"/>
      <c r="I763" s="123"/>
      <c r="J763" s="123"/>
      <c r="K763" s="123"/>
    </row>
    <row r="764" spans="2:11">
      <c r="B764" s="122"/>
      <c r="C764" s="122"/>
      <c r="D764" s="122"/>
      <c r="E764" s="123"/>
      <c r="F764" s="123"/>
      <c r="G764" s="123"/>
      <c r="H764" s="123"/>
      <c r="I764" s="123"/>
      <c r="J764" s="123"/>
      <c r="K764" s="123"/>
    </row>
    <row r="765" spans="2:11">
      <c r="B765" s="122"/>
      <c r="C765" s="122"/>
      <c r="D765" s="122"/>
      <c r="E765" s="123"/>
      <c r="F765" s="123"/>
      <c r="G765" s="123"/>
      <c r="H765" s="123"/>
      <c r="I765" s="123"/>
      <c r="J765" s="123"/>
      <c r="K765" s="123"/>
    </row>
    <row r="766" spans="2:11">
      <c r="B766" s="122"/>
      <c r="C766" s="122"/>
      <c r="D766" s="122"/>
      <c r="E766" s="123"/>
      <c r="F766" s="123"/>
      <c r="G766" s="123"/>
      <c r="H766" s="123"/>
      <c r="I766" s="123"/>
      <c r="J766" s="123"/>
      <c r="K766" s="123"/>
    </row>
    <row r="767" spans="2:11">
      <c r="B767" s="122"/>
      <c r="C767" s="122"/>
      <c r="D767" s="122"/>
      <c r="E767" s="123"/>
      <c r="F767" s="123"/>
      <c r="G767" s="123"/>
      <c r="H767" s="123"/>
      <c r="I767" s="123"/>
      <c r="J767" s="123"/>
      <c r="K767" s="123"/>
    </row>
    <row r="768" spans="2:11">
      <c r="B768" s="122"/>
      <c r="C768" s="122"/>
      <c r="D768" s="122"/>
      <c r="E768" s="123"/>
      <c r="F768" s="123"/>
      <c r="G768" s="123"/>
      <c r="H768" s="123"/>
      <c r="I768" s="123"/>
      <c r="J768" s="123"/>
      <c r="K768" s="123"/>
    </row>
    <row r="769" spans="2:11">
      <c r="B769" s="122"/>
      <c r="C769" s="122"/>
      <c r="D769" s="122"/>
      <c r="E769" s="123"/>
      <c r="F769" s="123"/>
      <c r="G769" s="123"/>
      <c r="H769" s="123"/>
      <c r="I769" s="123"/>
      <c r="J769" s="123"/>
      <c r="K769" s="123"/>
    </row>
    <row r="770" spans="2:11">
      <c r="B770" s="122"/>
      <c r="C770" s="122"/>
      <c r="D770" s="122"/>
      <c r="E770" s="123"/>
      <c r="F770" s="123"/>
      <c r="G770" s="123"/>
      <c r="H770" s="123"/>
      <c r="I770" s="123"/>
      <c r="J770" s="123"/>
      <c r="K770" s="123"/>
    </row>
    <row r="771" spans="2:11">
      <c r="B771" s="122"/>
      <c r="C771" s="122"/>
      <c r="D771" s="122"/>
      <c r="E771" s="123"/>
      <c r="F771" s="123"/>
      <c r="G771" s="123"/>
      <c r="H771" s="123"/>
      <c r="I771" s="123"/>
      <c r="J771" s="123"/>
      <c r="K771" s="123"/>
    </row>
    <row r="772" spans="2:11">
      <c r="B772" s="122"/>
      <c r="C772" s="122"/>
      <c r="D772" s="122"/>
      <c r="E772" s="123"/>
      <c r="F772" s="123"/>
      <c r="G772" s="123"/>
      <c r="H772" s="123"/>
      <c r="I772" s="123"/>
      <c r="J772" s="123"/>
      <c r="K772" s="123"/>
    </row>
    <row r="773" spans="2:11">
      <c r="B773" s="122"/>
      <c r="C773" s="122"/>
      <c r="D773" s="122"/>
      <c r="E773" s="123"/>
      <c r="F773" s="123"/>
      <c r="G773" s="123"/>
      <c r="H773" s="123"/>
      <c r="I773" s="123"/>
      <c r="J773" s="123"/>
      <c r="K773" s="123"/>
    </row>
    <row r="774" spans="2:11">
      <c r="B774" s="122"/>
      <c r="C774" s="122"/>
      <c r="D774" s="122"/>
      <c r="E774" s="123"/>
      <c r="F774" s="123"/>
      <c r="G774" s="123"/>
      <c r="H774" s="123"/>
      <c r="I774" s="123"/>
      <c r="J774" s="123"/>
      <c r="K774" s="123"/>
    </row>
    <row r="775" spans="2:11">
      <c r="B775" s="122"/>
      <c r="C775" s="122"/>
      <c r="D775" s="122"/>
      <c r="E775" s="123"/>
      <c r="F775" s="123"/>
      <c r="G775" s="123"/>
      <c r="H775" s="123"/>
      <c r="I775" s="123"/>
      <c r="J775" s="123"/>
      <c r="K775" s="123"/>
    </row>
    <row r="776" spans="2:11">
      <c r="B776" s="122"/>
      <c r="C776" s="122"/>
      <c r="D776" s="122"/>
      <c r="E776" s="123"/>
      <c r="F776" s="123"/>
      <c r="G776" s="123"/>
      <c r="H776" s="123"/>
      <c r="I776" s="123"/>
      <c r="J776" s="123"/>
      <c r="K776" s="123"/>
    </row>
    <row r="777" spans="2:11">
      <c r="B777" s="122"/>
      <c r="C777" s="122"/>
      <c r="D777" s="122"/>
      <c r="E777" s="123"/>
      <c r="F777" s="123"/>
      <c r="G777" s="123"/>
      <c r="H777" s="123"/>
      <c r="I777" s="123"/>
      <c r="J777" s="123"/>
      <c r="K777" s="123"/>
    </row>
    <row r="778" spans="2:11">
      <c r="B778" s="122"/>
      <c r="C778" s="122"/>
      <c r="D778" s="122"/>
      <c r="E778" s="123"/>
      <c r="F778" s="123"/>
      <c r="G778" s="123"/>
      <c r="H778" s="123"/>
      <c r="I778" s="123"/>
      <c r="J778" s="123"/>
      <c r="K778" s="123"/>
    </row>
    <row r="779" spans="2:11">
      <c r="B779" s="122"/>
      <c r="C779" s="122"/>
      <c r="D779" s="122"/>
      <c r="E779" s="123"/>
      <c r="F779" s="123"/>
      <c r="G779" s="123"/>
      <c r="H779" s="123"/>
      <c r="I779" s="123"/>
      <c r="J779" s="123"/>
      <c r="K779" s="123"/>
    </row>
    <row r="780" spans="2:11">
      <c r="B780" s="122"/>
      <c r="C780" s="122"/>
      <c r="D780" s="122"/>
      <c r="E780" s="123"/>
      <c r="F780" s="123"/>
      <c r="G780" s="123"/>
      <c r="H780" s="123"/>
      <c r="I780" s="123"/>
      <c r="J780" s="123"/>
      <c r="K780" s="123"/>
    </row>
    <row r="781" spans="2:11">
      <c r="B781" s="122"/>
      <c r="C781" s="122"/>
      <c r="D781" s="122"/>
      <c r="E781" s="123"/>
      <c r="F781" s="123"/>
      <c r="G781" s="123"/>
      <c r="H781" s="123"/>
      <c r="I781" s="123"/>
      <c r="J781" s="123"/>
      <c r="K781" s="123"/>
    </row>
    <row r="782" spans="2:11">
      <c r="B782" s="122"/>
      <c r="C782" s="122"/>
      <c r="D782" s="122"/>
      <c r="E782" s="123"/>
      <c r="F782" s="123"/>
      <c r="G782" s="123"/>
      <c r="H782" s="123"/>
      <c r="I782" s="123"/>
      <c r="J782" s="123"/>
      <c r="K782" s="123"/>
    </row>
    <row r="783" spans="2:11">
      <c r="B783" s="122"/>
      <c r="C783" s="122"/>
      <c r="D783" s="122"/>
      <c r="E783" s="123"/>
      <c r="F783" s="123"/>
      <c r="G783" s="123"/>
      <c r="H783" s="123"/>
      <c r="I783" s="123"/>
      <c r="J783" s="123"/>
      <c r="K783" s="123"/>
    </row>
    <row r="784" spans="2:11">
      <c r="B784" s="122"/>
      <c r="C784" s="122"/>
      <c r="D784" s="122"/>
      <c r="E784" s="123"/>
      <c r="F784" s="123"/>
      <c r="G784" s="123"/>
      <c r="H784" s="123"/>
      <c r="I784" s="123"/>
      <c r="J784" s="123"/>
      <c r="K784" s="123"/>
    </row>
    <row r="785" spans="2:11">
      <c r="B785" s="122"/>
      <c r="C785" s="122"/>
      <c r="D785" s="122"/>
      <c r="E785" s="123"/>
      <c r="F785" s="123"/>
      <c r="G785" s="123"/>
      <c r="H785" s="123"/>
      <c r="I785" s="123"/>
      <c r="J785" s="123"/>
      <c r="K785" s="123"/>
    </row>
    <row r="786" spans="2:11">
      <c r="B786" s="122"/>
      <c r="C786" s="122"/>
      <c r="D786" s="122"/>
      <c r="E786" s="123"/>
      <c r="F786" s="123"/>
      <c r="G786" s="123"/>
      <c r="H786" s="123"/>
      <c r="I786" s="123"/>
      <c r="J786" s="123"/>
      <c r="K786" s="123"/>
    </row>
    <row r="787" spans="2:11">
      <c r="B787" s="122"/>
      <c r="C787" s="122"/>
      <c r="D787" s="122"/>
      <c r="E787" s="123"/>
      <c r="F787" s="123"/>
      <c r="G787" s="123"/>
      <c r="H787" s="123"/>
      <c r="I787" s="123"/>
      <c r="J787" s="123"/>
      <c r="K787" s="123"/>
    </row>
    <row r="788" spans="2:11">
      <c r="B788" s="122"/>
      <c r="C788" s="122"/>
      <c r="D788" s="122"/>
      <c r="E788" s="123"/>
      <c r="F788" s="123"/>
      <c r="G788" s="123"/>
      <c r="H788" s="123"/>
      <c r="I788" s="123"/>
      <c r="J788" s="123"/>
      <c r="K788" s="123"/>
    </row>
    <row r="789" spans="2:11">
      <c r="B789" s="122"/>
      <c r="C789" s="122"/>
      <c r="D789" s="122"/>
      <c r="E789" s="123"/>
      <c r="F789" s="123"/>
      <c r="G789" s="123"/>
      <c r="H789" s="123"/>
      <c r="I789" s="123"/>
      <c r="J789" s="123"/>
      <c r="K789" s="123"/>
    </row>
    <row r="790" spans="2:11">
      <c r="B790" s="122"/>
      <c r="C790" s="122"/>
      <c r="D790" s="122"/>
      <c r="E790" s="123"/>
      <c r="F790" s="123"/>
      <c r="G790" s="123"/>
      <c r="H790" s="123"/>
      <c r="I790" s="123"/>
      <c r="J790" s="123"/>
      <c r="K790" s="123"/>
    </row>
    <row r="791" spans="2:11">
      <c r="B791" s="122"/>
      <c r="C791" s="122"/>
      <c r="D791" s="122"/>
      <c r="E791" s="123"/>
      <c r="F791" s="123"/>
      <c r="G791" s="123"/>
      <c r="H791" s="123"/>
      <c r="I791" s="123"/>
      <c r="J791" s="123"/>
      <c r="K791" s="123"/>
    </row>
    <row r="792" spans="2:11">
      <c r="B792" s="122"/>
      <c r="C792" s="122"/>
      <c r="D792" s="122"/>
      <c r="E792" s="123"/>
      <c r="F792" s="123"/>
      <c r="G792" s="123"/>
      <c r="H792" s="123"/>
      <c r="I792" s="123"/>
      <c r="J792" s="123"/>
      <c r="K792" s="123"/>
    </row>
    <row r="793" spans="2:11">
      <c r="B793" s="122"/>
      <c r="C793" s="122"/>
      <c r="D793" s="122"/>
      <c r="E793" s="123"/>
      <c r="F793" s="123"/>
      <c r="G793" s="123"/>
      <c r="H793" s="123"/>
      <c r="I793" s="123"/>
      <c r="J793" s="123"/>
      <c r="K793" s="123"/>
    </row>
    <row r="794" spans="2:11">
      <c r="B794" s="122"/>
      <c r="C794" s="122"/>
      <c r="D794" s="122"/>
      <c r="E794" s="123"/>
      <c r="F794" s="123"/>
      <c r="G794" s="123"/>
      <c r="H794" s="123"/>
      <c r="I794" s="123"/>
      <c r="J794" s="123"/>
      <c r="K794" s="123"/>
    </row>
    <row r="795" spans="2:11">
      <c r="B795" s="122"/>
      <c r="C795" s="122"/>
      <c r="D795" s="122"/>
      <c r="E795" s="123"/>
      <c r="F795" s="123"/>
      <c r="G795" s="123"/>
      <c r="H795" s="123"/>
      <c r="I795" s="123"/>
      <c r="J795" s="123"/>
      <c r="K795" s="123"/>
    </row>
    <row r="796" spans="2:11">
      <c r="B796" s="122"/>
      <c r="C796" s="122"/>
      <c r="D796" s="122"/>
      <c r="E796" s="123"/>
      <c r="F796" s="123"/>
      <c r="G796" s="123"/>
      <c r="H796" s="123"/>
      <c r="I796" s="123"/>
      <c r="J796" s="123"/>
      <c r="K796" s="123"/>
    </row>
    <row r="797" spans="2:11">
      <c r="B797" s="122"/>
      <c r="C797" s="122"/>
      <c r="D797" s="122"/>
      <c r="E797" s="123"/>
      <c r="F797" s="123"/>
      <c r="G797" s="123"/>
      <c r="H797" s="123"/>
      <c r="I797" s="123"/>
      <c r="J797" s="123"/>
      <c r="K797" s="123"/>
    </row>
    <row r="798" spans="2:11">
      <c r="B798" s="122"/>
      <c r="C798" s="122"/>
      <c r="D798" s="122"/>
      <c r="E798" s="123"/>
      <c r="F798" s="123"/>
      <c r="G798" s="123"/>
      <c r="H798" s="123"/>
      <c r="I798" s="123"/>
      <c r="J798" s="123"/>
      <c r="K798" s="123"/>
    </row>
    <row r="799" spans="2:11">
      <c r="B799" s="122"/>
      <c r="C799" s="122"/>
      <c r="D799" s="122"/>
      <c r="E799" s="123"/>
      <c r="F799" s="123"/>
      <c r="G799" s="123"/>
      <c r="H799" s="123"/>
      <c r="I799" s="123"/>
      <c r="J799" s="123"/>
      <c r="K799" s="123"/>
    </row>
    <row r="800" spans="2:11">
      <c r="B800" s="122"/>
      <c r="C800" s="122"/>
      <c r="D800" s="122"/>
      <c r="E800" s="123"/>
      <c r="F800" s="123"/>
      <c r="G800" s="123"/>
      <c r="H800" s="123"/>
      <c r="I800" s="123"/>
      <c r="J800" s="123"/>
      <c r="K800" s="123"/>
    </row>
    <row r="801" spans="2:11">
      <c r="B801" s="122"/>
      <c r="C801" s="122"/>
      <c r="D801" s="122"/>
      <c r="E801" s="123"/>
      <c r="F801" s="123"/>
      <c r="G801" s="123"/>
      <c r="H801" s="123"/>
      <c r="I801" s="123"/>
      <c r="J801" s="123"/>
      <c r="K801" s="123"/>
    </row>
    <row r="802" spans="2:11">
      <c r="B802" s="122"/>
      <c r="C802" s="122"/>
      <c r="D802" s="122"/>
      <c r="E802" s="123"/>
      <c r="F802" s="123"/>
      <c r="G802" s="123"/>
      <c r="H802" s="123"/>
      <c r="I802" s="123"/>
      <c r="J802" s="123"/>
      <c r="K802" s="123"/>
    </row>
    <row r="803" spans="2:11">
      <c r="B803" s="122"/>
      <c r="C803" s="122"/>
      <c r="D803" s="122"/>
      <c r="E803" s="123"/>
      <c r="F803" s="123"/>
      <c r="G803" s="123"/>
      <c r="H803" s="123"/>
      <c r="I803" s="123"/>
      <c r="J803" s="123"/>
      <c r="K803" s="123"/>
    </row>
    <row r="804" spans="2:11">
      <c r="B804" s="122"/>
      <c r="C804" s="122"/>
      <c r="D804" s="122"/>
      <c r="E804" s="123"/>
      <c r="F804" s="123"/>
      <c r="G804" s="123"/>
      <c r="H804" s="123"/>
      <c r="I804" s="123"/>
      <c r="J804" s="123"/>
      <c r="K804" s="123"/>
    </row>
    <row r="805" spans="2:11">
      <c r="B805" s="122"/>
      <c r="C805" s="122"/>
      <c r="D805" s="122"/>
      <c r="E805" s="123"/>
      <c r="F805" s="123"/>
      <c r="G805" s="123"/>
      <c r="H805" s="123"/>
      <c r="I805" s="123"/>
      <c r="J805" s="123"/>
      <c r="K805" s="123"/>
    </row>
    <row r="806" spans="2:11">
      <c r="B806" s="122"/>
      <c r="C806" s="122"/>
      <c r="D806" s="122"/>
      <c r="E806" s="123"/>
      <c r="F806" s="123"/>
      <c r="G806" s="123"/>
      <c r="H806" s="123"/>
      <c r="I806" s="123"/>
      <c r="J806" s="123"/>
      <c r="K806" s="123"/>
    </row>
    <row r="807" spans="2:11">
      <c r="B807" s="122"/>
      <c r="C807" s="122"/>
      <c r="D807" s="122"/>
      <c r="E807" s="123"/>
      <c r="F807" s="123"/>
      <c r="G807" s="123"/>
      <c r="H807" s="123"/>
      <c r="I807" s="123"/>
      <c r="J807" s="123"/>
      <c r="K807" s="123"/>
    </row>
    <row r="808" spans="2:11">
      <c r="B808" s="122"/>
      <c r="C808" s="122"/>
      <c r="D808" s="122"/>
      <c r="E808" s="123"/>
      <c r="F808" s="123"/>
      <c r="G808" s="123"/>
      <c r="H808" s="123"/>
      <c r="I808" s="123"/>
      <c r="J808" s="123"/>
      <c r="K808" s="123"/>
    </row>
    <row r="809" spans="2:11">
      <c r="B809" s="122"/>
      <c r="C809" s="122"/>
      <c r="D809" s="122"/>
      <c r="E809" s="123"/>
      <c r="F809" s="123"/>
      <c r="G809" s="123"/>
      <c r="H809" s="123"/>
      <c r="I809" s="123"/>
      <c r="J809" s="123"/>
      <c r="K809" s="123"/>
    </row>
    <row r="810" spans="2:11">
      <c r="B810" s="122"/>
      <c r="C810" s="122"/>
      <c r="D810" s="122"/>
      <c r="E810" s="123"/>
      <c r="F810" s="123"/>
      <c r="G810" s="123"/>
      <c r="H810" s="123"/>
      <c r="I810" s="123"/>
      <c r="J810" s="123"/>
      <c r="K810" s="123"/>
    </row>
    <row r="811" spans="2:11">
      <c r="B811" s="122"/>
      <c r="C811" s="122"/>
      <c r="D811" s="122"/>
      <c r="E811" s="123"/>
      <c r="F811" s="123"/>
      <c r="G811" s="123"/>
      <c r="H811" s="123"/>
      <c r="I811" s="123"/>
      <c r="J811" s="123"/>
      <c r="K811" s="123"/>
    </row>
    <row r="812" spans="2:11">
      <c r="B812" s="122"/>
      <c r="C812" s="122"/>
      <c r="D812" s="122"/>
      <c r="E812" s="123"/>
      <c r="F812" s="123"/>
      <c r="G812" s="123"/>
      <c r="H812" s="123"/>
      <c r="I812" s="123"/>
      <c r="J812" s="123"/>
      <c r="K812" s="123"/>
    </row>
    <row r="813" spans="2:11">
      <c r="B813" s="122"/>
      <c r="C813" s="122"/>
      <c r="D813" s="122"/>
      <c r="E813" s="123"/>
      <c r="F813" s="123"/>
      <c r="G813" s="123"/>
      <c r="H813" s="123"/>
      <c r="I813" s="123"/>
      <c r="J813" s="123"/>
      <c r="K813" s="123"/>
    </row>
    <row r="814" spans="2:11">
      <c r="B814" s="122"/>
      <c r="C814" s="122"/>
      <c r="D814" s="122"/>
      <c r="E814" s="123"/>
      <c r="F814" s="123"/>
      <c r="G814" s="123"/>
      <c r="H814" s="123"/>
      <c r="I814" s="123"/>
      <c r="J814" s="123"/>
      <c r="K814" s="123"/>
    </row>
    <row r="815" spans="2:11">
      <c r="B815" s="122"/>
      <c r="C815" s="122"/>
      <c r="D815" s="122"/>
      <c r="E815" s="123"/>
      <c r="F815" s="123"/>
      <c r="G815" s="123"/>
      <c r="H815" s="123"/>
      <c r="I815" s="123"/>
      <c r="J815" s="123"/>
      <c r="K815" s="123"/>
    </row>
    <row r="816" spans="2:11">
      <c r="B816" s="122"/>
      <c r="C816" s="122"/>
      <c r="D816" s="122"/>
      <c r="E816" s="123"/>
      <c r="F816" s="123"/>
      <c r="G816" s="123"/>
      <c r="H816" s="123"/>
      <c r="I816" s="123"/>
      <c r="J816" s="123"/>
      <c r="K816" s="123"/>
    </row>
    <row r="817" spans="2:11">
      <c r="B817" s="122"/>
      <c r="C817" s="122"/>
      <c r="D817" s="122"/>
      <c r="E817" s="123"/>
      <c r="F817" s="123"/>
      <c r="G817" s="123"/>
      <c r="H817" s="123"/>
      <c r="I817" s="123"/>
      <c r="J817" s="123"/>
      <c r="K817" s="123"/>
    </row>
    <row r="818" spans="2:11">
      <c r="B818" s="122"/>
      <c r="C818" s="122"/>
      <c r="D818" s="122"/>
      <c r="E818" s="123"/>
      <c r="F818" s="123"/>
      <c r="G818" s="123"/>
      <c r="H818" s="123"/>
      <c r="I818" s="123"/>
      <c r="J818" s="123"/>
      <c r="K818" s="123"/>
    </row>
    <row r="819" spans="2:11">
      <c r="B819" s="122"/>
      <c r="C819" s="122"/>
      <c r="D819" s="122"/>
      <c r="E819" s="123"/>
      <c r="F819" s="123"/>
      <c r="G819" s="123"/>
      <c r="H819" s="123"/>
      <c r="I819" s="123"/>
      <c r="J819" s="123"/>
      <c r="K819" s="123"/>
    </row>
    <row r="820" spans="2:11">
      <c r="B820" s="122"/>
      <c r="C820" s="122"/>
      <c r="D820" s="122"/>
      <c r="E820" s="123"/>
      <c r="F820" s="123"/>
      <c r="G820" s="123"/>
      <c r="H820" s="123"/>
      <c r="I820" s="123"/>
      <c r="J820" s="123"/>
      <c r="K820" s="123"/>
    </row>
    <row r="821" spans="2:11">
      <c r="B821" s="122"/>
      <c r="C821" s="122"/>
      <c r="D821" s="122"/>
      <c r="E821" s="123"/>
      <c r="F821" s="123"/>
      <c r="G821" s="123"/>
      <c r="H821" s="123"/>
      <c r="I821" s="123"/>
      <c r="J821" s="123"/>
      <c r="K821" s="123"/>
    </row>
    <row r="822" spans="2:11">
      <c r="B822" s="122"/>
      <c r="C822" s="122"/>
      <c r="D822" s="122"/>
      <c r="E822" s="123"/>
      <c r="F822" s="123"/>
      <c r="G822" s="123"/>
      <c r="H822" s="123"/>
      <c r="I822" s="123"/>
      <c r="J822" s="123"/>
      <c r="K822" s="123"/>
    </row>
    <row r="823" spans="2:11">
      <c r="B823" s="122"/>
      <c r="C823" s="122"/>
      <c r="D823" s="122"/>
      <c r="E823" s="123"/>
      <c r="F823" s="123"/>
      <c r="G823" s="123"/>
      <c r="H823" s="123"/>
      <c r="I823" s="123"/>
      <c r="J823" s="123"/>
      <c r="K823" s="123"/>
    </row>
    <row r="824" spans="2:11">
      <c r="B824" s="122"/>
      <c r="C824" s="122"/>
      <c r="D824" s="122"/>
      <c r="E824" s="123"/>
      <c r="F824" s="123"/>
      <c r="G824" s="123"/>
      <c r="H824" s="123"/>
      <c r="I824" s="123"/>
      <c r="J824" s="123"/>
      <c r="K824" s="123"/>
    </row>
    <row r="825" spans="2:11">
      <c r="B825" s="122"/>
      <c r="C825" s="122"/>
      <c r="D825" s="122"/>
      <c r="E825" s="123"/>
      <c r="F825" s="123"/>
      <c r="G825" s="123"/>
      <c r="H825" s="123"/>
      <c r="I825" s="123"/>
      <c r="J825" s="123"/>
      <c r="K825" s="123"/>
    </row>
    <row r="826" spans="2:11">
      <c r="B826" s="122"/>
      <c r="C826" s="122"/>
      <c r="D826" s="122"/>
      <c r="E826" s="123"/>
      <c r="F826" s="123"/>
      <c r="G826" s="123"/>
      <c r="H826" s="123"/>
      <c r="I826" s="123"/>
      <c r="J826" s="123"/>
      <c r="K826" s="123"/>
    </row>
    <row r="827" spans="2:11">
      <c r="B827" s="122"/>
      <c r="C827" s="122"/>
      <c r="D827" s="122"/>
      <c r="E827" s="123"/>
      <c r="F827" s="123"/>
      <c r="G827" s="123"/>
      <c r="H827" s="123"/>
      <c r="I827" s="123"/>
      <c r="J827" s="123"/>
      <c r="K827" s="123"/>
    </row>
    <row r="828" spans="2:11">
      <c r="B828" s="122"/>
      <c r="C828" s="122"/>
      <c r="D828" s="122"/>
      <c r="E828" s="123"/>
      <c r="F828" s="123"/>
      <c r="G828" s="123"/>
      <c r="H828" s="123"/>
      <c r="I828" s="123"/>
      <c r="J828" s="123"/>
      <c r="K828" s="123"/>
    </row>
    <row r="829" spans="2:11">
      <c r="B829" s="122"/>
      <c r="C829" s="122"/>
      <c r="D829" s="122"/>
      <c r="E829" s="123"/>
      <c r="F829" s="123"/>
      <c r="G829" s="123"/>
      <c r="H829" s="123"/>
      <c r="I829" s="123"/>
      <c r="J829" s="123"/>
      <c r="K829" s="123"/>
    </row>
    <row r="830" spans="2:11">
      <c r="B830" s="122"/>
      <c r="C830" s="122"/>
      <c r="D830" s="122"/>
      <c r="E830" s="123"/>
      <c r="F830" s="123"/>
      <c r="G830" s="123"/>
      <c r="H830" s="123"/>
      <c r="I830" s="123"/>
      <c r="J830" s="123"/>
      <c r="K830" s="123"/>
    </row>
    <row r="831" spans="2:11">
      <c r="B831" s="122"/>
      <c r="C831" s="122"/>
      <c r="D831" s="122"/>
      <c r="E831" s="123"/>
      <c r="F831" s="123"/>
      <c r="G831" s="123"/>
      <c r="H831" s="123"/>
      <c r="I831" s="123"/>
      <c r="J831" s="123"/>
      <c r="K831" s="123"/>
    </row>
    <row r="832" spans="2:11">
      <c r="B832" s="122"/>
      <c r="C832" s="122"/>
      <c r="D832" s="122"/>
      <c r="E832" s="123"/>
      <c r="F832" s="123"/>
      <c r="G832" s="123"/>
      <c r="H832" s="123"/>
      <c r="I832" s="123"/>
      <c r="J832" s="123"/>
      <c r="K832" s="123"/>
    </row>
    <row r="833" spans="2:11">
      <c r="B833" s="122"/>
      <c r="C833" s="122"/>
      <c r="D833" s="122"/>
      <c r="E833" s="123"/>
      <c r="F833" s="123"/>
      <c r="G833" s="123"/>
      <c r="H833" s="123"/>
      <c r="I833" s="123"/>
      <c r="J833" s="123"/>
      <c r="K833" s="123"/>
    </row>
    <row r="834" spans="2:11">
      <c r="B834" s="122"/>
      <c r="C834" s="122"/>
      <c r="D834" s="122"/>
      <c r="E834" s="123"/>
      <c r="F834" s="123"/>
      <c r="G834" s="123"/>
      <c r="H834" s="123"/>
      <c r="I834" s="123"/>
      <c r="J834" s="123"/>
      <c r="K834" s="123"/>
    </row>
    <row r="835" spans="2:11">
      <c r="B835" s="122"/>
      <c r="C835" s="122"/>
      <c r="D835" s="122"/>
      <c r="E835" s="123"/>
      <c r="F835" s="123"/>
      <c r="G835" s="123"/>
      <c r="H835" s="123"/>
      <c r="I835" s="123"/>
      <c r="J835" s="123"/>
      <c r="K835" s="123"/>
    </row>
    <row r="836" spans="2:11">
      <c r="B836" s="122"/>
      <c r="C836" s="122"/>
      <c r="D836" s="122"/>
      <c r="E836" s="123"/>
      <c r="F836" s="123"/>
      <c r="G836" s="123"/>
      <c r="H836" s="123"/>
      <c r="I836" s="123"/>
      <c r="J836" s="123"/>
      <c r="K836" s="123"/>
    </row>
    <row r="837" spans="2:11">
      <c r="B837" s="122"/>
      <c r="C837" s="122"/>
      <c r="D837" s="122"/>
      <c r="E837" s="123"/>
      <c r="F837" s="123"/>
      <c r="G837" s="123"/>
      <c r="H837" s="123"/>
      <c r="I837" s="123"/>
      <c r="J837" s="123"/>
      <c r="K837" s="123"/>
    </row>
    <row r="838" spans="2:11">
      <c r="B838" s="122"/>
      <c r="C838" s="122"/>
      <c r="D838" s="122"/>
      <c r="E838" s="123"/>
      <c r="F838" s="123"/>
      <c r="G838" s="123"/>
      <c r="H838" s="123"/>
      <c r="I838" s="123"/>
      <c r="J838" s="123"/>
      <c r="K838" s="123"/>
    </row>
    <row r="839" spans="2:11">
      <c r="B839" s="122"/>
      <c r="C839" s="122"/>
      <c r="D839" s="122"/>
      <c r="E839" s="123"/>
      <c r="F839" s="123"/>
      <c r="G839" s="123"/>
      <c r="H839" s="123"/>
      <c r="I839" s="123"/>
      <c r="J839" s="123"/>
      <c r="K839" s="123"/>
    </row>
    <row r="840" spans="2:11">
      <c r="B840" s="122"/>
      <c r="C840" s="122"/>
      <c r="D840" s="122"/>
      <c r="E840" s="123"/>
      <c r="F840" s="123"/>
      <c r="G840" s="123"/>
      <c r="H840" s="123"/>
      <c r="I840" s="123"/>
      <c r="J840" s="123"/>
      <c r="K840" s="123"/>
    </row>
    <row r="841" spans="2:11">
      <c r="B841" s="122"/>
      <c r="C841" s="122"/>
      <c r="D841" s="122"/>
      <c r="E841" s="123"/>
      <c r="F841" s="123"/>
      <c r="G841" s="123"/>
      <c r="H841" s="123"/>
      <c r="I841" s="123"/>
      <c r="J841" s="123"/>
      <c r="K841" s="123"/>
    </row>
    <row r="842" spans="2:11">
      <c r="B842" s="122"/>
      <c r="C842" s="122"/>
      <c r="D842" s="122"/>
      <c r="E842" s="123"/>
      <c r="F842" s="123"/>
      <c r="G842" s="123"/>
      <c r="H842" s="123"/>
      <c r="I842" s="123"/>
      <c r="J842" s="123"/>
      <c r="K842" s="123"/>
    </row>
    <row r="843" spans="2:11">
      <c r="B843" s="122"/>
      <c r="C843" s="122"/>
      <c r="D843" s="122"/>
      <c r="E843" s="123"/>
      <c r="F843" s="123"/>
      <c r="G843" s="123"/>
      <c r="H843" s="123"/>
      <c r="I843" s="123"/>
      <c r="J843" s="123"/>
      <c r="K843" s="123"/>
    </row>
    <row r="844" spans="2:11">
      <c r="B844" s="122"/>
      <c r="C844" s="122"/>
      <c r="D844" s="122"/>
      <c r="E844" s="123"/>
      <c r="F844" s="123"/>
      <c r="G844" s="123"/>
      <c r="H844" s="123"/>
      <c r="I844" s="123"/>
      <c r="J844" s="123"/>
      <c r="K844" s="123"/>
    </row>
    <row r="845" spans="2:11">
      <c r="B845" s="122"/>
      <c r="C845" s="122"/>
      <c r="D845" s="122"/>
      <c r="E845" s="123"/>
      <c r="F845" s="123"/>
      <c r="G845" s="123"/>
      <c r="H845" s="123"/>
      <c r="I845" s="123"/>
      <c r="J845" s="123"/>
      <c r="K845" s="123"/>
    </row>
    <row r="846" spans="2:11">
      <c r="B846" s="122"/>
      <c r="C846" s="122"/>
      <c r="D846" s="122"/>
      <c r="E846" s="123"/>
      <c r="F846" s="123"/>
      <c r="G846" s="123"/>
      <c r="H846" s="123"/>
      <c r="I846" s="123"/>
      <c r="J846" s="123"/>
      <c r="K846" s="123"/>
    </row>
    <row r="847" spans="2:11">
      <c r="B847" s="122"/>
      <c r="C847" s="122"/>
      <c r="D847" s="122"/>
      <c r="E847" s="123"/>
      <c r="F847" s="123"/>
      <c r="G847" s="123"/>
      <c r="H847" s="123"/>
      <c r="I847" s="123"/>
      <c r="J847" s="123"/>
      <c r="K847" s="123"/>
    </row>
    <row r="848" spans="2:11">
      <c r="B848" s="122"/>
      <c r="C848" s="122"/>
      <c r="D848" s="122"/>
      <c r="E848" s="123"/>
      <c r="F848" s="123"/>
      <c r="G848" s="123"/>
      <c r="H848" s="123"/>
      <c r="I848" s="123"/>
      <c r="J848" s="123"/>
      <c r="K848" s="123"/>
    </row>
    <row r="849" spans="2:11">
      <c r="B849" s="122"/>
      <c r="C849" s="122"/>
      <c r="D849" s="122"/>
      <c r="E849" s="123"/>
      <c r="F849" s="123"/>
      <c r="G849" s="123"/>
      <c r="H849" s="123"/>
      <c r="I849" s="123"/>
      <c r="J849" s="123"/>
      <c r="K849" s="123"/>
    </row>
    <row r="850" spans="2:11">
      <c r="B850" s="122"/>
      <c r="C850" s="122"/>
      <c r="D850" s="122"/>
      <c r="E850" s="123"/>
      <c r="F850" s="123"/>
      <c r="G850" s="123"/>
      <c r="H850" s="123"/>
      <c r="I850" s="123"/>
      <c r="J850" s="123"/>
      <c r="K850" s="123"/>
    </row>
    <row r="851" spans="2:11">
      <c r="B851" s="122"/>
      <c r="C851" s="122"/>
      <c r="D851" s="122"/>
      <c r="E851" s="123"/>
      <c r="F851" s="123"/>
      <c r="G851" s="123"/>
      <c r="H851" s="123"/>
      <c r="I851" s="123"/>
      <c r="J851" s="123"/>
      <c r="K851" s="123"/>
    </row>
    <row r="852" spans="2:11">
      <c r="B852" s="122"/>
      <c r="C852" s="122"/>
      <c r="D852" s="122"/>
      <c r="E852" s="123"/>
      <c r="F852" s="123"/>
      <c r="G852" s="123"/>
      <c r="H852" s="123"/>
      <c r="I852" s="123"/>
      <c r="J852" s="123"/>
      <c r="K852" s="123"/>
    </row>
    <row r="853" spans="2:11">
      <c r="B853" s="122"/>
      <c r="C853" s="122"/>
      <c r="D853" s="122"/>
      <c r="E853" s="123"/>
      <c r="F853" s="123"/>
      <c r="G853" s="123"/>
      <c r="H853" s="123"/>
      <c r="I853" s="123"/>
      <c r="J853" s="123"/>
      <c r="K853" s="123"/>
    </row>
    <row r="854" spans="2:11">
      <c r="B854" s="122"/>
      <c r="C854" s="122"/>
      <c r="D854" s="122"/>
      <c r="E854" s="123"/>
      <c r="F854" s="123"/>
      <c r="G854" s="123"/>
      <c r="H854" s="123"/>
      <c r="I854" s="123"/>
      <c r="J854" s="123"/>
      <c r="K854" s="123"/>
    </row>
    <row r="855" spans="2:11">
      <c r="B855" s="122"/>
      <c r="C855" s="122"/>
      <c r="D855" s="122"/>
      <c r="E855" s="123"/>
      <c r="F855" s="123"/>
      <c r="G855" s="123"/>
      <c r="H855" s="123"/>
      <c r="I855" s="123"/>
      <c r="J855" s="123"/>
      <c r="K855" s="123"/>
    </row>
    <row r="856" spans="2:11">
      <c r="B856" s="122"/>
      <c r="C856" s="122"/>
      <c r="D856" s="122"/>
      <c r="E856" s="123"/>
      <c r="F856" s="123"/>
      <c r="G856" s="123"/>
      <c r="H856" s="123"/>
      <c r="I856" s="123"/>
      <c r="J856" s="123"/>
      <c r="K856" s="123"/>
    </row>
    <row r="857" spans="2:11">
      <c r="B857" s="122"/>
      <c r="C857" s="122"/>
      <c r="D857" s="122"/>
      <c r="E857" s="123"/>
      <c r="F857" s="123"/>
      <c r="G857" s="123"/>
      <c r="H857" s="123"/>
      <c r="I857" s="123"/>
      <c r="J857" s="123"/>
      <c r="K857" s="123"/>
    </row>
    <row r="858" spans="2:11">
      <c r="B858" s="122"/>
      <c r="C858" s="122"/>
      <c r="D858" s="122"/>
      <c r="E858" s="123"/>
      <c r="F858" s="123"/>
      <c r="G858" s="123"/>
      <c r="H858" s="123"/>
      <c r="I858" s="123"/>
      <c r="J858" s="123"/>
      <c r="K858" s="123"/>
    </row>
    <row r="859" spans="2:11">
      <c r="B859" s="122"/>
      <c r="C859" s="122"/>
      <c r="D859" s="122"/>
      <c r="E859" s="123"/>
      <c r="F859" s="123"/>
      <c r="G859" s="123"/>
      <c r="H859" s="123"/>
      <c r="I859" s="123"/>
      <c r="J859" s="123"/>
      <c r="K859" s="123"/>
    </row>
    <row r="860" spans="2:11">
      <c r="B860" s="122"/>
      <c r="C860" s="122"/>
      <c r="D860" s="122"/>
      <c r="E860" s="123"/>
      <c r="F860" s="123"/>
      <c r="G860" s="123"/>
      <c r="H860" s="123"/>
      <c r="I860" s="123"/>
      <c r="J860" s="123"/>
      <c r="K860" s="123"/>
    </row>
    <row r="861" spans="2:11">
      <c r="B861" s="122"/>
      <c r="C861" s="122"/>
      <c r="D861" s="122"/>
      <c r="E861" s="123"/>
      <c r="F861" s="123"/>
      <c r="G861" s="123"/>
      <c r="H861" s="123"/>
      <c r="I861" s="123"/>
      <c r="J861" s="123"/>
      <c r="K861" s="123"/>
    </row>
    <row r="862" spans="2:11">
      <c r="B862" s="122"/>
      <c r="C862" s="122"/>
      <c r="D862" s="122"/>
      <c r="E862" s="123"/>
      <c r="F862" s="123"/>
      <c r="G862" s="123"/>
      <c r="H862" s="123"/>
      <c r="I862" s="123"/>
      <c r="J862" s="123"/>
      <c r="K862" s="123"/>
    </row>
    <row r="863" spans="2:11">
      <c r="B863" s="122"/>
      <c r="C863" s="122"/>
      <c r="D863" s="122"/>
      <c r="E863" s="123"/>
      <c r="F863" s="123"/>
      <c r="G863" s="123"/>
      <c r="H863" s="123"/>
      <c r="I863" s="123"/>
      <c r="J863" s="123"/>
      <c r="K863" s="123"/>
    </row>
    <row r="864" spans="2:11">
      <c r="B864" s="122"/>
      <c r="C864" s="122"/>
      <c r="D864" s="122"/>
      <c r="E864" s="123"/>
      <c r="F864" s="123"/>
      <c r="G864" s="123"/>
      <c r="H864" s="123"/>
      <c r="I864" s="123"/>
      <c r="J864" s="123"/>
      <c r="K864" s="123"/>
    </row>
    <row r="865" spans="2:11">
      <c r="B865" s="122"/>
      <c r="C865" s="122"/>
      <c r="D865" s="122"/>
      <c r="E865" s="123"/>
      <c r="F865" s="123"/>
      <c r="G865" s="123"/>
      <c r="H865" s="123"/>
      <c r="I865" s="123"/>
      <c r="J865" s="123"/>
      <c r="K865" s="123"/>
    </row>
    <row r="866" spans="2:11">
      <c r="B866" s="122"/>
      <c r="C866" s="122"/>
      <c r="D866" s="122"/>
      <c r="E866" s="123"/>
      <c r="F866" s="123"/>
      <c r="G866" s="123"/>
      <c r="H866" s="123"/>
      <c r="I866" s="123"/>
      <c r="J866" s="123"/>
      <c r="K866" s="123"/>
    </row>
    <row r="867" spans="2:11">
      <c r="B867" s="122"/>
      <c r="C867" s="122"/>
      <c r="D867" s="122"/>
      <c r="E867" s="123"/>
      <c r="F867" s="123"/>
      <c r="G867" s="123"/>
      <c r="H867" s="123"/>
      <c r="I867" s="123"/>
      <c r="J867" s="123"/>
      <c r="K867" s="123"/>
    </row>
    <row r="868" spans="2:11">
      <c r="B868" s="122"/>
      <c r="C868" s="122"/>
      <c r="D868" s="122"/>
      <c r="E868" s="123"/>
      <c r="F868" s="123"/>
      <c r="G868" s="123"/>
      <c r="H868" s="123"/>
      <c r="I868" s="123"/>
      <c r="J868" s="123"/>
      <c r="K868" s="123"/>
    </row>
    <row r="869" spans="2:11">
      <c r="B869" s="122"/>
      <c r="C869" s="122"/>
      <c r="D869" s="122"/>
      <c r="E869" s="123"/>
      <c r="F869" s="123"/>
      <c r="G869" s="123"/>
      <c r="H869" s="123"/>
      <c r="I869" s="123"/>
      <c r="J869" s="123"/>
      <c r="K869" s="123"/>
    </row>
    <row r="870" spans="2:11">
      <c r="B870" s="122"/>
      <c r="C870" s="122"/>
      <c r="D870" s="122"/>
      <c r="E870" s="123"/>
      <c r="F870" s="123"/>
      <c r="G870" s="123"/>
      <c r="H870" s="123"/>
      <c r="I870" s="123"/>
      <c r="J870" s="123"/>
      <c r="K870" s="123"/>
    </row>
    <row r="871" spans="2:11">
      <c r="B871" s="122"/>
      <c r="C871" s="122"/>
      <c r="D871" s="122"/>
      <c r="E871" s="123"/>
      <c r="F871" s="123"/>
      <c r="G871" s="123"/>
      <c r="H871" s="123"/>
      <c r="I871" s="123"/>
      <c r="J871" s="123"/>
      <c r="K871" s="123"/>
    </row>
    <row r="872" spans="2:11">
      <c r="B872" s="122"/>
      <c r="C872" s="122"/>
      <c r="D872" s="122"/>
      <c r="E872" s="123"/>
      <c r="F872" s="123"/>
      <c r="G872" s="123"/>
      <c r="H872" s="123"/>
      <c r="I872" s="123"/>
      <c r="J872" s="123"/>
      <c r="K872" s="123"/>
    </row>
    <row r="873" spans="2:11">
      <c r="B873" s="122"/>
      <c r="C873" s="122"/>
      <c r="D873" s="122"/>
      <c r="E873" s="123"/>
      <c r="F873" s="123"/>
      <c r="G873" s="123"/>
      <c r="H873" s="123"/>
      <c r="I873" s="123"/>
      <c r="J873" s="123"/>
      <c r="K873" s="123"/>
    </row>
    <row r="874" spans="2:11">
      <c r="B874" s="122"/>
      <c r="C874" s="122"/>
      <c r="D874" s="122"/>
      <c r="E874" s="123"/>
      <c r="F874" s="123"/>
      <c r="G874" s="123"/>
      <c r="H874" s="123"/>
      <c r="I874" s="123"/>
      <c r="J874" s="123"/>
      <c r="K874" s="123"/>
    </row>
    <row r="875" spans="2:11">
      <c r="B875" s="122"/>
      <c r="C875" s="122"/>
      <c r="D875" s="122"/>
      <c r="E875" s="123"/>
      <c r="F875" s="123"/>
      <c r="G875" s="123"/>
      <c r="H875" s="123"/>
      <c r="I875" s="123"/>
      <c r="J875" s="123"/>
      <c r="K875" s="123"/>
    </row>
    <row r="876" spans="2:11">
      <c r="B876" s="122"/>
      <c r="C876" s="122"/>
      <c r="D876" s="122"/>
      <c r="E876" s="123"/>
      <c r="F876" s="123"/>
      <c r="G876" s="123"/>
      <c r="H876" s="123"/>
      <c r="I876" s="123"/>
      <c r="J876" s="123"/>
      <c r="K876" s="123"/>
    </row>
    <row r="877" spans="2:11">
      <c r="B877" s="122"/>
      <c r="C877" s="122"/>
      <c r="D877" s="122"/>
      <c r="E877" s="123"/>
      <c r="F877" s="123"/>
      <c r="G877" s="123"/>
      <c r="H877" s="123"/>
      <c r="I877" s="123"/>
      <c r="J877" s="123"/>
      <c r="K877" s="123"/>
    </row>
    <row r="878" spans="2:11">
      <c r="B878" s="122"/>
      <c r="C878" s="122"/>
      <c r="D878" s="122"/>
      <c r="E878" s="123"/>
      <c r="F878" s="123"/>
      <c r="G878" s="123"/>
      <c r="H878" s="123"/>
      <c r="I878" s="123"/>
      <c r="J878" s="123"/>
      <c r="K878" s="123"/>
    </row>
    <row r="879" spans="2:11">
      <c r="B879" s="122"/>
      <c r="C879" s="122"/>
      <c r="D879" s="122"/>
      <c r="E879" s="123"/>
      <c r="F879" s="123"/>
      <c r="G879" s="123"/>
      <c r="H879" s="123"/>
      <c r="I879" s="123"/>
      <c r="J879" s="123"/>
      <c r="K879" s="123"/>
    </row>
    <row r="880" spans="2:11">
      <c r="B880" s="122"/>
      <c r="C880" s="122"/>
      <c r="D880" s="122"/>
      <c r="E880" s="123"/>
      <c r="F880" s="123"/>
      <c r="G880" s="123"/>
      <c r="H880" s="123"/>
      <c r="I880" s="123"/>
      <c r="J880" s="123"/>
      <c r="K880" s="123"/>
    </row>
    <row r="881" spans="2:11">
      <c r="B881" s="122"/>
      <c r="C881" s="122"/>
      <c r="D881" s="122"/>
      <c r="E881" s="123"/>
      <c r="F881" s="123"/>
      <c r="G881" s="123"/>
      <c r="H881" s="123"/>
      <c r="I881" s="123"/>
      <c r="J881" s="123"/>
      <c r="K881" s="123"/>
    </row>
    <row r="882" spans="2:11">
      <c r="B882" s="122"/>
      <c r="C882" s="122"/>
      <c r="D882" s="122"/>
      <c r="E882" s="123"/>
      <c r="F882" s="123"/>
      <c r="G882" s="123"/>
      <c r="H882" s="123"/>
      <c r="I882" s="123"/>
      <c r="J882" s="123"/>
      <c r="K882" s="123"/>
    </row>
    <row r="883" spans="2:11">
      <c r="B883" s="122"/>
      <c r="C883" s="122"/>
      <c r="D883" s="122"/>
      <c r="E883" s="123"/>
      <c r="F883" s="123"/>
      <c r="G883" s="123"/>
      <c r="H883" s="123"/>
      <c r="I883" s="123"/>
      <c r="J883" s="123"/>
      <c r="K883" s="123"/>
    </row>
    <row r="884" spans="2:11">
      <c r="B884" s="122"/>
      <c r="C884" s="122"/>
      <c r="D884" s="122"/>
      <c r="E884" s="123"/>
      <c r="F884" s="123"/>
      <c r="G884" s="123"/>
      <c r="H884" s="123"/>
      <c r="I884" s="123"/>
      <c r="J884" s="123"/>
      <c r="K884" s="123"/>
    </row>
    <row r="885" spans="2:11">
      <c r="B885" s="122"/>
      <c r="C885" s="122"/>
      <c r="D885" s="122"/>
      <c r="E885" s="123"/>
      <c r="F885" s="123"/>
      <c r="G885" s="123"/>
      <c r="H885" s="123"/>
      <c r="I885" s="123"/>
      <c r="J885" s="123"/>
      <c r="K885" s="123"/>
    </row>
    <row r="886" spans="2:11">
      <c r="B886" s="122"/>
      <c r="C886" s="122"/>
      <c r="D886" s="122"/>
      <c r="E886" s="123"/>
      <c r="F886" s="123"/>
      <c r="G886" s="123"/>
      <c r="H886" s="123"/>
      <c r="I886" s="123"/>
      <c r="J886" s="123"/>
      <c r="K886" s="123"/>
    </row>
    <row r="887" spans="2:11">
      <c r="B887" s="122"/>
      <c r="C887" s="122"/>
      <c r="D887" s="122"/>
      <c r="E887" s="123"/>
      <c r="F887" s="123"/>
      <c r="G887" s="123"/>
      <c r="H887" s="123"/>
      <c r="I887" s="123"/>
      <c r="J887" s="123"/>
      <c r="K887" s="123"/>
    </row>
    <row r="888" spans="2:11">
      <c r="B888" s="122"/>
      <c r="C888" s="122"/>
      <c r="D888" s="122"/>
      <c r="E888" s="123"/>
      <c r="F888" s="123"/>
      <c r="G888" s="123"/>
      <c r="H888" s="123"/>
      <c r="I888" s="123"/>
      <c r="J888" s="123"/>
      <c r="K888" s="123"/>
    </row>
    <row r="889" spans="2:11">
      <c r="B889" s="122"/>
      <c r="C889" s="122"/>
      <c r="D889" s="122"/>
      <c r="E889" s="123"/>
      <c r="F889" s="123"/>
      <c r="G889" s="123"/>
      <c r="H889" s="123"/>
      <c r="I889" s="123"/>
      <c r="J889" s="123"/>
      <c r="K889" s="123"/>
    </row>
    <row r="890" spans="2:11">
      <c r="B890" s="122"/>
      <c r="C890" s="122"/>
      <c r="D890" s="122"/>
      <c r="E890" s="123"/>
      <c r="F890" s="123"/>
      <c r="G890" s="123"/>
      <c r="H890" s="123"/>
      <c r="I890" s="123"/>
      <c r="J890" s="123"/>
      <c r="K890" s="123"/>
    </row>
    <row r="891" spans="2:11">
      <c r="B891" s="122"/>
      <c r="C891" s="122"/>
      <c r="D891" s="122"/>
      <c r="E891" s="123"/>
      <c r="F891" s="123"/>
      <c r="G891" s="123"/>
      <c r="H891" s="123"/>
      <c r="I891" s="123"/>
      <c r="J891" s="123"/>
      <c r="K891" s="123"/>
    </row>
    <row r="892" spans="2:11">
      <c r="B892" s="122"/>
      <c r="C892" s="122"/>
      <c r="D892" s="122"/>
      <c r="E892" s="123"/>
      <c r="F892" s="123"/>
      <c r="G892" s="123"/>
      <c r="H892" s="123"/>
      <c r="I892" s="123"/>
      <c r="J892" s="123"/>
      <c r="K892" s="123"/>
    </row>
    <row r="893" spans="2:11">
      <c r="B893" s="122"/>
      <c r="C893" s="122"/>
      <c r="D893" s="122"/>
      <c r="E893" s="123"/>
      <c r="F893" s="123"/>
      <c r="G893" s="123"/>
      <c r="H893" s="123"/>
      <c r="I893" s="123"/>
      <c r="J893" s="123"/>
      <c r="K893" s="123"/>
    </row>
    <row r="894" spans="2:11">
      <c r="B894" s="122"/>
      <c r="C894" s="122"/>
      <c r="D894" s="122"/>
      <c r="E894" s="123"/>
      <c r="F894" s="123"/>
      <c r="G894" s="123"/>
      <c r="H894" s="123"/>
      <c r="I894" s="123"/>
      <c r="J894" s="123"/>
      <c r="K894" s="123"/>
    </row>
    <row r="895" spans="2:11">
      <c r="B895" s="122"/>
      <c r="C895" s="122"/>
      <c r="D895" s="122"/>
      <c r="E895" s="123"/>
      <c r="F895" s="123"/>
      <c r="G895" s="123"/>
      <c r="H895" s="123"/>
      <c r="I895" s="123"/>
      <c r="J895" s="123"/>
      <c r="K895" s="123"/>
    </row>
    <row r="896" spans="2:11">
      <c r="B896" s="122"/>
      <c r="C896" s="122"/>
      <c r="D896" s="122"/>
      <c r="E896" s="123"/>
      <c r="F896" s="123"/>
      <c r="G896" s="123"/>
      <c r="H896" s="123"/>
      <c r="I896" s="123"/>
      <c r="J896" s="123"/>
      <c r="K896" s="123"/>
    </row>
    <row r="897" spans="2:11">
      <c r="B897" s="122"/>
      <c r="C897" s="122"/>
      <c r="D897" s="122"/>
      <c r="E897" s="123"/>
      <c r="F897" s="123"/>
      <c r="G897" s="123"/>
      <c r="H897" s="123"/>
      <c r="I897" s="123"/>
      <c r="J897" s="123"/>
      <c r="K897" s="123"/>
    </row>
    <row r="898" spans="2:11">
      <c r="B898" s="122"/>
      <c r="C898" s="122"/>
      <c r="D898" s="122"/>
      <c r="E898" s="123"/>
      <c r="F898" s="123"/>
      <c r="G898" s="123"/>
      <c r="H898" s="123"/>
      <c r="I898" s="123"/>
      <c r="J898" s="123"/>
      <c r="K898" s="123"/>
    </row>
    <row r="899" spans="2:11">
      <c r="B899" s="122"/>
      <c r="C899" s="122"/>
      <c r="D899" s="122"/>
      <c r="E899" s="123"/>
      <c r="F899" s="123"/>
      <c r="G899" s="123"/>
      <c r="H899" s="123"/>
      <c r="I899" s="123"/>
      <c r="J899" s="123"/>
      <c r="K899" s="123"/>
    </row>
    <row r="900" spans="2:11">
      <c r="B900" s="122"/>
      <c r="C900" s="122"/>
      <c r="D900" s="122"/>
      <c r="E900" s="123"/>
      <c r="F900" s="123"/>
      <c r="G900" s="123"/>
      <c r="H900" s="123"/>
      <c r="I900" s="123"/>
      <c r="J900" s="123"/>
      <c r="K900" s="123"/>
    </row>
    <row r="901" spans="2:11">
      <c r="B901" s="122"/>
      <c r="C901" s="122"/>
      <c r="D901" s="122"/>
      <c r="E901" s="123"/>
      <c r="F901" s="123"/>
      <c r="G901" s="123"/>
      <c r="H901" s="123"/>
      <c r="I901" s="123"/>
      <c r="J901" s="123"/>
      <c r="K901" s="123"/>
    </row>
    <row r="902" spans="2:11">
      <c r="B902" s="122"/>
      <c r="C902" s="122"/>
      <c r="D902" s="122"/>
      <c r="E902" s="123"/>
      <c r="F902" s="123"/>
      <c r="G902" s="123"/>
      <c r="H902" s="123"/>
      <c r="I902" s="123"/>
      <c r="J902" s="123"/>
      <c r="K902" s="123"/>
    </row>
    <row r="903" spans="2:11">
      <c r="B903" s="122"/>
      <c r="C903" s="122"/>
      <c r="D903" s="122"/>
      <c r="E903" s="123"/>
      <c r="F903" s="123"/>
      <c r="G903" s="123"/>
      <c r="H903" s="123"/>
      <c r="I903" s="123"/>
      <c r="J903" s="123"/>
      <c r="K903" s="123"/>
    </row>
    <row r="904" spans="2:11">
      <c r="B904" s="122"/>
      <c r="C904" s="122"/>
      <c r="D904" s="122"/>
      <c r="E904" s="123"/>
      <c r="F904" s="123"/>
      <c r="G904" s="123"/>
      <c r="H904" s="123"/>
      <c r="I904" s="123"/>
      <c r="J904" s="123"/>
      <c r="K904" s="123"/>
    </row>
    <row r="905" spans="2:11">
      <c r="B905" s="122"/>
      <c r="C905" s="122"/>
      <c r="D905" s="122"/>
      <c r="E905" s="123"/>
      <c r="F905" s="123"/>
      <c r="G905" s="123"/>
      <c r="H905" s="123"/>
      <c r="I905" s="123"/>
      <c r="J905" s="123"/>
      <c r="K905" s="123"/>
    </row>
    <row r="906" spans="2:11">
      <c r="B906" s="122"/>
      <c r="C906" s="122"/>
      <c r="D906" s="122"/>
      <c r="E906" s="123"/>
      <c r="F906" s="123"/>
      <c r="G906" s="123"/>
      <c r="H906" s="123"/>
      <c r="I906" s="123"/>
      <c r="J906" s="123"/>
      <c r="K906" s="123"/>
    </row>
    <row r="907" spans="2:11">
      <c r="B907" s="122"/>
      <c r="C907" s="122"/>
      <c r="D907" s="122"/>
      <c r="E907" s="123"/>
      <c r="F907" s="123"/>
      <c r="G907" s="123"/>
      <c r="H907" s="123"/>
      <c r="I907" s="123"/>
      <c r="J907" s="123"/>
      <c r="K907" s="123"/>
    </row>
    <row r="908" spans="2:11">
      <c r="B908" s="122"/>
      <c r="C908" s="122"/>
      <c r="D908" s="122"/>
      <c r="E908" s="123"/>
      <c r="F908" s="123"/>
      <c r="G908" s="123"/>
      <c r="H908" s="123"/>
      <c r="I908" s="123"/>
      <c r="J908" s="123"/>
      <c r="K908" s="123"/>
    </row>
    <row r="909" spans="2:11">
      <c r="B909" s="122"/>
      <c r="C909" s="122"/>
      <c r="D909" s="122"/>
      <c r="E909" s="123"/>
      <c r="F909" s="123"/>
      <c r="G909" s="123"/>
      <c r="H909" s="123"/>
      <c r="I909" s="123"/>
      <c r="J909" s="123"/>
      <c r="K909" s="123"/>
    </row>
    <row r="910" spans="2:11">
      <c r="B910" s="122"/>
      <c r="C910" s="122"/>
      <c r="D910" s="122"/>
      <c r="E910" s="123"/>
      <c r="F910" s="123"/>
      <c r="G910" s="123"/>
      <c r="H910" s="123"/>
      <c r="I910" s="123"/>
      <c r="J910" s="123"/>
      <c r="K910" s="123"/>
    </row>
    <row r="911" spans="2:11">
      <c r="B911" s="122"/>
      <c r="C911" s="122"/>
      <c r="D911" s="122"/>
      <c r="E911" s="123"/>
      <c r="F911" s="123"/>
      <c r="G911" s="123"/>
      <c r="H911" s="123"/>
      <c r="I911" s="123"/>
      <c r="J911" s="123"/>
      <c r="K911" s="123"/>
    </row>
    <row r="912" spans="2:11">
      <c r="B912" s="122"/>
      <c r="C912" s="122"/>
      <c r="D912" s="122"/>
      <c r="E912" s="123"/>
      <c r="F912" s="123"/>
      <c r="G912" s="123"/>
      <c r="H912" s="123"/>
      <c r="I912" s="123"/>
      <c r="J912" s="123"/>
      <c r="K912" s="123"/>
    </row>
    <row r="913" spans="2:11">
      <c r="B913" s="122"/>
      <c r="C913" s="122"/>
      <c r="D913" s="122"/>
      <c r="E913" s="123"/>
      <c r="F913" s="123"/>
      <c r="G913" s="123"/>
      <c r="H913" s="123"/>
      <c r="I913" s="123"/>
      <c r="J913" s="123"/>
      <c r="K913" s="123"/>
    </row>
    <row r="914" spans="2:11">
      <c r="B914" s="122"/>
      <c r="C914" s="122"/>
      <c r="D914" s="122"/>
      <c r="E914" s="123"/>
      <c r="F914" s="123"/>
      <c r="G914" s="123"/>
      <c r="H914" s="123"/>
      <c r="I914" s="123"/>
      <c r="J914" s="123"/>
      <c r="K914" s="123"/>
    </row>
    <row r="915" spans="2:11">
      <c r="B915" s="122"/>
      <c r="C915" s="122"/>
      <c r="D915" s="122"/>
      <c r="E915" s="123"/>
      <c r="F915" s="123"/>
      <c r="G915" s="123"/>
      <c r="H915" s="123"/>
      <c r="I915" s="123"/>
      <c r="J915" s="123"/>
      <c r="K915" s="123"/>
    </row>
    <row r="916" spans="2:11">
      <c r="B916" s="122"/>
      <c r="C916" s="122"/>
      <c r="D916" s="122"/>
      <c r="E916" s="123"/>
      <c r="F916" s="123"/>
      <c r="G916" s="123"/>
      <c r="H916" s="123"/>
      <c r="I916" s="123"/>
      <c r="J916" s="123"/>
      <c r="K916" s="123"/>
    </row>
    <row r="917" spans="2:11">
      <c r="B917" s="122"/>
      <c r="C917" s="122"/>
      <c r="D917" s="122"/>
      <c r="E917" s="123"/>
      <c r="F917" s="123"/>
      <c r="G917" s="123"/>
      <c r="H917" s="123"/>
      <c r="I917" s="123"/>
      <c r="J917" s="123"/>
      <c r="K917" s="123"/>
    </row>
    <row r="918" spans="2:11">
      <c r="B918" s="122"/>
      <c r="C918" s="122"/>
      <c r="D918" s="122"/>
      <c r="E918" s="123"/>
      <c r="F918" s="123"/>
      <c r="G918" s="123"/>
      <c r="H918" s="123"/>
      <c r="I918" s="123"/>
      <c r="J918" s="123"/>
      <c r="K918" s="123"/>
    </row>
    <row r="919" spans="2:11">
      <c r="B919" s="122"/>
      <c r="C919" s="122"/>
      <c r="D919" s="122"/>
      <c r="E919" s="123"/>
      <c r="F919" s="123"/>
      <c r="G919" s="123"/>
      <c r="H919" s="123"/>
      <c r="I919" s="123"/>
      <c r="J919" s="123"/>
      <c r="K919" s="123"/>
    </row>
    <row r="920" spans="2:11">
      <c r="B920" s="122"/>
      <c r="C920" s="122"/>
      <c r="D920" s="122"/>
      <c r="E920" s="123"/>
      <c r="F920" s="123"/>
      <c r="G920" s="123"/>
      <c r="H920" s="123"/>
      <c r="I920" s="123"/>
      <c r="J920" s="123"/>
      <c r="K920" s="123"/>
    </row>
    <row r="921" spans="2:11">
      <c r="B921" s="122"/>
      <c r="C921" s="122"/>
      <c r="D921" s="122"/>
      <c r="E921" s="123"/>
      <c r="F921" s="123"/>
      <c r="G921" s="123"/>
      <c r="H921" s="123"/>
      <c r="I921" s="123"/>
      <c r="J921" s="123"/>
      <c r="K921" s="123"/>
    </row>
    <row r="922" spans="2:11">
      <c r="B922" s="122"/>
      <c r="C922" s="122"/>
      <c r="D922" s="122"/>
      <c r="E922" s="123"/>
      <c r="F922" s="123"/>
      <c r="G922" s="123"/>
      <c r="H922" s="123"/>
      <c r="I922" s="123"/>
      <c r="J922" s="123"/>
      <c r="K922" s="123"/>
    </row>
    <row r="923" spans="2:11">
      <c r="B923" s="122"/>
      <c r="C923" s="122"/>
      <c r="D923" s="122"/>
      <c r="E923" s="123"/>
      <c r="F923" s="123"/>
      <c r="G923" s="123"/>
      <c r="H923" s="123"/>
      <c r="I923" s="123"/>
      <c r="J923" s="123"/>
      <c r="K923" s="123"/>
    </row>
    <row r="924" spans="2:11">
      <c r="B924" s="122"/>
      <c r="C924" s="122"/>
      <c r="D924" s="122"/>
      <c r="E924" s="123"/>
      <c r="F924" s="123"/>
      <c r="G924" s="123"/>
      <c r="H924" s="123"/>
      <c r="I924" s="123"/>
      <c r="J924" s="123"/>
      <c r="K924" s="123"/>
    </row>
    <row r="925" spans="2:11">
      <c r="B925" s="122"/>
      <c r="C925" s="122"/>
      <c r="D925" s="122"/>
      <c r="E925" s="123"/>
      <c r="F925" s="123"/>
      <c r="G925" s="123"/>
      <c r="H925" s="123"/>
      <c r="I925" s="123"/>
      <c r="J925" s="123"/>
      <c r="K925" s="123"/>
    </row>
    <row r="926" spans="2:11">
      <c r="B926" s="122"/>
      <c r="C926" s="122"/>
      <c r="D926" s="122"/>
      <c r="E926" s="123"/>
      <c r="F926" s="123"/>
      <c r="G926" s="123"/>
      <c r="H926" s="123"/>
      <c r="I926" s="123"/>
      <c r="J926" s="123"/>
      <c r="K926" s="123"/>
    </row>
    <row r="927" spans="2:11">
      <c r="B927" s="122"/>
      <c r="C927" s="122"/>
      <c r="D927" s="122"/>
      <c r="E927" s="123"/>
      <c r="F927" s="123"/>
      <c r="G927" s="123"/>
      <c r="H927" s="123"/>
      <c r="I927" s="123"/>
      <c r="J927" s="123"/>
      <c r="K927" s="123"/>
    </row>
    <row r="928" spans="2:11">
      <c r="B928" s="122"/>
      <c r="C928" s="122"/>
      <c r="D928" s="122"/>
      <c r="E928" s="123"/>
      <c r="F928" s="123"/>
      <c r="G928" s="123"/>
      <c r="H928" s="123"/>
      <c r="I928" s="123"/>
      <c r="J928" s="123"/>
      <c r="K928" s="123"/>
    </row>
    <row r="929" spans="2:11">
      <c r="B929" s="122"/>
      <c r="C929" s="122"/>
      <c r="D929" s="122"/>
      <c r="E929" s="123"/>
      <c r="F929" s="123"/>
      <c r="G929" s="123"/>
      <c r="H929" s="123"/>
      <c r="I929" s="123"/>
      <c r="J929" s="123"/>
      <c r="K929" s="123"/>
    </row>
    <row r="930" spans="2:11">
      <c r="B930" s="122"/>
      <c r="C930" s="122"/>
      <c r="D930" s="122"/>
      <c r="E930" s="123"/>
      <c r="F930" s="123"/>
      <c r="G930" s="123"/>
      <c r="H930" s="123"/>
      <c r="I930" s="123"/>
      <c r="J930" s="123"/>
      <c r="K930" s="123"/>
    </row>
    <row r="931" spans="2:11">
      <c r="B931" s="122"/>
      <c r="C931" s="122"/>
      <c r="D931" s="122"/>
      <c r="E931" s="123"/>
      <c r="F931" s="123"/>
      <c r="G931" s="123"/>
      <c r="H931" s="123"/>
      <c r="I931" s="123"/>
      <c r="J931" s="123"/>
      <c r="K931" s="123"/>
    </row>
    <row r="932" spans="2:11">
      <c r="B932" s="122"/>
      <c r="C932" s="122"/>
      <c r="D932" s="122"/>
      <c r="E932" s="123"/>
      <c r="F932" s="123"/>
      <c r="G932" s="123"/>
      <c r="H932" s="123"/>
      <c r="I932" s="123"/>
      <c r="J932" s="123"/>
      <c r="K932" s="123"/>
    </row>
    <row r="933" spans="2:11">
      <c r="B933" s="122"/>
      <c r="C933" s="122"/>
      <c r="D933" s="122"/>
      <c r="E933" s="123"/>
      <c r="F933" s="123"/>
      <c r="G933" s="123"/>
      <c r="H933" s="123"/>
      <c r="I933" s="123"/>
      <c r="J933" s="123"/>
      <c r="K933" s="123"/>
    </row>
    <row r="934" spans="2:11">
      <c r="B934" s="122"/>
      <c r="C934" s="122"/>
      <c r="D934" s="122"/>
      <c r="E934" s="123"/>
      <c r="F934" s="123"/>
      <c r="G934" s="123"/>
      <c r="H934" s="123"/>
      <c r="I934" s="123"/>
      <c r="J934" s="123"/>
      <c r="K934" s="123"/>
    </row>
    <row r="935" spans="2:11">
      <c r="B935" s="122"/>
      <c r="C935" s="122"/>
      <c r="D935" s="122"/>
      <c r="E935" s="123"/>
      <c r="F935" s="123"/>
      <c r="G935" s="123"/>
      <c r="H935" s="123"/>
      <c r="I935" s="123"/>
      <c r="J935" s="123"/>
      <c r="K935" s="123"/>
    </row>
    <row r="936" spans="2:11">
      <c r="B936" s="122"/>
      <c r="C936" s="122"/>
      <c r="D936" s="122"/>
      <c r="E936" s="123"/>
      <c r="F936" s="123"/>
      <c r="G936" s="123"/>
      <c r="H936" s="123"/>
      <c r="I936" s="123"/>
      <c r="J936" s="123"/>
      <c r="K936" s="123"/>
    </row>
    <row r="937" spans="2:11">
      <c r="B937" s="122"/>
      <c r="C937" s="122"/>
      <c r="D937" s="122"/>
      <c r="E937" s="123"/>
      <c r="F937" s="123"/>
      <c r="G937" s="123"/>
      <c r="H937" s="123"/>
      <c r="I937" s="123"/>
      <c r="J937" s="123"/>
      <c r="K937" s="123"/>
    </row>
    <row r="938" spans="2:11">
      <c r="B938" s="122"/>
      <c r="C938" s="122"/>
      <c r="D938" s="122"/>
      <c r="E938" s="123"/>
      <c r="F938" s="123"/>
      <c r="G938" s="123"/>
      <c r="H938" s="123"/>
      <c r="I938" s="123"/>
      <c r="J938" s="123"/>
      <c r="K938" s="123"/>
    </row>
    <row r="939" spans="2:11">
      <c r="B939" s="122"/>
      <c r="C939" s="122"/>
      <c r="D939" s="122"/>
      <c r="E939" s="123"/>
      <c r="F939" s="123"/>
      <c r="G939" s="123"/>
      <c r="H939" s="123"/>
      <c r="I939" s="123"/>
      <c r="J939" s="123"/>
      <c r="K939" s="123"/>
    </row>
    <row r="940" spans="2:11">
      <c r="B940" s="122"/>
      <c r="C940" s="122"/>
      <c r="D940" s="122"/>
      <c r="E940" s="123"/>
      <c r="F940" s="123"/>
      <c r="G940" s="123"/>
      <c r="H940" s="123"/>
      <c r="I940" s="123"/>
      <c r="J940" s="123"/>
      <c r="K940" s="123"/>
    </row>
    <row r="941" spans="2:11">
      <c r="B941" s="122"/>
      <c r="C941" s="122"/>
      <c r="D941" s="122"/>
      <c r="E941" s="123"/>
      <c r="F941" s="123"/>
      <c r="G941" s="123"/>
      <c r="H941" s="123"/>
      <c r="I941" s="123"/>
      <c r="J941" s="123"/>
      <c r="K941" s="123"/>
    </row>
    <row r="942" spans="2:11">
      <c r="B942" s="122"/>
      <c r="C942" s="122"/>
      <c r="D942" s="122"/>
      <c r="E942" s="123"/>
      <c r="F942" s="123"/>
      <c r="G942" s="123"/>
      <c r="H942" s="123"/>
      <c r="I942" s="123"/>
      <c r="J942" s="123"/>
      <c r="K942" s="123"/>
    </row>
    <row r="943" spans="2:11">
      <c r="B943" s="122"/>
      <c r="C943" s="122"/>
      <c r="D943" s="122"/>
      <c r="E943" s="123"/>
      <c r="F943" s="123"/>
      <c r="G943" s="123"/>
      <c r="H943" s="123"/>
      <c r="I943" s="123"/>
      <c r="J943" s="123"/>
      <c r="K943" s="123"/>
    </row>
    <row r="944" spans="2:11">
      <c r="B944" s="122"/>
      <c r="C944" s="122"/>
      <c r="D944" s="122"/>
      <c r="E944" s="123"/>
      <c r="F944" s="123"/>
      <c r="G944" s="123"/>
      <c r="H944" s="123"/>
      <c r="I944" s="123"/>
      <c r="J944" s="123"/>
      <c r="K944" s="123"/>
    </row>
    <row r="945" spans="2:11">
      <c r="B945" s="122"/>
      <c r="C945" s="122"/>
      <c r="D945" s="122"/>
      <c r="E945" s="123"/>
      <c r="F945" s="123"/>
      <c r="G945" s="123"/>
      <c r="H945" s="123"/>
      <c r="I945" s="123"/>
      <c r="J945" s="123"/>
      <c r="K945" s="123"/>
    </row>
    <row r="946" spans="2:11">
      <c r="B946" s="122"/>
      <c r="C946" s="122"/>
      <c r="D946" s="122"/>
      <c r="E946" s="123"/>
      <c r="F946" s="123"/>
      <c r="G946" s="123"/>
      <c r="H946" s="123"/>
      <c r="I946" s="123"/>
      <c r="J946" s="123"/>
      <c r="K946" s="123"/>
    </row>
    <row r="947" spans="2:11">
      <c r="B947" s="122"/>
      <c r="C947" s="122"/>
      <c r="D947" s="122"/>
      <c r="E947" s="123"/>
      <c r="F947" s="123"/>
      <c r="G947" s="123"/>
      <c r="H947" s="123"/>
      <c r="I947" s="123"/>
      <c r="J947" s="123"/>
      <c r="K947" s="123"/>
    </row>
    <row r="948" spans="2:11">
      <c r="B948" s="122"/>
      <c r="C948" s="122"/>
      <c r="D948" s="122"/>
      <c r="E948" s="123"/>
      <c r="F948" s="123"/>
      <c r="G948" s="123"/>
      <c r="H948" s="123"/>
      <c r="I948" s="123"/>
      <c r="J948" s="123"/>
      <c r="K948" s="123"/>
    </row>
    <row r="949" spans="2:11">
      <c r="B949" s="122"/>
      <c r="C949" s="122"/>
      <c r="D949" s="122"/>
      <c r="E949" s="123"/>
      <c r="F949" s="123"/>
      <c r="G949" s="123"/>
      <c r="H949" s="123"/>
      <c r="I949" s="123"/>
      <c r="J949" s="123"/>
      <c r="K949" s="123"/>
    </row>
    <row r="950" spans="2:11">
      <c r="B950" s="122"/>
      <c r="C950" s="122"/>
      <c r="D950" s="122"/>
      <c r="E950" s="123"/>
      <c r="F950" s="123"/>
      <c r="G950" s="123"/>
      <c r="H950" s="123"/>
      <c r="I950" s="123"/>
      <c r="J950" s="123"/>
      <c r="K950" s="123"/>
    </row>
    <row r="951" spans="2:11">
      <c r="B951" s="122"/>
      <c r="C951" s="122"/>
      <c r="D951" s="122"/>
      <c r="E951" s="123"/>
      <c r="F951" s="123"/>
      <c r="G951" s="123"/>
      <c r="H951" s="123"/>
      <c r="I951" s="123"/>
      <c r="J951" s="123"/>
      <c r="K951" s="123"/>
    </row>
    <row r="952" spans="2:11">
      <c r="B952" s="122"/>
      <c r="C952" s="122"/>
      <c r="D952" s="122"/>
      <c r="E952" s="123"/>
      <c r="F952" s="123"/>
      <c r="G952" s="123"/>
      <c r="H952" s="123"/>
      <c r="I952" s="123"/>
      <c r="J952" s="123"/>
      <c r="K952" s="123"/>
    </row>
    <row r="953" spans="2:11">
      <c r="B953" s="122"/>
      <c r="C953" s="122"/>
      <c r="D953" s="122"/>
      <c r="E953" s="123"/>
      <c r="F953" s="123"/>
      <c r="G953" s="123"/>
      <c r="H953" s="123"/>
      <c r="I953" s="123"/>
      <c r="J953" s="123"/>
      <c r="K953" s="123"/>
    </row>
    <row r="954" spans="2:11">
      <c r="B954" s="122"/>
      <c r="C954" s="122"/>
      <c r="D954" s="122"/>
      <c r="E954" s="123"/>
      <c r="F954" s="123"/>
      <c r="G954" s="123"/>
      <c r="H954" s="123"/>
      <c r="I954" s="123"/>
      <c r="J954" s="123"/>
      <c r="K954" s="123"/>
    </row>
    <row r="955" spans="2:11">
      <c r="B955" s="122"/>
      <c r="C955" s="122"/>
      <c r="D955" s="122"/>
      <c r="E955" s="123"/>
      <c r="F955" s="123"/>
      <c r="G955" s="123"/>
      <c r="H955" s="123"/>
      <c r="I955" s="123"/>
      <c r="J955" s="123"/>
      <c r="K955" s="123"/>
    </row>
    <row r="956" spans="2:11">
      <c r="B956" s="122"/>
      <c r="C956" s="122"/>
      <c r="D956" s="122"/>
      <c r="E956" s="123"/>
      <c r="F956" s="123"/>
      <c r="G956" s="123"/>
      <c r="H956" s="123"/>
      <c r="I956" s="123"/>
      <c r="J956" s="123"/>
      <c r="K956" s="123"/>
    </row>
    <row r="957" spans="2:11">
      <c r="B957" s="122"/>
      <c r="C957" s="122"/>
      <c r="D957" s="122"/>
      <c r="E957" s="123"/>
      <c r="F957" s="123"/>
      <c r="G957" s="123"/>
      <c r="H957" s="123"/>
      <c r="I957" s="123"/>
      <c r="J957" s="123"/>
      <c r="K957" s="123"/>
    </row>
    <row r="958" spans="2:11">
      <c r="B958" s="122"/>
      <c r="C958" s="122"/>
      <c r="D958" s="122"/>
      <c r="E958" s="123"/>
      <c r="F958" s="123"/>
      <c r="G958" s="123"/>
      <c r="H958" s="123"/>
      <c r="I958" s="123"/>
      <c r="J958" s="123"/>
      <c r="K958" s="123"/>
    </row>
    <row r="959" spans="2:11">
      <c r="B959" s="122"/>
      <c r="C959" s="122"/>
      <c r="D959" s="122"/>
      <c r="E959" s="123"/>
      <c r="F959" s="123"/>
      <c r="G959" s="123"/>
      <c r="H959" s="123"/>
      <c r="I959" s="123"/>
      <c r="J959" s="123"/>
      <c r="K959" s="123"/>
    </row>
    <row r="960" spans="2:11">
      <c r="B960" s="122"/>
      <c r="C960" s="122"/>
      <c r="D960" s="122"/>
      <c r="E960" s="123"/>
      <c r="F960" s="123"/>
      <c r="G960" s="123"/>
      <c r="H960" s="123"/>
      <c r="I960" s="123"/>
      <c r="J960" s="123"/>
      <c r="K960" s="123"/>
    </row>
    <row r="961" spans="2:11">
      <c r="B961" s="122"/>
      <c r="C961" s="122"/>
      <c r="D961" s="122"/>
      <c r="E961" s="123"/>
      <c r="F961" s="123"/>
      <c r="G961" s="123"/>
      <c r="H961" s="123"/>
      <c r="I961" s="123"/>
      <c r="J961" s="123"/>
      <c r="K961" s="123"/>
    </row>
    <row r="962" spans="2:11">
      <c r="B962" s="122"/>
      <c r="C962" s="122"/>
      <c r="D962" s="122"/>
      <c r="E962" s="123"/>
      <c r="F962" s="123"/>
      <c r="G962" s="123"/>
      <c r="H962" s="123"/>
      <c r="I962" s="123"/>
      <c r="J962" s="123"/>
      <c r="K962" s="123"/>
    </row>
    <row r="963" spans="2:11">
      <c r="B963" s="122"/>
      <c r="C963" s="122"/>
      <c r="D963" s="122"/>
      <c r="E963" s="123"/>
      <c r="F963" s="123"/>
      <c r="G963" s="123"/>
      <c r="H963" s="123"/>
      <c r="I963" s="123"/>
      <c r="J963" s="123"/>
      <c r="K963" s="123"/>
    </row>
    <row r="964" spans="2:11">
      <c r="B964" s="122"/>
      <c r="C964" s="122"/>
      <c r="D964" s="122"/>
      <c r="E964" s="123"/>
      <c r="F964" s="123"/>
      <c r="G964" s="123"/>
      <c r="H964" s="123"/>
      <c r="I964" s="123"/>
      <c r="J964" s="123"/>
      <c r="K964" s="123"/>
    </row>
    <row r="965" spans="2:11">
      <c r="B965" s="122"/>
      <c r="C965" s="122"/>
      <c r="D965" s="122"/>
      <c r="E965" s="123"/>
      <c r="F965" s="123"/>
      <c r="G965" s="123"/>
      <c r="H965" s="123"/>
      <c r="I965" s="123"/>
      <c r="J965" s="123"/>
      <c r="K965" s="123"/>
    </row>
    <row r="966" spans="2:11">
      <c r="B966" s="122"/>
      <c r="C966" s="122"/>
      <c r="D966" s="122"/>
      <c r="E966" s="123"/>
      <c r="F966" s="123"/>
      <c r="G966" s="123"/>
      <c r="H966" s="123"/>
      <c r="I966" s="123"/>
      <c r="J966" s="123"/>
      <c r="K966" s="123"/>
    </row>
    <row r="967" spans="2:11">
      <c r="B967" s="122"/>
      <c r="C967" s="122"/>
      <c r="D967" s="122"/>
      <c r="E967" s="123"/>
      <c r="F967" s="123"/>
      <c r="G967" s="123"/>
      <c r="H967" s="123"/>
      <c r="I967" s="123"/>
      <c r="J967" s="123"/>
      <c r="K967" s="123"/>
    </row>
    <row r="968" spans="2:11">
      <c r="B968" s="122"/>
      <c r="C968" s="122"/>
      <c r="D968" s="122"/>
      <c r="E968" s="123"/>
      <c r="F968" s="123"/>
      <c r="G968" s="123"/>
      <c r="H968" s="123"/>
      <c r="I968" s="123"/>
      <c r="J968" s="123"/>
      <c r="K968" s="123"/>
    </row>
    <row r="969" spans="2:11">
      <c r="B969" s="122"/>
      <c r="C969" s="122"/>
      <c r="D969" s="122"/>
      <c r="E969" s="123"/>
      <c r="F969" s="123"/>
      <c r="G969" s="123"/>
      <c r="H969" s="123"/>
      <c r="I969" s="123"/>
      <c r="J969" s="123"/>
      <c r="K969" s="123"/>
    </row>
    <row r="970" spans="2:11">
      <c r="B970" s="122"/>
      <c r="C970" s="122"/>
      <c r="D970" s="122"/>
      <c r="E970" s="123"/>
      <c r="F970" s="123"/>
      <c r="G970" s="123"/>
      <c r="H970" s="123"/>
      <c r="I970" s="123"/>
      <c r="J970" s="123"/>
      <c r="K970" s="123"/>
    </row>
    <row r="971" spans="2:11">
      <c r="B971" s="122"/>
      <c r="C971" s="122"/>
      <c r="D971" s="122"/>
      <c r="E971" s="123"/>
      <c r="F971" s="123"/>
      <c r="G971" s="123"/>
      <c r="H971" s="123"/>
      <c r="I971" s="123"/>
      <c r="J971" s="123"/>
      <c r="K971" s="123"/>
    </row>
    <row r="972" spans="2:11">
      <c r="B972" s="122"/>
      <c r="C972" s="122"/>
      <c r="D972" s="122"/>
      <c r="E972" s="123"/>
      <c r="F972" s="123"/>
      <c r="G972" s="123"/>
      <c r="H972" s="123"/>
      <c r="I972" s="123"/>
      <c r="J972" s="123"/>
      <c r="K972" s="123"/>
    </row>
    <row r="973" spans="2:11">
      <c r="B973" s="122"/>
      <c r="C973" s="122"/>
      <c r="D973" s="122"/>
      <c r="E973" s="123"/>
      <c r="F973" s="123"/>
      <c r="G973" s="123"/>
      <c r="H973" s="123"/>
      <c r="I973" s="123"/>
      <c r="J973" s="123"/>
      <c r="K973" s="123"/>
    </row>
    <row r="974" spans="2:11">
      <c r="B974" s="122"/>
      <c r="C974" s="122"/>
      <c r="D974" s="122"/>
      <c r="E974" s="123"/>
      <c r="F974" s="123"/>
      <c r="G974" s="123"/>
      <c r="H974" s="123"/>
      <c r="I974" s="123"/>
      <c r="J974" s="123"/>
      <c r="K974" s="123"/>
    </row>
    <row r="975" spans="2:11">
      <c r="B975" s="122"/>
      <c r="C975" s="122"/>
      <c r="D975" s="122"/>
      <c r="E975" s="123"/>
      <c r="F975" s="123"/>
      <c r="G975" s="123"/>
      <c r="H975" s="123"/>
      <c r="I975" s="123"/>
      <c r="J975" s="123"/>
      <c r="K975" s="123"/>
    </row>
    <row r="976" spans="2:11">
      <c r="B976" s="122"/>
      <c r="C976" s="122"/>
      <c r="D976" s="122"/>
      <c r="E976" s="123"/>
      <c r="F976" s="123"/>
      <c r="G976" s="123"/>
      <c r="H976" s="123"/>
      <c r="I976" s="123"/>
      <c r="J976" s="123"/>
      <c r="K976" s="123"/>
    </row>
    <row r="977" spans="2:11">
      <c r="B977" s="122"/>
      <c r="C977" s="122"/>
      <c r="D977" s="122"/>
      <c r="E977" s="123"/>
      <c r="F977" s="123"/>
      <c r="G977" s="123"/>
      <c r="H977" s="123"/>
      <c r="I977" s="123"/>
      <c r="J977" s="123"/>
      <c r="K977" s="123"/>
    </row>
    <row r="978" spans="2:11">
      <c r="B978" s="122"/>
      <c r="C978" s="122"/>
      <c r="D978" s="122"/>
      <c r="E978" s="123"/>
      <c r="F978" s="123"/>
      <c r="G978" s="123"/>
      <c r="H978" s="123"/>
      <c r="I978" s="123"/>
      <c r="J978" s="123"/>
      <c r="K978" s="123"/>
    </row>
    <row r="979" spans="2:11">
      <c r="B979" s="122"/>
      <c r="C979" s="122"/>
      <c r="D979" s="122"/>
      <c r="E979" s="123"/>
      <c r="F979" s="123"/>
      <c r="G979" s="123"/>
      <c r="H979" s="123"/>
      <c r="I979" s="123"/>
      <c r="J979" s="123"/>
      <c r="K979" s="123"/>
    </row>
    <row r="980" spans="2:11">
      <c r="B980" s="122"/>
      <c r="C980" s="122"/>
      <c r="D980" s="122"/>
      <c r="E980" s="123"/>
      <c r="F980" s="123"/>
      <c r="G980" s="123"/>
      <c r="H980" s="123"/>
      <c r="I980" s="123"/>
      <c r="J980" s="123"/>
      <c r="K980" s="123"/>
    </row>
    <row r="981" spans="2:11">
      <c r="B981" s="122"/>
      <c r="C981" s="122"/>
      <c r="D981" s="122"/>
      <c r="E981" s="123"/>
      <c r="F981" s="123"/>
      <c r="G981" s="123"/>
      <c r="H981" s="123"/>
      <c r="I981" s="123"/>
      <c r="J981" s="123"/>
      <c r="K981" s="123"/>
    </row>
    <row r="982" spans="2:11">
      <c r="B982" s="122"/>
      <c r="C982" s="122"/>
      <c r="D982" s="122"/>
      <c r="E982" s="123"/>
      <c r="F982" s="123"/>
      <c r="G982" s="123"/>
      <c r="H982" s="123"/>
      <c r="I982" s="123"/>
      <c r="J982" s="123"/>
      <c r="K982" s="123"/>
    </row>
    <row r="983" spans="2:11">
      <c r="B983" s="122"/>
      <c r="C983" s="122"/>
      <c r="D983" s="122"/>
      <c r="E983" s="123"/>
      <c r="F983" s="123"/>
      <c r="G983" s="123"/>
      <c r="H983" s="123"/>
      <c r="I983" s="123"/>
      <c r="J983" s="123"/>
      <c r="K983" s="123"/>
    </row>
    <row r="984" spans="2:11">
      <c r="B984" s="122"/>
      <c r="C984" s="122"/>
      <c r="D984" s="122"/>
      <c r="E984" s="123"/>
      <c r="F984" s="123"/>
      <c r="G984" s="123"/>
      <c r="H984" s="123"/>
      <c r="I984" s="123"/>
      <c r="J984" s="123"/>
      <c r="K984" s="123"/>
    </row>
    <row r="985" spans="2:11">
      <c r="B985" s="122"/>
      <c r="C985" s="122"/>
      <c r="D985" s="122"/>
      <c r="E985" s="123"/>
      <c r="F985" s="123"/>
      <c r="G985" s="123"/>
      <c r="H985" s="123"/>
      <c r="I985" s="123"/>
      <c r="J985" s="123"/>
      <c r="K985" s="123"/>
    </row>
    <row r="986" spans="2:11">
      <c r="B986" s="122"/>
      <c r="C986" s="122"/>
      <c r="D986" s="122"/>
      <c r="E986" s="123"/>
      <c r="F986" s="123"/>
      <c r="G986" s="123"/>
      <c r="H986" s="123"/>
      <c r="I986" s="123"/>
      <c r="J986" s="123"/>
      <c r="K986" s="123"/>
    </row>
    <row r="987" spans="2:11">
      <c r="B987" s="122"/>
      <c r="C987" s="122"/>
      <c r="D987" s="122"/>
      <c r="E987" s="123"/>
      <c r="F987" s="123"/>
      <c r="G987" s="123"/>
      <c r="H987" s="123"/>
      <c r="I987" s="123"/>
      <c r="J987" s="123"/>
      <c r="K987" s="123"/>
    </row>
    <row r="988" spans="2:11">
      <c r="B988" s="122"/>
      <c r="C988" s="122"/>
      <c r="D988" s="122"/>
      <c r="E988" s="123"/>
      <c r="F988" s="123"/>
      <c r="G988" s="123"/>
      <c r="H988" s="123"/>
      <c r="I988" s="123"/>
      <c r="J988" s="123"/>
      <c r="K988" s="123"/>
    </row>
    <row r="989" spans="2:11">
      <c r="B989" s="122"/>
      <c r="C989" s="122"/>
      <c r="D989" s="122"/>
      <c r="E989" s="123"/>
      <c r="F989" s="123"/>
      <c r="G989" s="123"/>
      <c r="H989" s="123"/>
      <c r="I989" s="123"/>
      <c r="J989" s="123"/>
      <c r="K989" s="123"/>
    </row>
    <row r="990" spans="2:11">
      <c r="B990" s="122"/>
      <c r="C990" s="122"/>
      <c r="D990" s="122"/>
      <c r="E990" s="123"/>
      <c r="F990" s="123"/>
      <c r="G990" s="123"/>
      <c r="H990" s="123"/>
      <c r="I990" s="123"/>
      <c r="J990" s="123"/>
      <c r="K990" s="123"/>
    </row>
    <row r="991" spans="2:11">
      <c r="B991" s="122"/>
      <c r="C991" s="122"/>
      <c r="D991" s="122"/>
      <c r="E991" s="123"/>
      <c r="F991" s="123"/>
      <c r="G991" s="123"/>
      <c r="H991" s="123"/>
      <c r="I991" s="123"/>
      <c r="J991" s="123"/>
      <c r="K991" s="123"/>
    </row>
    <row r="992" spans="2:11">
      <c r="B992" s="122"/>
      <c r="C992" s="122"/>
      <c r="D992" s="122"/>
      <c r="E992" s="123"/>
      <c r="F992" s="123"/>
      <c r="G992" s="123"/>
      <c r="H992" s="123"/>
      <c r="I992" s="123"/>
      <c r="J992" s="123"/>
      <c r="K992" s="123"/>
    </row>
    <row r="993" spans="2:11">
      <c r="B993" s="122"/>
      <c r="C993" s="122"/>
      <c r="D993" s="122"/>
      <c r="E993" s="123"/>
      <c r="F993" s="123"/>
      <c r="G993" s="123"/>
      <c r="H993" s="123"/>
      <c r="I993" s="123"/>
      <c r="J993" s="123"/>
      <c r="K993" s="123"/>
    </row>
    <row r="994" spans="2:11">
      <c r="B994" s="122"/>
      <c r="C994" s="122"/>
      <c r="D994" s="122"/>
      <c r="E994" s="123"/>
      <c r="F994" s="123"/>
      <c r="G994" s="123"/>
      <c r="H994" s="123"/>
      <c r="I994" s="123"/>
      <c r="J994" s="123"/>
      <c r="K994" s="123"/>
    </row>
    <row r="995" spans="2:11">
      <c r="B995" s="122"/>
      <c r="C995" s="122"/>
      <c r="D995" s="122"/>
      <c r="E995" s="123"/>
      <c r="F995" s="123"/>
      <c r="G995" s="123"/>
      <c r="H995" s="123"/>
      <c r="I995" s="123"/>
      <c r="J995" s="123"/>
      <c r="K995" s="123"/>
    </row>
    <row r="996" spans="2:11">
      <c r="B996" s="122"/>
      <c r="C996" s="122"/>
      <c r="D996" s="122"/>
      <c r="E996" s="123"/>
      <c r="F996" s="123"/>
      <c r="G996" s="123"/>
      <c r="H996" s="123"/>
      <c r="I996" s="123"/>
      <c r="J996" s="123"/>
      <c r="K996" s="123"/>
    </row>
    <row r="997" spans="2:11">
      <c r="B997" s="122"/>
      <c r="C997" s="122"/>
      <c r="D997" s="122"/>
      <c r="E997" s="123"/>
      <c r="F997" s="123"/>
      <c r="G997" s="123"/>
      <c r="H997" s="123"/>
      <c r="I997" s="123"/>
      <c r="J997" s="123"/>
      <c r="K997" s="123"/>
    </row>
    <row r="998" spans="2:11">
      <c r="B998" s="122"/>
      <c r="C998" s="122"/>
      <c r="D998" s="122"/>
      <c r="E998" s="123"/>
      <c r="F998" s="123"/>
      <c r="G998" s="123"/>
      <c r="H998" s="123"/>
      <c r="I998" s="123"/>
      <c r="J998" s="123"/>
      <c r="K998" s="123"/>
    </row>
    <row r="999" spans="2:11">
      <c r="B999" s="122"/>
      <c r="C999" s="122"/>
      <c r="D999" s="122"/>
      <c r="E999" s="123"/>
      <c r="F999" s="123"/>
      <c r="G999" s="123"/>
      <c r="H999" s="123"/>
      <c r="I999" s="123"/>
      <c r="J999" s="123"/>
      <c r="K999" s="123"/>
    </row>
    <row r="1000" spans="2:11">
      <c r="B1000" s="122"/>
      <c r="C1000" s="122"/>
      <c r="D1000" s="122"/>
      <c r="E1000" s="123"/>
      <c r="F1000" s="123"/>
      <c r="G1000" s="123"/>
      <c r="H1000" s="123"/>
      <c r="I1000" s="123"/>
      <c r="J1000" s="123"/>
      <c r="K1000" s="123"/>
    </row>
    <row r="1001" spans="2:11">
      <c r="B1001" s="122"/>
      <c r="C1001" s="122"/>
      <c r="D1001" s="122"/>
      <c r="E1001" s="123"/>
      <c r="F1001" s="123"/>
      <c r="G1001" s="123"/>
      <c r="H1001" s="123"/>
      <c r="I1001" s="123"/>
      <c r="J1001" s="123"/>
      <c r="K1001" s="123"/>
    </row>
    <row r="1002" spans="2:11">
      <c r="B1002" s="122"/>
      <c r="C1002" s="122"/>
      <c r="D1002" s="122"/>
      <c r="E1002" s="123"/>
      <c r="F1002" s="123"/>
      <c r="G1002" s="123"/>
      <c r="H1002" s="123"/>
      <c r="I1002" s="123"/>
      <c r="J1002" s="123"/>
      <c r="K1002" s="123"/>
    </row>
    <row r="1003" spans="2:11">
      <c r="B1003" s="122"/>
      <c r="C1003" s="122"/>
      <c r="D1003" s="122"/>
      <c r="E1003" s="123"/>
      <c r="F1003" s="123"/>
      <c r="G1003" s="123"/>
      <c r="H1003" s="123"/>
      <c r="I1003" s="123"/>
      <c r="J1003" s="123"/>
      <c r="K1003" s="123"/>
    </row>
    <row r="1004" spans="2:11">
      <c r="B1004" s="122"/>
      <c r="C1004" s="122"/>
      <c r="D1004" s="122"/>
      <c r="E1004" s="123"/>
      <c r="F1004" s="123"/>
      <c r="G1004" s="123"/>
      <c r="H1004" s="123"/>
      <c r="I1004" s="123"/>
      <c r="J1004" s="123"/>
      <c r="K1004" s="123"/>
    </row>
    <row r="1005" spans="2:11">
      <c r="B1005" s="122"/>
      <c r="C1005" s="122"/>
      <c r="D1005" s="122"/>
      <c r="E1005" s="123"/>
      <c r="F1005" s="123"/>
      <c r="G1005" s="123"/>
      <c r="H1005" s="123"/>
      <c r="I1005" s="123"/>
      <c r="J1005" s="123"/>
      <c r="K1005" s="123"/>
    </row>
    <row r="1006" spans="2:11">
      <c r="B1006" s="122"/>
      <c r="C1006" s="122"/>
      <c r="D1006" s="122"/>
      <c r="E1006" s="123"/>
      <c r="F1006" s="123"/>
      <c r="G1006" s="123"/>
      <c r="H1006" s="123"/>
      <c r="I1006" s="123"/>
      <c r="J1006" s="123"/>
      <c r="K1006" s="123"/>
    </row>
    <row r="1007" spans="2:11">
      <c r="B1007" s="122"/>
      <c r="C1007" s="122"/>
      <c r="D1007" s="122"/>
      <c r="E1007" s="123"/>
      <c r="F1007" s="123"/>
      <c r="G1007" s="123"/>
      <c r="H1007" s="123"/>
      <c r="I1007" s="123"/>
      <c r="J1007" s="123"/>
      <c r="K1007" s="123"/>
    </row>
    <row r="1008" spans="2:11">
      <c r="B1008" s="122"/>
      <c r="C1008" s="122"/>
      <c r="D1008" s="122"/>
      <c r="E1008" s="123"/>
      <c r="F1008" s="123"/>
      <c r="G1008" s="123"/>
      <c r="H1008" s="123"/>
      <c r="I1008" s="123"/>
      <c r="J1008" s="123"/>
      <c r="K1008" s="123"/>
    </row>
    <row r="1009" spans="2:11">
      <c r="B1009" s="122"/>
      <c r="C1009" s="122"/>
      <c r="D1009" s="122"/>
      <c r="E1009" s="123"/>
      <c r="F1009" s="123"/>
      <c r="G1009" s="123"/>
      <c r="H1009" s="123"/>
      <c r="I1009" s="123"/>
      <c r="J1009" s="123"/>
      <c r="K1009" s="123"/>
    </row>
    <row r="1010" spans="2:11">
      <c r="B1010" s="122"/>
      <c r="C1010" s="122"/>
      <c r="D1010" s="122"/>
      <c r="E1010" s="123"/>
      <c r="F1010" s="123"/>
      <c r="G1010" s="123"/>
      <c r="H1010" s="123"/>
      <c r="I1010" s="123"/>
      <c r="J1010" s="123"/>
      <c r="K1010" s="123"/>
    </row>
    <row r="1011" spans="2:11">
      <c r="B1011" s="122"/>
      <c r="C1011" s="122"/>
      <c r="D1011" s="122"/>
      <c r="E1011" s="123"/>
      <c r="F1011" s="123"/>
      <c r="G1011" s="123"/>
      <c r="H1011" s="123"/>
      <c r="I1011" s="123"/>
      <c r="J1011" s="123"/>
      <c r="K1011" s="123"/>
    </row>
    <row r="1012" spans="2:11">
      <c r="B1012" s="122"/>
      <c r="C1012" s="122"/>
      <c r="D1012" s="122"/>
      <c r="E1012" s="123"/>
      <c r="F1012" s="123"/>
      <c r="G1012" s="123"/>
      <c r="H1012" s="123"/>
      <c r="I1012" s="123"/>
      <c r="J1012" s="123"/>
      <c r="K1012" s="123"/>
    </row>
    <row r="1013" spans="2:11">
      <c r="B1013" s="122"/>
      <c r="C1013" s="122"/>
      <c r="D1013" s="122"/>
      <c r="E1013" s="123"/>
      <c r="F1013" s="123"/>
      <c r="G1013" s="123"/>
      <c r="H1013" s="123"/>
      <c r="I1013" s="123"/>
      <c r="J1013" s="123"/>
      <c r="K1013" s="123"/>
    </row>
    <row r="1014" spans="2:11">
      <c r="B1014" s="122"/>
      <c r="C1014" s="122"/>
      <c r="D1014" s="122"/>
      <c r="E1014" s="123"/>
      <c r="F1014" s="123"/>
      <c r="G1014" s="123"/>
      <c r="H1014" s="123"/>
      <c r="I1014" s="123"/>
      <c r="J1014" s="123"/>
      <c r="K1014" s="123"/>
    </row>
    <row r="1015" spans="2:11">
      <c r="B1015" s="122"/>
      <c r="C1015" s="122"/>
      <c r="D1015" s="122"/>
      <c r="E1015" s="123"/>
      <c r="F1015" s="123"/>
      <c r="G1015" s="123"/>
      <c r="H1015" s="123"/>
      <c r="I1015" s="123"/>
      <c r="J1015" s="123"/>
      <c r="K1015" s="123"/>
    </row>
    <row r="1016" spans="2:11">
      <c r="B1016" s="122"/>
      <c r="C1016" s="122"/>
      <c r="D1016" s="122"/>
      <c r="E1016" s="123"/>
      <c r="F1016" s="123"/>
      <c r="G1016" s="123"/>
      <c r="H1016" s="123"/>
      <c r="I1016" s="123"/>
      <c r="J1016" s="123"/>
      <c r="K1016" s="123"/>
    </row>
    <row r="1017" spans="2:11">
      <c r="B1017" s="122"/>
      <c r="C1017" s="122"/>
      <c r="D1017" s="122"/>
      <c r="E1017" s="123"/>
      <c r="F1017" s="123"/>
      <c r="G1017" s="123"/>
      <c r="H1017" s="123"/>
      <c r="I1017" s="123"/>
      <c r="J1017" s="123"/>
      <c r="K1017" s="123"/>
    </row>
    <row r="1018" spans="2:11">
      <c r="B1018" s="122"/>
      <c r="C1018" s="122"/>
      <c r="D1018" s="122"/>
      <c r="E1018" s="123"/>
      <c r="F1018" s="123"/>
      <c r="G1018" s="123"/>
      <c r="H1018" s="123"/>
      <c r="I1018" s="123"/>
      <c r="J1018" s="123"/>
      <c r="K1018" s="123"/>
    </row>
    <row r="1019" spans="2:11">
      <c r="B1019" s="122"/>
      <c r="C1019" s="122"/>
      <c r="D1019" s="122"/>
      <c r="E1019" s="123"/>
      <c r="F1019" s="123"/>
      <c r="G1019" s="123"/>
      <c r="H1019" s="123"/>
      <c r="I1019" s="123"/>
      <c r="J1019" s="123"/>
      <c r="K1019" s="123"/>
    </row>
    <row r="1020" spans="2:11">
      <c r="B1020" s="122"/>
      <c r="C1020" s="122"/>
      <c r="D1020" s="122"/>
      <c r="E1020" s="123"/>
      <c r="F1020" s="123"/>
      <c r="G1020" s="123"/>
      <c r="H1020" s="123"/>
      <c r="I1020" s="123"/>
      <c r="J1020" s="123"/>
      <c r="K1020" s="123"/>
    </row>
    <row r="1021" spans="2:11">
      <c r="B1021" s="122"/>
      <c r="C1021" s="122"/>
      <c r="D1021" s="122"/>
      <c r="E1021" s="123"/>
      <c r="F1021" s="123"/>
      <c r="G1021" s="123"/>
      <c r="H1021" s="123"/>
      <c r="I1021" s="123"/>
      <c r="J1021" s="123"/>
      <c r="K1021" s="123"/>
    </row>
    <row r="1022" spans="2:11">
      <c r="B1022" s="122"/>
      <c r="C1022" s="122"/>
      <c r="D1022" s="122"/>
      <c r="E1022" s="123"/>
      <c r="F1022" s="123"/>
      <c r="G1022" s="123"/>
      <c r="H1022" s="123"/>
      <c r="I1022" s="123"/>
      <c r="J1022" s="123"/>
      <c r="K1022" s="123"/>
    </row>
    <row r="1023" spans="2:11">
      <c r="B1023" s="122"/>
      <c r="C1023" s="122"/>
      <c r="D1023" s="122"/>
      <c r="E1023" s="123"/>
      <c r="F1023" s="123"/>
      <c r="G1023" s="123"/>
      <c r="H1023" s="123"/>
      <c r="I1023" s="123"/>
      <c r="J1023" s="123"/>
      <c r="K1023" s="123"/>
    </row>
    <row r="1024" spans="2:11">
      <c r="B1024" s="122"/>
      <c r="C1024" s="122"/>
      <c r="D1024" s="122"/>
      <c r="E1024" s="123"/>
      <c r="F1024" s="123"/>
      <c r="G1024" s="123"/>
      <c r="H1024" s="123"/>
      <c r="I1024" s="123"/>
      <c r="J1024" s="123"/>
      <c r="K1024" s="123"/>
    </row>
    <row r="1025" spans="2:11">
      <c r="B1025" s="122"/>
      <c r="C1025" s="122"/>
      <c r="D1025" s="122"/>
      <c r="E1025" s="123"/>
      <c r="F1025" s="123"/>
      <c r="G1025" s="123"/>
      <c r="H1025" s="123"/>
      <c r="I1025" s="123"/>
      <c r="J1025" s="123"/>
      <c r="K1025" s="123"/>
    </row>
    <row r="1026" spans="2:11">
      <c r="B1026" s="122"/>
      <c r="C1026" s="122"/>
      <c r="D1026" s="122"/>
      <c r="E1026" s="123"/>
      <c r="F1026" s="123"/>
      <c r="G1026" s="123"/>
      <c r="H1026" s="123"/>
      <c r="I1026" s="123"/>
      <c r="J1026" s="123"/>
      <c r="K1026" s="123"/>
    </row>
    <row r="1027" spans="2:11">
      <c r="B1027" s="122"/>
      <c r="C1027" s="122"/>
      <c r="D1027" s="122"/>
      <c r="E1027" s="123"/>
      <c r="F1027" s="123"/>
      <c r="G1027" s="123"/>
      <c r="H1027" s="123"/>
      <c r="I1027" s="123"/>
      <c r="J1027" s="123"/>
      <c r="K1027" s="123"/>
    </row>
    <row r="1028" spans="2:11">
      <c r="B1028" s="122"/>
      <c r="C1028" s="122"/>
      <c r="D1028" s="122"/>
      <c r="E1028" s="123"/>
      <c r="F1028" s="123"/>
      <c r="G1028" s="123"/>
      <c r="H1028" s="123"/>
      <c r="I1028" s="123"/>
      <c r="J1028" s="123"/>
      <c r="K1028" s="123"/>
    </row>
    <row r="1029" spans="2:11">
      <c r="B1029" s="122"/>
      <c r="C1029" s="122"/>
      <c r="D1029" s="122"/>
      <c r="E1029" s="123"/>
      <c r="F1029" s="123"/>
      <c r="G1029" s="123"/>
      <c r="H1029" s="123"/>
      <c r="I1029" s="123"/>
      <c r="J1029" s="123"/>
      <c r="K1029" s="123"/>
    </row>
    <row r="1030" spans="2:11">
      <c r="B1030" s="122"/>
      <c r="C1030" s="122"/>
      <c r="D1030" s="122"/>
      <c r="E1030" s="123"/>
      <c r="F1030" s="123"/>
      <c r="G1030" s="123"/>
      <c r="H1030" s="123"/>
      <c r="I1030" s="123"/>
      <c r="J1030" s="123"/>
      <c r="K1030" s="123"/>
    </row>
    <row r="1031" spans="2:11">
      <c r="B1031" s="122"/>
      <c r="C1031" s="122"/>
      <c r="D1031" s="122"/>
      <c r="E1031" s="123"/>
      <c r="F1031" s="123"/>
      <c r="G1031" s="123"/>
      <c r="H1031" s="123"/>
      <c r="I1031" s="123"/>
      <c r="J1031" s="123"/>
      <c r="K1031" s="123"/>
    </row>
    <row r="1032" spans="2:11">
      <c r="B1032" s="122"/>
      <c r="C1032" s="122"/>
      <c r="D1032" s="122"/>
      <c r="E1032" s="123"/>
      <c r="F1032" s="123"/>
      <c r="G1032" s="123"/>
      <c r="H1032" s="123"/>
      <c r="I1032" s="123"/>
      <c r="J1032" s="123"/>
      <c r="K1032" s="123"/>
    </row>
    <row r="1033" spans="2:11">
      <c r="B1033" s="122"/>
      <c r="C1033" s="122"/>
      <c r="D1033" s="122"/>
      <c r="E1033" s="123"/>
      <c r="F1033" s="123"/>
      <c r="G1033" s="123"/>
      <c r="H1033" s="123"/>
      <c r="I1033" s="123"/>
      <c r="J1033" s="123"/>
      <c r="K1033" s="123"/>
    </row>
    <row r="1034" spans="2:11">
      <c r="B1034" s="122"/>
      <c r="C1034" s="122"/>
      <c r="D1034" s="122"/>
      <c r="E1034" s="123"/>
      <c r="F1034" s="123"/>
      <c r="G1034" s="123"/>
      <c r="H1034" s="123"/>
      <c r="I1034" s="123"/>
      <c r="J1034" s="123"/>
      <c r="K1034" s="123"/>
    </row>
    <row r="1035" spans="2:11">
      <c r="B1035" s="122"/>
      <c r="C1035" s="122"/>
      <c r="D1035" s="122"/>
      <c r="E1035" s="123"/>
      <c r="F1035" s="123"/>
      <c r="G1035" s="123"/>
      <c r="H1035" s="123"/>
      <c r="I1035" s="123"/>
      <c r="J1035" s="123"/>
      <c r="K1035" s="123"/>
    </row>
    <row r="1036" spans="2:11">
      <c r="B1036" s="122"/>
      <c r="C1036" s="122"/>
      <c r="D1036" s="122"/>
      <c r="E1036" s="123"/>
      <c r="F1036" s="123"/>
      <c r="G1036" s="123"/>
      <c r="H1036" s="123"/>
      <c r="I1036" s="123"/>
      <c r="J1036" s="123"/>
      <c r="K1036" s="123"/>
    </row>
    <row r="1037" spans="2:11">
      <c r="B1037" s="122"/>
      <c r="C1037" s="122"/>
      <c r="D1037" s="122"/>
      <c r="E1037" s="123"/>
      <c r="F1037" s="123"/>
      <c r="G1037" s="123"/>
      <c r="H1037" s="123"/>
      <c r="I1037" s="123"/>
      <c r="J1037" s="123"/>
      <c r="K1037" s="123"/>
    </row>
    <row r="1038" spans="2:11">
      <c r="B1038" s="122"/>
      <c r="C1038" s="122"/>
      <c r="D1038" s="122"/>
      <c r="E1038" s="123"/>
      <c r="F1038" s="123"/>
      <c r="G1038" s="123"/>
      <c r="H1038" s="123"/>
      <c r="I1038" s="123"/>
      <c r="J1038" s="123"/>
      <c r="K1038" s="123"/>
    </row>
    <row r="1039" spans="2:11">
      <c r="B1039" s="122"/>
      <c r="C1039" s="122"/>
      <c r="D1039" s="122"/>
      <c r="E1039" s="123"/>
      <c r="F1039" s="123"/>
      <c r="G1039" s="123"/>
      <c r="H1039" s="123"/>
      <c r="I1039" s="123"/>
      <c r="J1039" s="123"/>
      <c r="K1039" s="123"/>
    </row>
    <row r="1040" spans="2:11">
      <c r="B1040" s="122"/>
      <c r="C1040" s="122"/>
      <c r="D1040" s="122"/>
      <c r="E1040" s="123"/>
      <c r="F1040" s="123"/>
      <c r="G1040" s="123"/>
      <c r="H1040" s="123"/>
      <c r="I1040" s="123"/>
      <c r="J1040" s="123"/>
      <c r="K1040" s="123"/>
    </row>
    <row r="1041" spans="2:11">
      <c r="B1041" s="122"/>
      <c r="C1041" s="122"/>
      <c r="D1041" s="122"/>
      <c r="E1041" s="123"/>
      <c r="F1041" s="123"/>
      <c r="G1041" s="123"/>
      <c r="H1041" s="123"/>
      <c r="I1041" s="123"/>
      <c r="J1041" s="123"/>
      <c r="K1041" s="123"/>
    </row>
    <row r="1042" spans="2:11">
      <c r="B1042" s="122"/>
      <c r="C1042" s="122"/>
      <c r="D1042" s="122"/>
      <c r="E1042" s="123"/>
      <c r="F1042" s="123"/>
      <c r="G1042" s="123"/>
      <c r="H1042" s="123"/>
      <c r="I1042" s="123"/>
      <c r="J1042" s="123"/>
      <c r="K1042" s="123"/>
    </row>
    <row r="1043" spans="2:11">
      <c r="B1043" s="122"/>
      <c r="C1043" s="122"/>
      <c r="D1043" s="122"/>
      <c r="E1043" s="123"/>
      <c r="F1043" s="123"/>
      <c r="G1043" s="123"/>
      <c r="H1043" s="123"/>
      <c r="I1043" s="123"/>
      <c r="J1043" s="123"/>
      <c r="K1043" s="123"/>
    </row>
    <row r="1044" spans="2:11">
      <c r="B1044" s="122"/>
      <c r="C1044" s="122"/>
      <c r="D1044" s="122"/>
      <c r="E1044" s="123"/>
      <c r="F1044" s="123"/>
      <c r="G1044" s="123"/>
      <c r="H1044" s="123"/>
      <c r="I1044" s="123"/>
      <c r="J1044" s="123"/>
      <c r="K1044" s="123"/>
    </row>
    <row r="1045" spans="2:11">
      <c r="B1045" s="122"/>
      <c r="C1045" s="122"/>
      <c r="D1045" s="122"/>
      <c r="E1045" s="123"/>
      <c r="F1045" s="123"/>
      <c r="G1045" s="123"/>
      <c r="H1045" s="123"/>
      <c r="I1045" s="123"/>
      <c r="J1045" s="123"/>
      <c r="K1045" s="123"/>
    </row>
    <row r="1046" spans="2:11">
      <c r="B1046" s="122"/>
      <c r="C1046" s="122"/>
      <c r="D1046" s="122"/>
      <c r="E1046" s="123"/>
      <c r="F1046" s="123"/>
      <c r="G1046" s="123"/>
      <c r="H1046" s="123"/>
      <c r="I1046" s="123"/>
      <c r="J1046" s="123"/>
      <c r="K1046" s="123"/>
    </row>
    <row r="1047" spans="2:11">
      <c r="B1047" s="122"/>
      <c r="C1047" s="122"/>
      <c r="D1047" s="122"/>
      <c r="E1047" s="123"/>
      <c r="F1047" s="123"/>
      <c r="G1047" s="123"/>
      <c r="H1047" s="123"/>
      <c r="I1047" s="123"/>
      <c r="J1047" s="123"/>
      <c r="K1047" s="123"/>
    </row>
    <row r="1048" spans="2:11">
      <c r="B1048" s="122"/>
      <c r="C1048" s="122"/>
      <c r="D1048" s="122"/>
      <c r="E1048" s="123"/>
      <c r="F1048" s="123"/>
      <c r="G1048" s="123"/>
      <c r="H1048" s="123"/>
      <c r="I1048" s="123"/>
      <c r="J1048" s="123"/>
      <c r="K1048" s="123"/>
    </row>
    <row r="1049" spans="2:11">
      <c r="B1049" s="122"/>
      <c r="C1049" s="122"/>
      <c r="D1049" s="122"/>
      <c r="E1049" s="123"/>
      <c r="F1049" s="123"/>
      <c r="G1049" s="123"/>
      <c r="H1049" s="123"/>
      <c r="I1049" s="123"/>
      <c r="J1049" s="123"/>
      <c r="K1049" s="123"/>
    </row>
    <row r="1050" spans="2:11">
      <c r="B1050" s="122"/>
      <c r="C1050" s="122"/>
      <c r="D1050" s="122"/>
      <c r="E1050" s="123"/>
      <c r="F1050" s="123"/>
      <c r="G1050" s="123"/>
      <c r="H1050" s="123"/>
      <c r="I1050" s="123"/>
      <c r="J1050" s="123"/>
      <c r="K1050" s="123"/>
    </row>
    <row r="1051" spans="2:11">
      <c r="B1051" s="122"/>
      <c r="C1051" s="122"/>
      <c r="D1051" s="122"/>
      <c r="E1051" s="123"/>
      <c r="F1051" s="123"/>
      <c r="G1051" s="123"/>
      <c r="H1051" s="123"/>
      <c r="I1051" s="123"/>
      <c r="J1051" s="123"/>
      <c r="K1051" s="123"/>
    </row>
    <row r="1052" spans="2:11">
      <c r="B1052" s="122"/>
      <c r="C1052" s="122"/>
      <c r="D1052" s="122"/>
      <c r="E1052" s="123"/>
      <c r="F1052" s="123"/>
      <c r="G1052" s="123"/>
      <c r="H1052" s="123"/>
      <c r="I1052" s="123"/>
      <c r="J1052" s="123"/>
      <c r="K1052" s="123"/>
    </row>
    <row r="1053" spans="2:11">
      <c r="B1053" s="122"/>
      <c r="C1053" s="122"/>
      <c r="D1053" s="122"/>
      <c r="E1053" s="123"/>
      <c r="F1053" s="123"/>
      <c r="G1053" s="123"/>
      <c r="H1053" s="123"/>
      <c r="I1053" s="123"/>
      <c r="J1053" s="123"/>
      <c r="K1053" s="123"/>
    </row>
    <row r="1054" spans="2:11">
      <c r="B1054" s="122"/>
      <c r="C1054" s="122"/>
      <c r="D1054" s="122"/>
      <c r="E1054" s="123"/>
      <c r="F1054" s="123"/>
      <c r="G1054" s="123"/>
      <c r="H1054" s="123"/>
      <c r="I1054" s="123"/>
      <c r="J1054" s="123"/>
      <c r="K1054" s="123"/>
    </row>
    <row r="1055" spans="2:11">
      <c r="B1055" s="122"/>
      <c r="C1055" s="122"/>
      <c r="D1055" s="122"/>
      <c r="E1055" s="123"/>
      <c r="F1055" s="123"/>
      <c r="G1055" s="123"/>
      <c r="H1055" s="123"/>
      <c r="I1055" s="123"/>
      <c r="J1055" s="123"/>
      <c r="K1055" s="123"/>
    </row>
    <row r="1056" spans="2:11">
      <c r="B1056" s="122"/>
      <c r="C1056" s="122"/>
      <c r="D1056" s="122"/>
      <c r="E1056" s="123"/>
      <c r="F1056" s="123"/>
      <c r="G1056" s="123"/>
      <c r="H1056" s="123"/>
      <c r="I1056" s="123"/>
      <c r="J1056" s="123"/>
      <c r="K1056" s="123"/>
    </row>
    <row r="1057" spans="2:11">
      <c r="B1057" s="122"/>
      <c r="C1057" s="122"/>
      <c r="D1057" s="122"/>
      <c r="E1057" s="123"/>
      <c r="F1057" s="123"/>
      <c r="G1057" s="123"/>
      <c r="H1057" s="123"/>
      <c r="I1057" s="123"/>
      <c r="J1057" s="123"/>
      <c r="K1057" s="123"/>
    </row>
    <row r="1058" spans="2:11">
      <c r="B1058" s="122"/>
      <c r="C1058" s="122"/>
      <c r="D1058" s="122"/>
      <c r="E1058" s="123"/>
      <c r="F1058" s="123"/>
      <c r="G1058" s="123"/>
      <c r="H1058" s="123"/>
      <c r="I1058" s="123"/>
      <c r="J1058" s="123"/>
      <c r="K1058" s="123"/>
    </row>
    <row r="1059" spans="2:11">
      <c r="B1059" s="122"/>
      <c r="C1059" s="122"/>
      <c r="D1059" s="122"/>
      <c r="E1059" s="123"/>
      <c r="F1059" s="123"/>
      <c r="G1059" s="123"/>
      <c r="H1059" s="123"/>
      <c r="I1059" s="123"/>
      <c r="J1059" s="123"/>
      <c r="K1059" s="123"/>
    </row>
    <row r="1060" spans="2:11">
      <c r="B1060" s="122"/>
      <c r="C1060" s="122"/>
      <c r="D1060" s="122"/>
      <c r="E1060" s="123"/>
      <c r="F1060" s="123"/>
      <c r="G1060" s="123"/>
      <c r="H1060" s="123"/>
      <c r="I1060" s="123"/>
      <c r="J1060" s="123"/>
      <c r="K1060" s="123"/>
    </row>
    <row r="1061" spans="2:11">
      <c r="B1061" s="122"/>
      <c r="C1061" s="122"/>
      <c r="D1061" s="122"/>
      <c r="E1061" s="123"/>
      <c r="F1061" s="123"/>
      <c r="G1061" s="123"/>
      <c r="H1061" s="123"/>
      <c r="I1061" s="123"/>
      <c r="J1061" s="123"/>
      <c r="K1061" s="123"/>
    </row>
    <row r="1062" spans="2:11">
      <c r="B1062" s="122"/>
      <c r="C1062" s="122"/>
      <c r="D1062" s="122"/>
      <c r="E1062" s="123"/>
      <c r="F1062" s="123"/>
      <c r="G1062" s="123"/>
      <c r="H1062" s="123"/>
      <c r="I1062" s="123"/>
      <c r="J1062" s="123"/>
      <c r="K1062" s="123"/>
    </row>
    <row r="1063" spans="2:11">
      <c r="B1063" s="122"/>
      <c r="C1063" s="122"/>
      <c r="D1063" s="122"/>
      <c r="E1063" s="123"/>
      <c r="F1063" s="123"/>
      <c r="G1063" s="123"/>
      <c r="H1063" s="123"/>
      <c r="I1063" s="123"/>
      <c r="J1063" s="123"/>
      <c r="K1063" s="123"/>
    </row>
    <row r="1064" spans="2:11">
      <c r="B1064" s="122"/>
      <c r="C1064" s="122"/>
      <c r="D1064" s="122"/>
      <c r="E1064" s="123"/>
      <c r="F1064" s="123"/>
      <c r="G1064" s="123"/>
      <c r="H1064" s="123"/>
      <c r="I1064" s="123"/>
      <c r="J1064" s="123"/>
      <c r="K1064" s="123"/>
    </row>
    <row r="1065" spans="2:11">
      <c r="B1065" s="122"/>
      <c r="C1065" s="122"/>
      <c r="D1065" s="122"/>
      <c r="E1065" s="123"/>
      <c r="F1065" s="123"/>
      <c r="G1065" s="123"/>
      <c r="H1065" s="123"/>
      <c r="I1065" s="123"/>
      <c r="J1065" s="123"/>
      <c r="K1065" s="123"/>
    </row>
    <row r="1066" spans="2:11">
      <c r="B1066" s="122"/>
      <c r="C1066" s="122"/>
      <c r="D1066" s="122"/>
      <c r="E1066" s="123"/>
      <c r="F1066" s="123"/>
      <c r="G1066" s="123"/>
      <c r="H1066" s="123"/>
      <c r="I1066" s="123"/>
      <c r="J1066" s="123"/>
      <c r="K1066" s="123"/>
    </row>
    <row r="1067" spans="2:11">
      <c r="B1067" s="122"/>
      <c r="C1067" s="122"/>
      <c r="D1067" s="122"/>
      <c r="E1067" s="123"/>
      <c r="F1067" s="123"/>
      <c r="G1067" s="123"/>
      <c r="H1067" s="123"/>
      <c r="I1067" s="123"/>
      <c r="J1067" s="123"/>
      <c r="K1067" s="123"/>
    </row>
    <row r="1068" spans="2:11">
      <c r="B1068" s="122"/>
      <c r="C1068" s="122"/>
      <c r="D1068" s="122"/>
      <c r="E1068" s="123"/>
      <c r="F1068" s="123"/>
      <c r="G1068" s="123"/>
      <c r="H1068" s="123"/>
      <c r="I1068" s="123"/>
      <c r="J1068" s="123"/>
      <c r="K1068" s="123"/>
    </row>
    <row r="1069" spans="2:11">
      <c r="B1069" s="122"/>
      <c r="C1069" s="122"/>
      <c r="D1069" s="122"/>
      <c r="E1069" s="123"/>
      <c r="F1069" s="123"/>
      <c r="G1069" s="123"/>
      <c r="H1069" s="123"/>
      <c r="I1069" s="123"/>
      <c r="J1069" s="123"/>
      <c r="K1069" s="123"/>
    </row>
    <row r="1070" spans="2:11">
      <c r="B1070" s="122"/>
      <c r="C1070" s="122"/>
      <c r="D1070" s="122"/>
      <c r="E1070" s="123"/>
      <c r="F1070" s="123"/>
      <c r="G1070" s="123"/>
      <c r="H1070" s="123"/>
      <c r="I1070" s="123"/>
      <c r="J1070" s="123"/>
      <c r="K1070" s="123"/>
    </row>
    <row r="1071" spans="2:11">
      <c r="B1071" s="122"/>
      <c r="C1071" s="122"/>
      <c r="D1071" s="122"/>
      <c r="E1071" s="123"/>
      <c r="F1071" s="123"/>
      <c r="G1071" s="123"/>
      <c r="H1071" s="123"/>
      <c r="I1071" s="123"/>
      <c r="J1071" s="123"/>
      <c r="K1071" s="123"/>
    </row>
    <row r="1072" spans="2:11">
      <c r="B1072" s="122"/>
      <c r="C1072" s="122"/>
      <c r="D1072" s="122"/>
      <c r="E1072" s="123"/>
      <c r="F1072" s="123"/>
      <c r="G1072" s="123"/>
      <c r="H1072" s="123"/>
      <c r="I1072" s="123"/>
      <c r="J1072" s="123"/>
      <c r="K1072" s="123"/>
    </row>
    <row r="1073" spans="2:11">
      <c r="B1073" s="122"/>
      <c r="C1073" s="122"/>
      <c r="D1073" s="122"/>
      <c r="E1073" s="123"/>
      <c r="F1073" s="123"/>
      <c r="G1073" s="123"/>
      <c r="H1073" s="123"/>
      <c r="I1073" s="123"/>
      <c r="J1073" s="123"/>
      <c r="K1073" s="123"/>
    </row>
    <row r="1074" spans="2:11">
      <c r="B1074" s="122"/>
      <c r="C1074" s="122"/>
      <c r="D1074" s="122"/>
      <c r="E1074" s="123"/>
      <c r="F1074" s="123"/>
      <c r="G1074" s="123"/>
      <c r="H1074" s="123"/>
      <c r="I1074" s="123"/>
      <c r="J1074" s="123"/>
      <c r="K1074" s="123"/>
    </row>
    <row r="1075" spans="2:11">
      <c r="B1075" s="122"/>
      <c r="C1075" s="122"/>
      <c r="D1075" s="122"/>
      <c r="E1075" s="123"/>
      <c r="F1075" s="123"/>
      <c r="G1075" s="123"/>
      <c r="H1075" s="123"/>
      <c r="I1075" s="123"/>
      <c r="J1075" s="123"/>
      <c r="K1075" s="123"/>
    </row>
    <row r="1076" spans="2:11">
      <c r="B1076" s="122"/>
      <c r="C1076" s="122"/>
      <c r="D1076" s="122"/>
      <c r="E1076" s="123"/>
      <c r="F1076" s="123"/>
      <c r="G1076" s="123"/>
      <c r="H1076" s="123"/>
      <c r="I1076" s="123"/>
      <c r="J1076" s="123"/>
      <c r="K1076" s="123"/>
    </row>
    <row r="1077" spans="2:11">
      <c r="B1077" s="122"/>
      <c r="C1077" s="122"/>
      <c r="D1077" s="122"/>
      <c r="E1077" s="123"/>
      <c r="F1077" s="123"/>
      <c r="G1077" s="123"/>
      <c r="H1077" s="123"/>
      <c r="I1077" s="123"/>
      <c r="J1077" s="123"/>
      <c r="K1077" s="123"/>
    </row>
    <row r="1078" spans="2:11">
      <c r="B1078" s="122"/>
      <c r="C1078" s="122"/>
      <c r="D1078" s="122"/>
      <c r="E1078" s="123"/>
      <c r="F1078" s="123"/>
      <c r="G1078" s="123"/>
      <c r="H1078" s="123"/>
      <c r="I1078" s="123"/>
      <c r="J1078" s="123"/>
      <c r="K1078" s="123"/>
    </row>
    <row r="1079" spans="2:11">
      <c r="B1079" s="122"/>
      <c r="C1079" s="122"/>
      <c r="D1079" s="122"/>
      <c r="E1079" s="123"/>
      <c r="F1079" s="123"/>
      <c r="G1079" s="123"/>
      <c r="H1079" s="123"/>
      <c r="I1079" s="123"/>
      <c r="J1079" s="123"/>
      <c r="K1079" s="123"/>
    </row>
    <row r="1080" spans="2:11">
      <c r="B1080" s="122"/>
      <c r="C1080" s="122"/>
      <c r="D1080" s="122"/>
      <c r="E1080" s="123"/>
      <c r="F1080" s="123"/>
      <c r="G1080" s="123"/>
      <c r="H1080" s="123"/>
      <c r="I1080" s="123"/>
      <c r="J1080" s="123"/>
      <c r="K1080" s="123"/>
    </row>
    <row r="1081" spans="2:11">
      <c r="B1081" s="122"/>
      <c r="C1081" s="122"/>
      <c r="D1081" s="122"/>
      <c r="E1081" s="123"/>
      <c r="F1081" s="123"/>
      <c r="G1081" s="123"/>
      <c r="H1081" s="123"/>
      <c r="I1081" s="123"/>
      <c r="J1081" s="123"/>
      <c r="K1081" s="123"/>
    </row>
    <row r="1082" spans="2:11">
      <c r="B1082" s="122"/>
      <c r="C1082" s="122"/>
      <c r="D1082" s="122"/>
      <c r="E1082" s="123"/>
      <c r="F1082" s="123"/>
      <c r="G1082" s="123"/>
      <c r="H1082" s="123"/>
      <c r="I1082" s="123"/>
      <c r="J1082" s="123"/>
      <c r="K1082" s="123"/>
    </row>
    <row r="1083" spans="2:11">
      <c r="B1083" s="122"/>
      <c r="C1083" s="122"/>
      <c r="D1083" s="122"/>
      <c r="E1083" s="123"/>
      <c r="F1083" s="123"/>
      <c r="G1083" s="123"/>
      <c r="H1083" s="123"/>
      <c r="I1083" s="123"/>
      <c r="J1083" s="123"/>
      <c r="K1083" s="123"/>
    </row>
    <row r="1084" spans="2:11">
      <c r="B1084" s="122"/>
      <c r="C1084" s="122"/>
      <c r="D1084" s="122"/>
      <c r="E1084" s="123"/>
      <c r="F1084" s="123"/>
      <c r="G1084" s="123"/>
      <c r="H1084" s="123"/>
      <c r="I1084" s="123"/>
      <c r="J1084" s="123"/>
      <c r="K1084" s="123"/>
    </row>
    <row r="1085" spans="2:11">
      <c r="B1085" s="122"/>
      <c r="C1085" s="122"/>
      <c r="D1085" s="122"/>
      <c r="E1085" s="123"/>
      <c r="F1085" s="123"/>
      <c r="G1085" s="123"/>
      <c r="H1085" s="123"/>
      <c r="I1085" s="123"/>
      <c r="J1085" s="123"/>
      <c r="K1085" s="123"/>
    </row>
    <row r="1086" spans="2:11">
      <c r="B1086" s="122"/>
      <c r="C1086" s="122"/>
      <c r="D1086" s="122"/>
      <c r="E1086" s="123"/>
      <c r="F1086" s="123"/>
      <c r="G1086" s="123"/>
      <c r="H1086" s="123"/>
      <c r="I1086" s="123"/>
      <c r="J1086" s="123"/>
      <c r="K1086" s="123"/>
    </row>
    <row r="1087" spans="2:11">
      <c r="B1087" s="122"/>
      <c r="C1087" s="122"/>
      <c r="D1087" s="122"/>
      <c r="E1087" s="123"/>
      <c r="F1087" s="123"/>
      <c r="G1087" s="123"/>
      <c r="H1087" s="123"/>
      <c r="I1087" s="123"/>
      <c r="J1087" s="123"/>
      <c r="K1087" s="123"/>
    </row>
    <row r="1088" spans="2:11">
      <c r="B1088" s="122"/>
      <c r="C1088" s="122"/>
      <c r="D1088" s="122"/>
      <c r="E1088" s="123"/>
      <c r="F1088" s="123"/>
      <c r="G1088" s="123"/>
      <c r="H1088" s="123"/>
      <c r="I1088" s="123"/>
      <c r="J1088" s="123"/>
      <c r="K1088" s="123"/>
    </row>
    <row r="1089" spans="2:11">
      <c r="B1089" s="122"/>
      <c r="C1089" s="122"/>
      <c r="D1089" s="122"/>
      <c r="E1089" s="123"/>
      <c r="F1089" s="123"/>
      <c r="G1089" s="123"/>
      <c r="H1089" s="123"/>
      <c r="I1089" s="123"/>
      <c r="J1089" s="123"/>
      <c r="K1089" s="123"/>
    </row>
    <row r="1090" spans="2:11">
      <c r="B1090" s="122"/>
      <c r="C1090" s="122"/>
      <c r="D1090" s="122"/>
      <c r="E1090" s="123"/>
      <c r="F1090" s="123"/>
      <c r="G1090" s="123"/>
      <c r="H1090" s="123"/>
      <c r="I1090" s="123"/>
      <c r="J1090" s="123"/>
      <c r="K1090" s="123"/>
    </row>
    <row r="1091" spans="2:11">
      <c r="B1091" s="122"/>
      <c r="C1091" s="122"/>
      <c r="D1091" s="122"/>
      <c r="E1091" s="123"/>
      <c r="F1091" s="123"/>
      <c r="G1091" s="123"/>
      <c r="H1091" s="123"/>
      <c r="I1091" s="123"/>
      <c r="J1091" s="123"/>
      <c r="K1091" s="123"/>
    </row>
    <row r="1092" spans="2:11">
      <c r="B1092" s="122"/>
      <c r="C1092" s="122"/>
      <c r="D1092" s="122"/>
      <c r="E1092" s="123"/>
      <c r="F1092" s="123"/>
      <c r="G1092" s="123"/>
      <c r="H1092" s="123"/>
      <c r="I1092" s="123"/>
      <c r="J1092" s="123"/>
      <c r="K1092" s="123"/>
    </row>
    <row r="1093" spans="2:11">
      <c r="B1093" s="122"/>
      <c r="C1093" s="122"/>
      <c r="D1093" s="122"/>
      <c r="E1093" s="123"/>
      <c r="F1093" s="123"/>
      <c r="G1093" s="123"/>
      <c r="H1093" s="123"/>
      <c r="I1093" s="123"/>
      <c r="J1093" s="123"/>
      <c r="K1093" s="123"/>
    </row>
    <row r="1094" spans="2:11">
      <c r="B1094" s="122"/>
      <c r="C1094" s="122"/>
      <c r="D1094" s="122"/>
      <c r="E1094" s="123"/>
      <c r="F1094" s="123"/>
      <c r="G1094" s="123"/>
      <c r="H1094" s="123"/>
      <c r="I1094" s="123"/>
      <c r="J1094" s="123"/>
      <c r="K1094" s="123"/>
    </row>
    <row r="1095" spans="2:11">
      <c r="B1095" s="122"/>
      <c r="C1095" s="122"/>
      <c r="D1095" s="122"/>
      <c r="E1095" s="123"/>
      <c r="F1095" s="123"/>
      <c r="G1095" s="123"/>
      <c r="H1095" s="123"/>
      <c r="I1095" s="123"/>
      <c r="J1095" s="123"/>
      <c r="K1095" s="123"/>
    </row>
    <row r="1096" spans="2:11">
      <c r="B1096" s="122"/>
      <c r="C1096" s="122"/>
      <c r="D1096" s="122"/>
      <c r="E1096" s="123"/>
      <c r="F1096" s="123"/>
      <c r="G1096" s="123"/>
      <c r="H1096" s="123"/>
      <c r="I1096" s="123"/>
      <c r="J1096" s="123"/>
      <c r="K1096" s="123"/>
    </row>
    <row r="1097" spans="2:11">
      <c r="B1097" s="122"/>
      <c r="C1097" s="122"/>
      <c r="D1097" s="122"/>
      <c r="E1097" s="123"/>
      <c r="F1097" s="123"/>
      <c r="G1097" s="123"/>
      <c r="H1097" s="123"/>
      <c r="I1097" s="123"/>
      <c r="J1097" s="123"/>
      <c r="K1097" s="123"/>
    </row>
    <row r="1098" spans="2:11">
      <c r="B1098" s="122"/>
      <c r="C1098" s="122"/>
      <c r="D1098" s="122"/>
      <c r="E1098" s="123"/>
      <c r="F1098" s="123"/>
      <c r="G1098" s="123"/>
      <c r="H1098" s="123"/>
      <c r="I1098" s="123"/>
      <c r="J1098" s="123"/>
      <c r="K1098" s="123"/>
    </row>
    <row r="1099" spans="2:11">
      <c r="B1099" s="122"/>
      <c r="C1099" s="122"/>
      <c r="D1099" s="122"/>
      <c r="E1099" s="123"/>
      <c r="F1099" s="123"/>
      <c r="G1099" s="123"/>
      <c r="H1099" s="123"/>
      <c r="I1099" s="123"/>
      <c r="J1099" s="123"/>
      <c r="K1099" s="12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145</v>
      </c>
      <c r="C1" s="67" t="s" vm="1">
        <v>229</v>
      </c>
    </row>
    <row r="2" spans="2:17">
      <c r="B2" s="46" t="s">
        <v>144</v>
      </c>
      <c r="C2" s="67" t="s">
        <v>230</v>
      </c>
    </row>
    <row r="3" spans="2:17">
      <c r="B3" s="46" t="s">
        <v>146</v>
      </c>
      <c r="C3" s="67" t="s">
        <v>231</v>
      </c>
    </row>
    <row r="4" spans="2:17">
      <c r="B4" s="46" t="s">
        <v>147</v>
      </c>
      <c r="C4" s="67">
        <v>12145</v>
      </c>
    </row>
    <row r="6" spans="2:17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17" ht="26.25" customHeight="1">
      <c r="B7" s="152" t="s">
        <v>101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17" s="3" customFormat="1" ht="47.25">
      <c r="B8" s="21" t="s">
        <v>115</v>
      </c>
      <c r="C8" s="29" t="s">
        <v>45</v>
      </c>
      <c r="D8" s="29" t="s">
        <v>51</v>
      </c>
      <c r="E8" s="29" t="s">
        <v>14</v>
      </c>
      <c r="F8" s="29" t="s">
        <v>66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110</v>
      </c>
      <c r="O8" s="29" t="s">
        <v>58</v>
      </c>
      <c r="P8" s="29" t="s">
        <v>148</v>
      </c>
      <c r="Q8" s="30" t="s">
        <v>150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17" s="4" customFormat="1" ht="18" customHeight="1">
      <c r="B11" s="127" t="s">
        <v>3170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8">
        <v>0</v>
      </c>
      <c r="O11" s="88"/>
      <c r="P11" s="129">
        <v>0</v>
      </c>
      <c r="Q11" s="129">
        <v>0</v>
      </c>
    </row>
    <row r="12" spans="2:17" ht="18" customHeight="1">
      <c r="B12" s="130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3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3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30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</row>
    <row r="247" spans="2:17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</row>
    <row r="248" spans="2:17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</row>
    <row r="249" spans="2:17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</row>
    <row r="250" spans="2:17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</row>
    <row r="251" spans="2:17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</row>
    <row r="252" spans="2:17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</row>
    <row r="253" spans="2:17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</row>
    <row r="254" spans="2:17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</row>
    <row r="255" spans="2:17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</row>
    <row r="256" spans="2:17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</row>
    <row r="257" spans="2:17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</row>
    <row r="258" spans="2:17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</row>
    <row r="259" spans="2:17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</row>
    <row r="260" spans="2:17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</row>
    <row r="261" spans="2:17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</row>
    <row r="262" spans="2:17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</row>
    <row r="263" spans="2:17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</row>
    <row r="264" spans="2:17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</row>
    <row r="265" spans="2:17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</row>
    <row r="266" spans="2:17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</row>
    <row r="267" spans="2:17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</row>
    <row r="268" spans="2:17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</row>
    <row r="269" spans="2:17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</row>
    <row r="270" spans="2:17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</row>
    <row r="271" spans="2:17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</row>
    <row r="272" spans="2:17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</row>
    <row r="273" spans="2:17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</row>
    <row r="274" spans="2:17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</row>
    <row r="275" spans="2:17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</row>
    <row r="276" spans="2:17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</row>
    <row r="277" spans="2:17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</row>
    <row r="278" spans="2:17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</row>
    <row r="279" spans="2:17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</row>
    <row r="280" spans="2:17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</row>
    <row r="281" spans="2:17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</row>
    <row r="282" spans="2:17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</row>
    <row r="283" spans="2:17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</row>
    <row r="284" spans="2:17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</row>
    <row r="285" spans="2:17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</row>
    <row r="286" spans="2:17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</row>
    <row r="287" spans="2:17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</row>
    <row r="288" spans="2:17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</row>
    <row r="289" spans="2:17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</row>
    <row r="290" spans="2:17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</row>
    <row r="291" spans="2:17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</row>
    <row r="292" spans="2:17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</row>
    <row r="293" spans="2:17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</row>
    <row r="294" spans="2:17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</row>
    <row r="295" spans="2:17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</row>
    <row r="296" spans="2:17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</row>
    <row r="297" spans="2:17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</row>
    <row r="298" spans="2:17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</row>
    <row r="299" spans="2:17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</row>
    <row r="300" spans="2:17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</row>
    <row r="301" spans="2:17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</row>
    <row r="302" spans="2:17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</row>
    <row r="303" spans="2:17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</row>
    <row r="304" spans="2:17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</row>
    <row r="305" spans="2:17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</row>
    <row r="306" spans="2:17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</row>
    <row r="307" spans="2:17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</row>
    <row r="308" spans="2:17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</row>
    <row r="309" spans="2:17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</row>
    <row r="310" spans="2:17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</row>
    <row r="311" spans="2:17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</row>
    <row r="312" spans="2:17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</row>
    <row r="313" spans="2:17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</row>
    <row r="314" spans="2:17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</row>
    <row r="315" spans="2:17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</row>
    <row r="316" spans="2:17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</row>
    <row r="317" spans="2:17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</row>
    <row r="318" spans="2:17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</row>
    <row r="319" spans="2:17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</row>
    <row r="320" spans="2:17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</row>
    <row r="321" spans="2:17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</row>
    <row r="322" spans="2:17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</row>
    <row r="323" spans="2:17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</row>
    <row r="324" spans="2:17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</row>
    <row r="325" spans="2:17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</row>
    <row r="326" spans="2:17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</row>
    <row r="327" spans="2:17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</row>
    <row r="328" spans="2:17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</row>
    <row r="329" spans="2:17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</row>
    <row r="330" spans="2:17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</row>
    <row r="331" spans="2:17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</row>
    <row r="332" spans="2:17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</row>
    <row r="333" spans="2:17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</row>
    <row r="334" spans="2:17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</row>
    <row r="335" spans="2:17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</row>
    <row r="336" spans="2:17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</row>
    <row r="337" spans="2:17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</row>
    <row r="338" spans="2:17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</row>
    <row r="339" spans="2:17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</row>
    <row r="340" spans="2:17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</row>
    <row r="341" spans="2:17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</row>
    <row r="342" spans="2:17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</row>
    <row r="343" spans="2:17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</row>
    <row r="344" spans="2:17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</row>
    <row r="345" spans="2:17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</row>
    <row r="346" spans="2:17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</row>
    <row r="347" spans="2:17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</row>
    <row r="348" spans="2:17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</row>
    <row r="349" spans="2:17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</row>
    <row r="350" spans="2:17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</row>
    <row r="351" spans="2:17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</row>
    <row r="352" spans="2:17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</row>
    <row r="353" spans="2:17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</row>
    <row r="354" spans="2:17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</row>
    <row r="355" spans="2:17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</row>
    <row r="356" spans="2:17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</row>
    <row r="357" spans="2:17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</row>
    <row r="358" spans="2:17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</row>
    <row r="359" spans="2:17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</row>
    <row r="360" spans="2:17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</row>
    <row r="361" spans="2:17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</row>
    <row r="362" spans="2:17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</row>
    <row r="363" spans="2:17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</row>
    <row r="364" spans="2:17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</row>
    <row r="365" spans="2:17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</row>
    <row r="366" spans="2:17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</row>
    <row r="367" spans="2:17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</row>
    <row r="368" spans="2:17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</row>
    <row r="369" spans="2:17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</row>
    <row r="370" spans="2:17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</row>
    <row r="371" spans="2:17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</row>
    <row r="372" spans="2:17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</row>
    <row r="373" spans="2:17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</row>
    <row r="374" spans="2:17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</row>
    <row r="375" spans="2:17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</row>
    <row r="376" spans="2:17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</row>
    <row r="377" spans="2:17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</row>
    <row r="378" spans="2:17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</row>
    <row r="379" spans="2:17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</row>
    <row r="380" spans="2:17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</row>
    <row r="381" spans="2:17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</row>
    <row r="382" spans="2:17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</row>
    <row r="383" spans="2:17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</row>
    <row r="384" spans="2:17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</row>
    <row r="385" spans="2:17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</row>
    <row r="386" spans="2:17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</row>
    <row r="387" spans="2:17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</row>
    <row r="388" spans="2:17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</row>
    <row r="389" spans="2:17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</row>
    <row r="390" spans="2:17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</row>
    <row r="391" spans="2:17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</row>
    <row r="392" spans="2:17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</row>
    <row r="393" spans="2:17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</row>
    <row r="394" spans="2:17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</row>
    <row r="395" spans="2:17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</row>
    <row r="396" spans="2:17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</row>
    <row r="397" spans="2:17">
      <c r="B397" s="12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</row>
    <row r="398" spans="2:17">
      <c r="B398" s="12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</row>
    <row r="399" spans="2:17">
      <c r="B399" s="122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</row>
    <row r="400" spans="2:17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</row>
    <row r="401" spans="2:17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</row>
    <row r="402" spans="2:17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</row>
    <row r="403" spans="2:17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</row>
    <row r="404" spans="2:17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</row>
    <row r="405" spans="2:17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</row>
    <row r="406" spans="2:17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</row>
    <row r="407" spans="2:17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</row>
    <row r="408" spans="2:17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</row>
    <row r="409" spans="2:17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</row>
    <row r="410" spans="2:17">
      <c r="B410" s="122"/>
      <c r="C410" s="122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</row>
    <row r="411" spans="2:17">
      <c r="B411" s="122"/>
      <c r="C411" s="122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</row>
    <row r="412" spans="2:17">
      <c r="B412" s="122"/>
      <c r="C412" s="122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</row>
    <row r="413" spans="2:17">
      <c r="B413" s="122"/>
      <c r="C413" s="122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</row>
    <row r="414" spans="2:17">
      <c r="B414" s="122"/>
      <c r="C414" s="122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</row>
    <row r="415" spans="2:17">
      <c r="B415" s="122"/>
      <c r="C415" s="122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</row>
    <row r="416" spans="2:17">
      <c r="B416" s="122"/>
      <c r="C416" s="122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</row>
    <row r="417" spans="2:17">
      <c r="B417" s="122"/>
      <c r="C417" s="122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</row>
    <row r="418" spans="2:17">
      <c r="B418" s="122"/>
      <c r="C418" s="122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</row>
    <row r="419" spans="2:17">
      <c r="B419" s="122"/>
      <c r="C419" s="122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</row>
    <row r="420" spans="2:17">
      <c r="B420" s="122"/>
      <c r="C420" s="122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</row>
    <row r="421" spans="2:17">
      <c r="B421" s="122"/>
      <c r="C421" s="122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</row>
    <row r="422" spans="2:17">
      <c r="B422" s="122"/>
      <c r="C422" s="122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</row>
    <row r="423" spans="2:17">
      <c r="B423" s="122"/>
      <c r="C423" s="122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</row>
    <row r="424" spans="2:17">
      <c r="B424" s="122"/>
      <c r="C424" s="122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</row>
    <row r="425" spans="2:17">
      <c r="B425" s="122"/>
      <c r="C425" s="122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</row>
    <row r="426" spans="2:17">
      <c r="B426" s="122"/>
      <c r="C426" s="122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</row>
    <row r="427" spans="2:17">
      <c r="B427" s="122"/>
      <c r="C427" s="122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</row>
    <row r="428" spans="2:17">
      <c r="B428" s="122"/>
      <c r="C428" s="122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</row>
    <row r="429" spans="2:17">
      <c r="B429" s="122"/>
      <c r="C429" s="122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</row>
    <row r="430" spans="2:17">
      <c r="B430" s="122"/>
      <c r="C430" s="122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</row>
    <row r="431" spans="2:17">
      <c r="B431" s="122"/>
      <c r="C431" s="122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</row>
    <row r="432" spans="2:17">
      <c r="B432" s="122"/>
      <c r="C432" s="122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</row>
    <row r="433" spans="2:17">
      <c r="B433" s="122"/>
      <c r="C433" s="122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</row>
    <row r="434" spans="2:17">
      <c r="B434" s="122"/>
      <c r="C434" s="122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</row>
    <row r="435" spans="2:17">
      <c r="B435" s="122"/>
      <c r="C435" s="122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</row>
    <row r="436" spans="2:17">
      <c r="B436" s="122"/>
      <c r="C436" s="122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</row>
    <row r="437" spans="2:17">
      <c r="B437" s="122"/>
      <c r="C437" s="122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</row>
    <row r="438" spans="2:17">
      <c r="B438" s="122"/>
      <c r="C438" s="122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</row>
    <row r="439" spans="2:17">
      <c r="B439" s="122"/>
      <c r="C439" s="122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</row>
    <row r="440" spans="2:17">
      <c r="B440" s="122"/>
      <c r="C440" s="122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</row>
    <row r="441" spans="2:17">
      <c r="B441" s="122"/>
      <c r="C441" s="122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</row>
    <row r="442" spans="2:17">
      <c r="B442" s="122"/>
      <c r="C442" s="122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</row>
    <row r="443" spans="2:17">
      <c r="B443" s="122"/>
      <c r="C443" s="122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</row>
    <row r="444" spans="2:17">
      <c r="B444" s="122"/>
      <c r="C444" s="122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</row>
    <row r="445" spans="2:17">
      <c r="B445" s="122"/>
      <c r="C445" s="122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</row>
    <row r="446" spans="2:17">
      <c r="B446" s="122"/>
      <c r="C446" s="122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</row>
    <row r="447" spans="2:17">
      <c r="B447" s="122"/>
      <c r="C447" s="122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</row>
    <row r="448" spans="2:17">
      <c r="B448" s="122"/>
      <c r="C448" s="122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</row>
    <row r="449" spans="2:17">
      <c r="B449" s="122"/>
      <c r="C449" s="122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</row>
    <row r="450" spans="2:17">
      <c r="B450" s="122"/>
      <c r="C450" s="122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</row>
    <row r="451" spans="2:17">
      <c r="B451" s="122"/>
      <c r="C451" s="122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</row>
    <row r="452" spans="2:17">
      <c r="B452" s="122"/>
      <c r="C452" s="122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</row>
    <row r="453" spans="2:17">
      <c r="B453" s="122"/>
      <c r="C453" s="122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</row>
    <row r="454" spans="2:17">
      <c r="B454" s="122"/>
      <c r="C454" s="122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</row>
    <row r="455" spans="2:17">
      <c r="B455" s="122"/>
      <c r="C455" s="122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</row>
    <row r="456" spans="2:17">
      <c r="B456" s="122"/>
      <c r="C456" s="122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</row>
    <row r="457" spans="2:17">
      <c r="B457" s="122"/>
      <c r="C457" s="122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</row>
    <row r="458" spans="2:17">
      <c r="B458" s="122"/>
      <c r="C458" s="122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</row>
    <row r="459" spans="2:17">
      <c r="B459" s="122"/>
      <c r="C459" s="122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</row>
    <row r="460" spans="2:17">
      <c r="B460" s="122"/>
      <c r="C460" s="122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</row>
    <row r="461" spans="2:17">
      <c r="B461" s="122"/>
      <c r="C461" s="122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</row>
    <row r="462" spans="2:17">
      <c r="B462" s="122"/>
      <c r="C462" s="122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</row>
    <row r="463" spans="2:17">
      <c r="B463" s="122"/>
      <c r="C463" s="122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</row>
    <row r="464" spans="2:17">
      <c r="B464" s="122"/>
      <c r="C464" s="122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</row>
    <row r="465" spans="2:17">
      <c r="B465" s="122"/>
      <c r="C465" s="122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</row>
    <row r="466" spans="2:17">
      <c r="B466" s="122"/>
      <c r="C466" s="122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</row>
    <row r="467" spans="2:17">
      <c r="B467" s="122"/>
      <c r="C467" s="122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</row>
    <row r="468" spans="2:17">
      <c r="B468" s="122"/>
      <c r="C468" s="122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</row>
    <row r="469" spans="2:17">
      <c r="B469" s="122"/>
      <c r="C469" s="122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</row>
    <row r="470" spans="2:17">
      <c r="B470" s="122"/>
      <c r="C470" s="122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</row>
    <row r="471" spans="2:17">
      <c r="B471" s="122"/>
      <c r="C471" s="122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</row>
    <row r="472" spans="2:17">
      <c r="B472" s="122"/>
      <c r="C472" s="122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</row>
    <row r="473" spans="2:17">
      <c r="B473" s="122"/>
      <c r="C473" s="122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</row>
    <row r="474" spans="2:17">
      <c r="B474" s="122"/>
      <c r="C474" s="122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</row>
    <row r="475" spans="2:17">
      <c r="B475" s="122"/>
      <c r="C475" s="122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</row>
    <row r="476" spans="2:17">
      <c r="B476" s="122"/>
      <c r="C476" s="122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</row>
    <row r="477" spans="2:17">
      <c r="B477" s="122"/>
      <c r="C477" s="122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</row>
    <row r="478" spans="2:17">
      <c r="B478" s="122"/>
      <c r="C478" s="122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</row>
    <row r="479" spans="2:17">
      <c r="B479" s="122"/>
      <c r="C479" s="122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</row>
    <row r="480" spans="2:17">
      <c r="B480" s="122"/>
      <c r="C480" s="122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</row>
    <row r="481" spans="2:17">
      <c r="B481" s="122"/>
      <c r="C481" s="122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</row>
    <row r="482" spans="2:17">
      <c r="B482" s="122"/>
      <c r="C482" s="122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</row>
    <row r="483" spans="2:17">
      <c r="B483" s="122"/>
      <c r="C483" s="122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</row>
    <row r="484" spans="2:17">
      <c r="B484" s="122"/>
      <c r="C484" s="122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</row>
    <row r="485" spans="2:17">
      <c r="B485" s="122"/>
      <c r="C485" s="122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</row>
    <row r="486" spans="2:17">
      <c r="B486" s="122"/>
      <c r="C486" s="122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</row>
    <row r="487" spans="2:17">
      <c r="B487" s="122"/>
      <c r="C487" s="122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</row>
    <row r="488" spans="2:17">
      <c r="B488" s="122"/>
      <c r="C488" s="122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</row>
    <row r="489" spans="2:17">
      <c r="B489" s="122"/>
      <c r="C489" s="122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</row>
    <row r="490" spans="2:17">
      <c r="B490" s="122"/>
      <c r="C490" s="122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</row>
    <row r="491" spans="2:17">
      <c r="B491" s="122"/>
      <c r="C491" s="122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</row>
    <row r="492" spans="2:17">
      <c r="B492" s="122"/>
      <c r="C492" s="122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</row>
    <row r="493" spans="2:17">
      <c r="B493" s="122"/>
      <c r="C493" s="122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</row>
    <row r="494" spans="2:17">
      <c r="B494" s="122"/>
      <c r="C494" s="122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</row>
    <row r="495" spans="2:17">
      <c r="B495" s="122"/>
      <c r="C495" s="122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</row>
    <row r="496" spans="2:17">
      <c r="B496" s="122"/>
      <c r="C496" s="122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</row>
    <row r="497" spans="2:17">
      <c r="B497" s="122"/>
      <c r="C497" s="122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</row>
    <row r="498" spans="2:17">
      <c r="B498" s="122"/>
      <c r="C498" s="122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</row>
    <row r="499" spans="2:17">
      <c r="B499" s="122"/>
      <c r="C499" s="122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</row>
    <row r="500" spans="2:17">
      <c r="B500" s="122"/>
      <c r="C500" s="122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</row>
    <row r="501" spans="2:17">
      <c r="B501" s="122"/>
      <c r="C501" s="122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</row>
    <row r="502" spans="2:17">
      <c r="B502" s="122"/>
      <c r="C502" s="122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</row>
    <row r="503" spans="2:17">
      <c r="B503" s="122"/>
      <c r="C503" s="122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</row>
    <row r="504" spans="2:17">
      <c r="B504" s="122"/>
      <c r="C504" s="122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</row>
    <row r="505" spans="2:17">
      <c r="B505" s="122"/>
      <c r="C505" s="122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</row>
    <row r="506" spans="2:17">
      <c r="B506" s="122"/>
      <c r="C506" s="122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</row>
    <row r="507" spans="2:17">
      <c r="B507" s="122"/>
      <c r="C507" s="122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</row>
    <row r="508" spans="2:17">
      <c r="B508" s="122"/>
      <c r="C508" s="122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</row>
    <row r="509" spans="2:17">
      <c r="B509" s="122"/>
      <c r="C509" s="122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</row>
    <row r="510" spans="2:17">
      <c r="B510" s="122"/>
      <c r="C510" s="122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</row>
    <row r="511" spans="2:17">
      <c r="B511" s="122"/>
      <c r="C511" s="122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</row>
    <row r="512" spans="2:17">
      <c r="B512" s="122"/>
      <c r="C512" s="122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</row>
    <row r="513" spans="2:17">
      <c r="B513" s="122"/>
      <c r="C513" s="122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</row>
    <row r="514" spans="2:17">
      <c r="B514" s="122"/>
      <c r="C514" s="122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</row>
    <row r="515" spans="2:17">
      <c r="B515" s="122"/>
      <c r="C515" s="122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</row>
    <row r="516" spans="2:17">
      <c r="B516" s="122"/>
      <c r="C516" s="122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</row>
    <row r="517" spans="2:17">
      <c r="B517" s="122"/>
      <c r="C517" s="122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</row>
    <row r="518" spans="2:17">
      <c r="B518" s="122"/>
      <c r="C518" s="122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</row>
    <row r="519" spans="2:17">
      <c r="B519" s="122"/>
      <c r="C519" s="122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</row>
    <row r="520" spans="2:17">
      <c r="B520" s="122"/>
      <c r="C520" s="122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</row>
    <row r="521" spans="2:17">
      <c r="B521" s="122"/>
      <c r="C521" s="122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</row>
    <row r="522" spans="2:17">
      <c r="B522" s="122"/>
      <c r="C522" s="122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</row>
    <row r="523" spans="2:17">
      <c r="B523" s="122"/>
      <c r="C523" s="122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</row>
    <row r="524" spans="2:17">
      <c r="B524" s="122"/>
      <c r="C524" s="122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</row>
    <row r="525" spans="2:17">
      <c r="B525" s="122"/>
      <c r="C525" s="122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</row>
    <row r="526" spans="2:17">
      <c r="B526" s="122"/>
      <c r="C526" s="122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</row>
    <row r="527" spans="2:17">
      <c r="B527" s="122"/>
      <c r="C527" s="122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</row>
    <row r="528" spans="2:17">
      <c r="B528" s="122"/>
      <c r="C528" s="122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</row>
    <row r="529" spans="2:17">
      <c r="B529" s="122"/>
      <c r="C529" s="122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</row>
    <row r="530" spans="2:17">
      <c r="B530" s="122"/>
      <c r="C530" s="122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</row>
    <row r="531" spans="2:17">
      <c r="B531" s="122"/>
      <c r="C531" s="122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</row>
    <row r="532" spans="2:17">
      <c r="B532" s="122"/>
      <c r="C532" s="122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</row>
    <row r="533" spans="2:17">
      <c r="B533" s="122"/>
      <c r="C533" s="122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</row>
    <row r="534" spans="2:17">
      <c r="B534" s="122"/>
      <c r="C534" s="122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</row>
    <row r="535" spans="2:17">
      <c r="B535" s="122"/>
      <c r="C535" s="122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</row>
    <row r="536" spans="2:17">
      <c r="B536" s="122"/>
      <c r="C536" s="122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</row>
    <row r="537" spans="2:17">
      <c r="B537" s="122"/>
      <c r="C537" s="122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</row>
    <row r="538" spans="2:17">
      <c r="B538" s="122"/>
      <c r="C538" s="122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</row>
    <row r="539" spans="2:17">
      <c r="B539" s="122"/>
      <c r="C539" s="122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</row>
    <row r="540" spans="2:17">
      <c r="B540" s="122"/>
      <c r="C540" s="122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</row>
    <row r="541" spans="2:17">
      <c r="B541" s="122"/>
      <c r="C541" s="122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</row>
    <row r="542" spans="2:17">
      <c r="B542" s="122"/>
      <c r="C542" s="122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</row>
    <row r="543" spans="2:17">
      <c r="B543" s="122"/>
      <c r="C543" s="122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</row>
    <row r="544" spans="2:17">
      <c r="B544" s="122"/>
      <c r="C544" s="122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</row>
    <row r="545" spans="2:17">
      <c r="B545" s="122"/>
      <c r="C545" s="122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</row>
    <row r="546" spans="2:17">
      <c r="B546" s="122"/>
      <c r="C546" s="122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</row>
    <row r="547" spans="2:17">
      <c r="B547" s="122"/>
      <c r="C547" s="122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</row>
    <row r="548" spans="2:17">
      <c r="B548" s="122"/>
      <c r="C548" s="122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</row>
    <row r="549" spans="2:17">
      <c r="B549" s="122"/>
      <c r="C549" s="122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</row>
    <row r="550" spans="2:17">
      <c r="B550" s="122"/>
      <c r="C550" s="122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</row>
    <row r="551" spans="2:17">
      <c r="B551" s="122"/>
      <c r="C551" s="122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</row>
    <row r="552" spans="2:17">
      <c r="B552" s="122"/>
      <c r="C552" s="122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</row>
    <row r="553" spans="2:17">
      <c r="B553" s="122"/>
      <c r="C553" s="122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</row>
    <row r="554" spans="2:17">
      <c r="B554" s="122"/>
      <c r="C554" s="122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</row>
    <row r="555" spans="2:17">
      <c r="B555" s="122"/>
      <c r="C555" s="122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</row>
    <row r="556" spans="2:17">
      <c r="B556" s="122"/>
      <c r="C556" s="122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</row>
    <row r="557" spans="2:17">
      <c r="B557" s="122"/>
      <c r="C557" s="122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</row>
    <row r="558" spans="2:17">
      <c r="B558" s="122"/>
      <c r="C558" s="122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7.85546875" style="2" customWidth="1"/>
    <col min="4" max="4" width="10.140625" style="2" bestFit="1" customWidth="1"/>
    <col min="5" max="5" width="13.7109375" style="2" bestFit="1" customWidth="1"/>
    <col min="6" max="6" width="7.28515625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3" width="8.7109375" style="1" bestFit="1" customWidth="1"/>
    <col min="14" max="14" width="14.42578125" style="1" bestFit="1" customWidth="1"/>
    <col min="15" max="15" width="9.5703125" style="1" bestFit="1" customWidth="1"/>
    <col min="16" max="16" width="12.425781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145</v>
      </c>
      <c r="C1" s="67" t="s" vm="1">
        <v>229</v>
      </c>
    </row>
    <row r="2" spans="2:18">
      <c r="B2" s="46" t="s">
        <v>144</v>
      </c>
      <c r="C2" s="67" t="s">
        <v>230</v>
      </c>
    </row>
    <row r="3" spans="2:18">
      <c r="B3" s="46" t="s">
        <v>146</v>
      </c>
      <c r="C3" s="67" t="s">
        <v>231</v>
      </c>
    </row>
    <row r="4" spans="2:18">
      <c r="B4" s="46" t="s">
        <v>147</v>
      </c>
      <c r="C4" s="67">
        <v>12145</v>
      </c>
    </row>
    <row r="6" spans="2:18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8" s="3" customFormat="1" ht="78.75">
      <c r="B7" s="47" t="s">
        <v>115</v>
      </c>
      <c r="C7" s="48" t="s">
        <v>187</v>
      </c>
      <c r="D7" s="48" t="s">
        <v>45</v>
      </c>
      <c r="E7" s="48" t="s">
        <v>116</v>
      </c>
      <c r="F7" s="48" t="s">
        <v>14</v>
      </c>
      <c r="G7" s="48" t="s">
        <v>103</v>
      </c>
      <c r="H7" s="48" t="s">
        <v>66</v>
      </c>
      <c r="I7" s="48" t="s">
        <v>17</v>
      </c>
      <c r="J7" s="48" t="s">
        <v>228</v>
      </c>
      <c r="K7" s="48" t="s">
        <v>102</v>
      </c>
      <c r="L7" s="48" t="s">
        <v>34</v>
      </c>
      <c r="M7" s="48" t="s">
        <v>18</v>
      </c>
      <c r="N7" s="48" t="s">
        <v>205</v>
      </c>
      <c r="O7" s="48" t="s">
        <v>204</v>
      </c>
      <c r="P7" s="48" t="s">
        <v>110</v>
      </c>
      <c r="Q7" s="48" t="s">
        <v>148</v>
      </c>
      <c r="R7" s="50" t="s">
        <v>150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68" t="s">
        <v>39</v>
      </c>
      <c r="C10" s="69"/>
      <c r="D10" s="69"/>
      <c r="E10" s="69"/>
      <c r="F10" s="69"/>
      <c r="G10" s="69"/>
      <c r="H10" s="69"/>
      <c r="I10" s="77">
        <v>4.1068221817510002</v>
      </c>
      <c r="J10" s="69"/>
      <c r="K10" s="69"/>
      <c r="L10" s="69"/>
      <c r="M10" s="90">
        <v>6.1419854748983795E-2</v>
      </c>
      <c r="N10" s="77"/>
      <c r="O10" s="79"/>
      <c r="P10" s="77">
        <v>261479.29030784103</v>
      </c>
      <c r="Q10" s="78">
        <f>IFERROR(P10/$P$10,0)</f>
        <v>1</v>
      </c>
      <c r="R10" s="78">
        <f>P10/'סכום נכסי הקרן'!$C$42</f>
        <v>3.9572947945977738E-2</v>
      </c>
    </row>
    <row r="11" spans="2:18" ht="21.75" customHeight="1">
      <c r="B11" s="70" t="s">
        <v>37</v>
      </c>
      <c r="C11" s="71"/>
      <c r="D11" s="71"/>
      <c r="E11" s="71"/>
      <c r="F11" s="71"/>
      <c r="G11" s="71"/>
      <c r="H11" s="71"/>
      <c r="I11" s="80">
        <v>5.3917532511494368</v>
      </c>
      <c r="J11" s="71"/>
      <c r="K11" s="71"/>
      <c r="L11" s="71"/>
      <c r="M11" s="91">
        <v>5.4441178378019345E-2</v>
      </c>
      <c r="N11" s="80"/>
      <c r="O11" s="82"/>
      <c r="P11" s="80">
        <v>152700.87739403298</v>
      </c>
      <c r="Q11" s="81">
        <f t="shared" ref="Q11:Q74" si="0">IFERROR(P11/$P$10,0)</f>
        <v>0.58398841917559663</v>
      </c>
      <c r="R11" s="81">
        <f>P11/'סכום נכסי הקרן'!$C$42</f>
        <v>2.311014331308971E-2</v>
      </c>
    </row>
    <row r="12" spans="2:18">
      <c r="B12" s="89" t="s">
        <v>35</v>
      </c>
      <c r="C12" s="71"/>
      <c r="D12" s="71"/>
      <c r="E12" s="71"/>
      <c r="F12" s="71"/>
      <c r="G12" s="71"/>
      <c r="H12" s="71"/>
      <c r="I12" s="80">
        <v>6.633527681626509</v>
      </c>
      <c r="J12" s="71"/>
      <c r="K12" s="71"/>
      <c r="L12" s="71"/>
      <c r="M12" s="91">
        <v>4.1533816828671834E-2</v>
      </c>
      <c r="N12" s="80"/>
      <c r="O12" s="82"/>
      <c r="P12" s="80">
        <f>SUM(P13:P31)</f>
        <v>26988.482240270008</v>
      </c>
      <c r="Q12" s="81">
        <f t="shared" si="0"/>
        <v>0.10321460720080859</v>
      </c>
      <c r="R12" s="81">
        <f>P12/'סכום נכסי הקרן'!$C$42</f>
        <v>4.0845062780221373E-3</v>
      </c>
    </row>
    <row r="13" spans="2:18">
      <c r="B13" s="76" t="s">
        <v>3280</v>
      </c>
      <c r="C13" s="86" t="s">
        <v>2968</v>
      </c>
      <c r="D13" s="73">
        <v>6028</v>
      </c>
      <c r="E13" s="73"/>
      <c r="F13" s="73" t="s">
        <v>526</v>
      </c>
      <c r="G13" s="94">
        <v>43100</v>
      </c>
      <c r="H13" s="73"/>
      <c r="I13" s="83">
        <v>7.5500000000028615</v>
      </c>
      <c r="J13" s="86" t="s">
        <v>27</v>
      </c>
      <c r="K13" s="86" t="s">
        <v>132</v>
      </c>
      <c r="L13" s="87">
        <v>6.45000000000234E-2</v>
      </c>
      <c r="M13" s="87">
        <v>6.45000000000234E-2</v>
      </c>
      <c r="N13" s="83">
        <v>924974.12138599996</v>
      </c>
      <c r="O13" s="85">
        <v>103.9</v>
      </c>
      <c r="P13" s="83">
        <v>961.04811221499995</v>
      </c>
      <c r="Q13" s="84">
        <f t="shared" si="0"/>
        <v>3.675427262646891E-3</v>
      </c>
      <c r="R13" s="84">
        <f>P13/'סכום נכסי הקרן'!$C$42</f>
        <v>1.4544749174395287E-4</v>
      </c>
    </row>
    <row r="14" spans="2:18">
      <c r="B14" s="76" t="s">
        <v>3280</v>
      </c>
      <c r="C14" s="86" t="s">
        <v>2968</v>
      </c>
      <c r="D14" s="73">
        <v>6869</v>
      </c>
      <c r="E14" s="73"/>
      <c r="F14" s="73" t="s">
        <v>526</v>
      </c>
      <c r="G14" s="94">
        <v>43555</v>
      </c>
      <c r="H14" s="73"/>
      <c r="I14" s="83">
        <v>3.5999999999921131</v>
      </c>
      <c r="J14" s="86" t="s">
        <v>27</v>
      </c>
      <c r="K14" s="86" t="s">
        <v>132</v>
      </c>
      <c r="L14" s="87">
        <v>5.3399999999899438E-2</v>
      </c>
      <c r="M14" s="87">
        <v>5.3399999999899438E-2</v>
      </c>
      <c r="N14" s="83">
        <v>199192.496354</v>
      </c>
      <c r="O14" s="85">
        <v>101.85</v>
      </c>
      <c r="P14" s="83">
        <v>202.87755755600003</v>
      </c>
      <c r="Q14" s="84">
        <f t="shared" si="0"/>
        <v>7.758838465453656E-4</v>
      </c>
      <c r="R14" s="84">
        <f>P14/'סכום נכסי הקרן'!$C$42</f>
        <v>3.0704011071464732E-5</v>
      </c>
    </row>
    <row r="15" spans="2:18">
      <c r="B15" s="76" t="s">
        <v>3280</v>
      </c>
      <c r="C15" s="86" t="s">
        <v>2968</v>
      </c>
      <c r="D15" s="73">
        <v>6870</v>
      </c>
      <c r="E15" s="73"/>
      <c r="F15" s="73" t="s">
        <v>526</v>
      </c>
      <c r="G15" s="94">
        <v>43555</v>
      </c>
      <c r="H15" s="73"/>
      <c r="I15" s="83">
        <v>5.259999999999434</v>
      </c>
      <c r="J15" s="86" t="s">
        <v>27</v>
      </c>
      <c r="K15" s="86" t="s">
        <v>132</v>
      </c>
      <c r="L15" s="87">
        <v>4.3499999999995424E-2</v>
      </c>
      <c r="M15" s="87">
        <v>4.3499999999995424E-2</v>
      </c>
      <c r="N15" s="83">
        <v>2381531.6419190001</v>
      </c>
      <c r="O15" s="85">
        <v>101.06</v>
      </c>
      <c r="P15" s="83">
        <v>2406.7758772860002</v>
      </c>
      <c r="Q15" s="84">
        <f t="shared" si="0"/>
        <v>9.2044607986066108E-3</v>
      </c>
      <c r="R15" s="84">
        <f>P15/'סכום נכסי הקרן'!$C$42</f>
        <v>3.6424764805405204E-4</v>
      </c>
    </row>
    <row r="16" spans="2:18">
      <c r="B16" s="76" t="s">
        <v>3280</v>
      </c>
      <c r="C16" s="86" t="s">
        <v>2968</v>
      </c>
      <c r="D16" s="73">
        <v>6868</v>
      </c>
      <c r="E16" s="73"/>
      <c r="F16" s="73" t="s">
        <v>526</v>
      </c>
      <c r="G16" s="94">
        <v>43555</v>
      </c>
      <c r="H16" s="73"/>
      <c r="I16" s="83">
        <v>5.1200000000046044</v>
      </c>
      <c r="J16" s="86" t="s">
        <v>27</v>
      </c>
      <c r="K16" s="86" t="s">
        <v>132</v>
      </c>
      <c r="L16" s="87">
        <v>5.2300000000049279E-2</v>
      </c>
      <c r="M16" s="87">
        <v>5.2300000000049279E-2</v>
      </c>
      <c r="N16" s="83">
        <v>224237.24719099997</v>
      </c>
      <c r="O16" s="85">
        <v>123.97</v>
      </c>
      <c r="P16" s="83">
        <v>277.986882681</v>
      </c>
      <c r="Q16" s="84">
        <f t="shared" si="0"/>
        <v>1.063131548023266E-3</v>
      </c>
      <c r="R16" s="84">
        <f>P16/'סכום נכסי הקרן'!$C$42</f>
        <v>4.2071249409651431E-5</v>
      </c>
    </row>
    <row r="17" spans="2:18">
      <c r="B17" s="76" t="s">
        <v>3280</v>
      </c>
      <c r="C17" s="86" t="s">
        <v>2968</v>
      </c>
      <c r="D17" s="73">
        <v>6867</v>
      </c>
      <c r="E17" s="73"/>
      <c r="F17" s="73" t="s">
        <v>526</v>
      </c>
      <c r="G17" s="94">
        <v>43555</v>
      </c>
      <c r="H17" s="73"/>
      <c r="I17" s="83">
        <v>5.159999999997102</v>
      </c>
      <c r="J17" s="86" t="s">
        <v>27</v>
      </c>
      <c r="K17" s="86" t="s">
        <v>132</v>
      </c>
      <c r="L17" s="87">
        <v>5.1399999999972634E-2</v>
      </c>
      <c r="M17" s="87">
        <v>5.1399999999972634E-2</v>
      </c>
      <c r="N17" s="83">
        <v>544709.33538499998</v>
      </c>
      <c r="O17" s="85">
        <v>114.04</v>
      </c>
      <c r="P17" s="83">
        <v>621.18645220500002</v>
      </c>
      <c r="Q17" s="84">
        <f t="shared" si="0"/>
        <v>2.3756621469856131E-3</v>
      </c>
      <c r="R17" s="84">
        <f>P17/'סכום נכסי הקרן'!$C$42</f>
        <v>9.4011954479891369E-5</v>
      </c>
    </row>
    <row r="18" spans="2:18">
      <c r="B18" s="76" t="s">
        <v>3280</v>
      </c>
      <c r="C18" s="86" t="s">
        <v>2968</v>
      </c>
      <c r="D18" s="73">
        <v>6866</v>
      </c>
      <c r="E18" s="73"/>
      <c r="F18" s="73" t="s">
        <v>526</v>
      </c>
      <c r="G18" s="94">
        <v>43555</v>
      </c>
      <c r="H18" s="73"/>
      <c r="I18" s="83">
        <v>5.8599999999995349</v>
      </c>
      <c r="J18" s="86" t="s">
        <v>27</v>
      </c>
      <c r="K18" s="86" t="s">
        <v>132</v>
      </c>
      <c r="L18" s="87">
        <v>3.2199999999996232E-2</v>
      </c>
      <c r="M18" s="87">
        <v>3.2199999999996232E-2</v>
      </c>
      <c r="N18" s="83">
        <v>819282.22292900016</v>
      </c>
      <c r="O18" s="85">
        <v>110.17</v>
      </c>
      <c r="P18" s="83">
        <v>902.60311404699996</v>
      </c>
      <c r="Q18" s="84">
        <f t="shared" si="0"/>
        <v>3.4519105240968045E-3</v>
      </c>
      <c r="R18" s="84">
        <f>P18/'סכום נכסי הקרן'!$C$42</f>
        <v>1.3660227548425557E-4</v>
      </c>
    </row>
    <row r="19" spans="2:18">
      <c r="B19" s="76" t="s">
        <v>3280</v>
      </c>
      <c r="C19" s="86" t="s">
        <v>2968</v>
      </c>
      <c r="D19" s="73">
        <v>6865</v>
      </c>
      <c r="E19" s="73"/>
      <c r="F19" s="73" t="s">
        <v>526</v>
      </c>
      <c r="G19" s="94">
        <v>43555</v>
      </c>
      <c r="H19" s="73"/>
      <c r="I19" s="83">
        <v>4.1500000000008725</v>
      </c>
      <c r="J19" s="86" t="s">
        <v>27</v>
      </c>
      <c r="K19" s="86" t="s">
        <v>132</v>
      </c>
      <c r="L19" s="87">
        <v>2.3600000000001554E-2</v>
      </c>
      <c r="M19" s="87">
        <v>2.3600000000001554E-2</v>
      </c>
      <c r="N19" s="83">
        <v>422912.58689899999</v>
      </c>
      <c r="O19" s="85">
        <v>122.04</v>
      </c>
      <c r="P19" s="83">
        <v>516.12257049699997</v>
      </c>
      <c r="Q19" s="84">
        <f t="shared" si="0"/>
        <v>1.9738563994470305E-3</v>
      </c>
      <c r="R19" s="84">
        <f>P19/'סכום נכסי הקרן'!$C$42</f>
        <v>7.811131654815238E-5</v>
      </c>
    </row>
    <row r="20" spans="2:18">
      <c r="B20" s="76" t="s">
        <v>3280</v>
      </c>
      <c r="C20" s="86" t="s">
        <v>2968</v>
      </c>
      <c r="D20" s="73">
        <v>5212</v>
      </c>
      <c r="E20" s="73"/>
      <c r="F20" s="73" t="s">
        <v>526</v>
      </c>
      <c r="G20" s="94">
        <v>42643</v>
      </c>
      <c r="H20" s="73"/>
      <c r="I20" s="83">
        <v>6.8799999999986223</v>
      </c>
      <c r="J20" s="86" t="s">
        <v>27</v>
      </c>
      <c r="K20" s="86" t="s">
        <v>132</v>
      </c>
      <c r="L20" s="87">
        <v>4.6699999999990444E-2</v>
      </c>
      <c r="M20" s="87">
        <v>4.6699999999990444E-2</v>
      </c>
      <c r="N20" s="83">
        <v>2215445.3170560002</v>
      </c>
      <c r="O20" s="85">
        <v>99.54</v>
      </c>
      <c r="P20" s="83">
        <v>2205.254268533</v>
      </c>
      <c r="Q20" s="84">
        <f t="shared" si="0"/>
        <v>8.4337626354146124E-3</v>
      </c>
      <c r="R20" s="84">
        <f>P20/'סכום נכסי הקרן'!$C$42</f>
        <v>3.3374884975999444E-4</v>
      </c>
    </row>
    <row r="21" spans="2:18">
      <c r="B21" s="76" t="s">
        <v>3280</v>
      </c>
      <c r="C21" s="86" t="s">
        <v>2968</v>
      </c>
      <c r="D21" s="73">
        <v>5211</v>
      </c>
      <c r="E21" s="73"/>
      <c r="F21" s="73" t="s">
        <v>526</v>
      </c>
      <c r="G21" s="94">
        <v>42643</v>
      </c>
      <c r="H21" s="73"/>
      <c r="I21" s="83">
        <v>4.7000000000011761</v>
      </c>
      <c r="J21" s="86" t="s">
        <v>27</v>
      </c>
      <c r="K21" s="86" t="s">
        <v>132</v>
      </c>
      <c r="L21" s="87">
        <v>4.3700000000009405E-2</v>
      </c>
      <c r="M21" s="87">
        <v>4.3700000000009405E-2</v>
      </c>
      <c r="N21" s="83">
        <v>1732600.5583850003</v>
      </c>
      <c r="O21" s="85">
        <v>98.17</v>
      </c>
      <c r="P21" s="83">
        <v>1700.8939681200002</v>
      </c>
      <c r="Q21" s="84">
        <f t="shared" si="0"/>
        <v>6.5048897987964099E-3</v>
      </c>
      <c r="R21" s="84">
        <f>P21/'סכום נכסי הקרן'!$C$42</f>
        <v>2.574176654020919E-4</v>
      </c>
    </row>
    <row r="22" spans="2:18">
      <c r="B22" s="76" t="s">
        <v>3280</v>
      </c>
      <c r="C22" s="86" t="s">
        <v>2968</v>
      </c>
      <c r="D22" s="73">
        <v>6027</v>
      </c>
      <c r="E22" s="73"/>
      <c r="F22" s="73" t="s">
        <v>526</v>
      </c>
      <c r="G22" s="94">
        <v>43100</v>
      </c>
      <c r="H22" s="73"/>
      <c r="I22" s="83">
        <v>8.0799999999988295</v>
      </c>
      <c r="J22" s="86" t="s">
        <v>27</v>
      </c>
      <c r="K22" s="86" t="s">
        <v>132</v>
      </c>
      <c r="L22" s="87">
        <v>4.5399999999992773E-2</v>
      </c>
      <c r="M22" s="87">
        <v>4.5399999999992773E-2</v>
      </c>
      <c r="N22" s="83">
        <v>3626636.4929900002</v>
      </c>
      <c r="O22" s="85">
        <v>100.84</v>
      </c>
      <c r="P22" s="83">
        <v>3657.1002394160005</v>
      </c>
      <c r="Q22" s="84">
        <f t="shared" si="0"/>
        <v>1.3986194604974168E-2</v>
      </c>
      <c r="R22" s="84">
        <f>P22/'סכום נכסי הקרן'!$C$42</f>
        <v>5.5347495106495735E-4</v>
      </c>
    </row>
    <row r="23" spans="2:18">
      <c r="B23" s="76" t="s">
        <v>3280</v>
      </c>
      <c r="C23" s="86" t="s">
        <v>2968</v>
      </c>
      <c r="D23" s="73">
        <v>5025</v>
      </c>
      <c r="E23" s="73"/>
      <c r="F23" s="73" t="s">
        <v>526</v>
      </c>
      <c r="G23" s="94">
        <v>42551</v>
      </c>
      <c r="H23" s="73"/>
      <c r="I23" s="83">
        <v>7.5400000000004255</v>
      </c>
      <c r="J23" s="86" t="s">
        <v>27</v>
      </c>
      <c r="K23" s="86" t="s">
        <v>132</v>
      </c>
      <c r="L23" s="87">
        <v>4.8700000000003893E-2</v>
      </c>
      <c r="M23" s="87">
        <v>4.8700000000003893E-2</v>
      </c>
      <c r="N23" s="83">
        <v>2290743.6821260001</v>
      </c>
      <c r="O23" s="85">
        <v>98.8</v>
      </c>
      <c r="P23" s="83">
        <v>2263.254757876</v>
      </c>
      <c r="Q23" s="84">
        <f t="shared" si="0"/>
        <v>8.6555793967906889E-3</v>
      </c>
      <c r="R23" s="84">
        <f>P23/'סכום נכסי הקרן'!$C$42</f>
        <v>3.4252679291147525E-4</v>
      </c>
    </row>
    <row r="24" spans="2:18">
      <c r="B24" s="76" t="s">
        <v>3280</v>
      </c>
      <c r="C24" s="86" t="s">
        <v>2968</v>
      </c>
      <c r="D24" s="73">
        <v>5024</v>
      </c>
      <c r="E24" s="73"/>
      <c r="F24" s="73" t="s">
        <v>526</v>
      </c>
      <c r="G24" s="94">
        <v>42551</v>
      </c>
      <c r="H24" s="73"/>
      <c r="I24" s="83">
        <v>5.6200000000010109</v>
      </c>
      <c r="J24" s="86" t="s">
        <v>27</v>
      </c>
      <c r="K24" s="86" t="s">
        <v>132</v>
      </c>
      <c r="L24" s="87">
        <v>4.3100000000008382E-2</v>
      </c>
      <c r="M24" s="87">
        <v>4.3100000000008382E-2</v>
      </c>
      <c r="N24" s="83">
        <v>1491420.919307</v>
      </c>
      <c r="O24" s="85">
        <v>100.84</v>
      </c>
      <c r="P24" s="83">
        <v>1503.9488549540001</v>
      </c>
      <c r="Q24" s="84">
        <f t="shared" si="0"/>
        <v>5.7516939608616528E-3</v>
      </c>
      <c r="R24" s="84">
        <f>P24/'סכום נכסי הקרן'!$C$42</f>
        <v>2.2761148571437268E-4</v>
      </c>
    </row>
    <row r="25" spans="2:18">
      <c r="B25" s="76" t="s">
        <v>3280</v>
      </c>
      <c r="C25" s="86" t="s">
        <v>2968</v>
      </c>
      <c r="D25" s="73">
        <v>6026</v>
      </c>
      <c r="E25" s="73"/>
      <c r="F25" s="73" t="s">
        <v>526</v>
      </c>
      <c r="G25" s="94">
        <v>43100</v>
      </c>
      <c r="H25" s="73"/>
      <c r="I25" s="83">
        <v>6.3799999999995558</v>
      </c>
      <c r="J25" s="86" t="s">
        <v>27</v>
      </c>
      <c r="K25" s="86" t="s">
        <v>132</v>
      </c>
      <c r="L25" s="87">
        <v>4.1799999999997416E-2</v>
      </c>
      <c r="M25" s="87">
        <v>4.1799999999997416E-2</v>
      </c>
      <c r="N25" s="83">
        <v>4410246.5679299999</v>
      </c>
      <c r="O25" s="85">
        <v>98.02</v>
      </c>
      <c r="P25" s="83">
        <v>4322.9236858839995</v>
      </c>
      <c r="Q25" s="84">
        <f t="shared" si="0"/>
        <v>1.6532566234192379E-2</v>
      </c>
      <c r="R25" s="84">
        <f>P25/'סכום נכסי הקרן'!$C$42</f>
        <v>6.5424238299912425E-4</v>
      </c>
    </row>
    <row r="26" spans="2:18">
      <c r="B26" s="76" t="s">
        <v>3280</v>
      </c>
      <c r="C26" s="86" t="s">
        <v>2968</v>
      </c>
      <c r="D26" s="73">
        <v>5023</v>
      </c>
      <c r="E26" s="73"/>
      <c r="F26" s="73" t="s">
        <v>526</v>
      </c>
      <c r="G26" s="94">
        <v>42551</v>
      </c>
      <c r="H26" s="73"/>
      <c r="I26" s="83">
        <v>7.6299999999991082</v>
      </c>
      <c r="J26" s="86" t="s">
        <v>27</v>
      </c>
      <c r="K26" s="86" t="s">
        <v>132</v>
      </c>
      <c r="L26" s="87">
        <v>4.2600000000000172E-2</v>
      </c>
      <c r="M26" s="87">
        <v>4.2600000000000172E-2</v>
      </c>
      <c r="N26" s="83">
        <v>1067909.482302</v>
      </c>
      <c r="O26" s="85">
        <v>104.04</v>
      </c>
      <c r="P26" s="83">
        <v>1111.0525292730001</v>
      </c>
      <c r="Q26" s="84">
        <f t="shared" si="0"/>
        <v>4.249103353328486E-3</v>
      </c>
      <c r="R26" s="84">
        <f>P26/'סכום נכסי הקרן'!$C$42</f>
        <v>1.6814954581834764E-4</v>
      </c>
    </row>
    <row r="27" spans="2:18">
      <c r="B27" s="76" t="s">
        <v>3280</v>
      </c>
      <c r="C27" s="86" t="s">
        <v>2968</v>
      </c>
      <c r="D27" s="73">
        <v>5210</v>
      </c>
      <c r="E27" s="73"/>
      <c r="F27" s="73" t="s">
        <v>526</v>
      </c>
      <c r="G27" s="94">
        <v>42643</v>
      </c>
      <c r="H27" s="73"/>
      <c r="I27" s="83">
        <v>7.0499999999987084</v>
      </c>
      <c r="J27" s="86" t="s">
        <v>27</v>
      </c>
      <c r="K27" s="86" t="s">
        <v>132</v>
      </c>
      <c r="L27" s="87">
        <v>3.3900000000000333E-2</v>
      </c>
      <c r="M27" s="87">
        <v>3.3900000000000333E-2</v>
      </c>
      <c r="N27" s="83">
        <v>815826.463215</v>
      </c>
      <c r="O27" s="85">
        <v>109.15</v>
      </c>
      <c r="P27" s="83">
        <v>890.47421202299995</v>
      </c>
      <c r="Q27" s="84">
        <f t="shared" si="0"/>
        <v>3.4055248160366342E-3</v>
      </c>
      <c r="R27" s="84">
        <f>P27/'סכום נכסי הקרן'!$C$42</f>
        <v>1.3476665627375312E-4</v>
      </c>
    </row>
    <row r="28" spans="2:18">
      <c r="B28" s="76" t="s">
        <v>3280</v>
      </c>
      <c r="C28" s="86" t="s">
        <v>2968</v>
      </c>
      <c r="D28" s="73">
        <v>6025</v>
      </c>
      <c r="E28" s="73"/>
      <c r="F28" s="73" t="s">
        <v>526</v>
      </c>
      <c r="G28" s="94">
        <v>43100</v>
      </c>
      <c r="H28" s="73"/>
      <c r="I28" s="83">
        <v>8.3599999999996086</v>
      </c>
      <c r="J28" s="86" t="s">
        <v>27</v>
      </c>
      <c r="K28" s="86" t="s">
        <v>132</v>
      </c>
      <c r="L28" s="87">
        <v>3.4900000000000354E-2</v>
      </c>
      <c r="M28" s="87">
        <v>3.4900000000000354E-2</v>
      </c>
      <c r="N28" s="83">
        <v>1025570.194579</v>
      </c>
      <c r="O28" s="85">
        <v>109.75</v>
      </c>
      <c r="P28" s="83">
        <v>1125.5631525040001</v>
      </c>
      <c r="Q28" s="84">
        <f t="shared" si="0"/>
        <v>4.3045977032401617E-3</v>
      </c>
      <c r="R28" s="84">
        <f>P28/'סכום נכסי הקרן'!$C$42</f>
        <v>1.7034562083869824E-4</v>
      </c>
    </row>
    <row r="29" spans="2:18">
      <c r="B29" s="76" t="s">
        <v>3280</v>
      </c>
      <c r="C29" s="86" t="s">
        <v>2968</v>
      </c>
      <c r="D29" s="73">
        <v>5022</v>
      </c>
      <c r="E29" s="73"/>
      <c r="F29" s="73" t="s">
        <v>526</v>
      </c>
      <c r="G29" s="94">
        <v>42551</v>
      </c>
      <c r="H29" s="73"/>
      <c r="I29" s="83">
        <v>7.1199999999966916</v>
      </c>
      <c r="J29" s="86" t="s">
        <v>27</v>
      </c>
      <c r="K29" s="86" t="s">
        <v>132</v>
      </c>
      <c r="L29" s="87">
        <v>2.0599999999989453E-2</v>
      </c>
      <c r="M29" s="87">
        <v>2.0599999999989453E-2</v>
      </c>
      <c r="N29" s="83">
        <v>724185.78787600016</v>
      </c>
      <c r="O29" s="85">
        <v>115.19</v>
      </c>
      <c r="P29" s="83">
        <v>834.18938934799996</v>
      </c>
      <c r="Q29" s="84">
        <f t="shared" si="0"/>
        <v>3.190269441093802E-3</v>
      </c>
      <c r="R29" s="84">
        <f>P29/'סכום נכסי הקרן'!$C$42</f>
        <v>1.262483665260485E-4</v>
      </c>
    </row>
    <row r="30" spans="2:18">
      <c r="B30" s="76" t="s">
        <v>3280</v>
      </c>
      <c r="C30" s="86" t="s">
        <v>2968</v>
      </c>
      <c r="D30" s="73">
        <v>6024</v>
      </c>
      <c r="E30" s="73"/>
      <c r="F30" s="73" t="s">
        <v>526</v>
      </c>
      <c r="G30" s="94">
        <v>43100</v>
      </c>
      <c r="H30" s="73"/>
      <c r="I30" s="83">
        <v>7.5900000000006989</v>
      </c>
      <c r="J30" s="86" t="s">
        <v>27</v>
      </c>
      <c r="K30" s="86" t="s">
        <v>132</v>
      </c>
      <c r="L30" s="87">
        <v>1.449999999999612E-2</v>
      </c>
      <c r="M30" s="87">
        <v>1.449999999999612E-2</v>
      </c>
      <c r="N30" s="83">
        <v>747262.83478200005</v>
      </c>
      <c r="O30" s="85">
        <v>113.1688684468977</v>
      </c>
      <c r="P30" s="83">
        <v>845.66889444700007</v>
      </c>
      <c r="Q30" s="84">
        <f t="shared" si="0"/>
        <v>3.2341715990256413E-3</v>
      </c>
      <c r="R30" s="84">
        <f>P30/'סכום נכסי הקרן'!$C$42</f>
        <v>1.2798570433660128E-4</v>
      </c>
    </row>
    <row r="31" spans="2:18">
      <c r="B31" s="76" t="s">
        <v>3280</v>
      </c>
      <c r="C31" s="86" t="s">
        <v>2968</v>
      </c>
      <c r="D31" s="73">
        <v>5209</v>
      </c>
      <c r="E31" s="73"/>
      <c r="F31" s="73" t="s">
        <v>526</v>
      </c>
      <c r="G31" s="94">
        <v>42643</v>
      </c>
      <c r="H31" s="73"/>
      <c r="I31" s="83">
        <v>6.1500000000019552</v>
      </c>
      <c r="J31" s="86" t="s">
        <v>27</v>
      </c>
      <c r="K31" s="86" t="s">
        <v>132</v>
      </c>
      <c r="L31" s="87">
        <v>1.8600000000010945E-2</v>
      </c>
      <c r="M31" s="87">
        <v>1.8600000000010945E-2</v>
      </c>
      <c r="N31" s="83">
        <v>554930.61430799996</v>
      </c>
      <c r="O31" s="85">
        <v>115.25</v>
      </c>
      <c r="P31" s="83">
        <v>639.55772140499994</v>
      </c>
      <c r="Q31" s="84">
        <f t="shared" si="0"/>
        <v>2.4459211307023398E-3</v>
      </c>
      <c r="R31" s="84">
        <f>P31/'סכום נכסי הקרן'!$C$42</f>
        <v>9.6792309585250709E-5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36</v>
      </c>
      <c r="C33" s="71"/>
      <c r="D33" s="71"/>
      <c r="E33" s="71"/>
      <c r="F33" s="71"/>
      <c r="G33" s="71"/>
      <c r="H33" s="71"/>
      <c r="I33" s="80">
        <v>5.1244881816283119</v>
      </c>
      <c r="J33" s="71"/>
      <c r="K33" s="71"/>
      <c r="L33" s="71"/>
      <c r="M33" s="91">
        <v>5.7219208587978958E-2</v>
      </c>
      <c r="N33" s="80"/>
      <c r="O33" s="82"/>
      <c r="P33" s="80">
        <f>SUM(P34:P257)</f>
        <v>125712.39515376298</v>
      </c>
      <c r="Q33" s="81">
        <f t="shared" si="0"/>
        <v>0.48077381197478802</v>
      </c>
      <c r="R33" s="81">
        <f>P33/'סכום נכסי הקרן'!$C$42</f>
        <v>1.9025637035067572E-2</v>
      </c>
    </row>
    <row r="34" spans="2:18">
      <c r="B34" s="76" t="s">
        <v>3281</v>
      </c>
      <c r="C34" s="86" t="s">
        <v>2969</v>
      </c>
      <c r="D34" s="73" t="s">
        <v>2970</v>
      </c>
      <c r="E34" s="73"/>
      <c r="F34" s="73" t="s">
        <v>334</v>
      </c>
      <c r="G34" s="94">
        <v>42368</v>
      </c>
      <c r="H34" s="73" t="s">
        <v>294</v>
      </c>
      <c r="I34" s="83">
        <v>7.2400000000114035</v>
      </c>
      <c r="J34" s="86" t="s">
        <v>128</v>
      </c>
      <c r="K34" s="86" t="s">
        <v>132</v>
      </c>
      <c r="L34" s="87">
        <v>3.1699999999999999E-2</v>
      </c>
      <c r="M34" s="87">
        <v>2.3800000000043012E-2</v>
      </c>
      <c r="N34" s="83">
        <v>171535.58248300001</v>
      </c>
      <c r="O34" s="85">
        <v>116.55</v>
      </c>
      <c r="P34" s="83">
        <v>199.924711753</v>
      </c>
      <c r="Q34" s="84">
        <f t="shared" si="0"/>
        <v>7.6459099884211676E-4</v>
      </c>
      <c r="R34" s="84">
        <f>P34/'סכום נכסי הקרן'!$C$42</f>
        <v>3.0257119797142209E-5</v>
      </c>
    </row>
    <row r="35" spans="2:18">
      <c r="B35" s="76" t="s">
        <v>3281</v>
      </c>
      <c r="C35" s="86" t="s">
        <v>2969</v>
      </c>
      <c r="D35" s="73" t="s">
        <v>2971</v>
      </c>
      <c r="E35" s="73"/>
      <c r="F35" s="73" t="s">
        <v>334</v>
      </c>
      <c r="G35" s="94">
        <v>42388</v>
      </c>
      <c r="H35" s="73" t="s">
        <v>294</v>
      </c>
      <c r="I35" s="83">
        <v>7.230000000000179</v>
      </c>
      <c r="J35" s="86" t="s">
        <v>128</v>
      </c>
      <c r="K35" s="86" t="s">
        <v>132</v>
      </c>
      <c r="L35" s="87">
        <v>3.1899999999999998E-2</v>
      </c>
      <c r="M35" s="87">
        <v>2.4000000000000004E-2</v>
      </c>
      <c r="N35" s="83">
        <v>240149.81727599996</v>
      </c>
      <c r="O35" s="85">
        <v>116.67</v>
      </c>
      <c r="P35" s="83">
        <v>280.18277826499997</v>
      </c>
      <c r="Q35" s="84">
        <f t="shared" si="0"/>
        <v>1.0715295193555834E-3</v>
      </c>
      <c r="R35" s="84">
        <f>P35/'סכום נכסי הקרן'!$C$42</f>
        <v>4.2403581892037044E-5</v>
      </c>
    </row>
    <row r="36" spans="2:18">
      <c r="B36" s="76" t="s">
        <v>3281</v>
      </c>
      <c r="C36" s="86" t="s">
        <v>2969</v>
      </c>
      <c r="D36" s="73" t="s">
        <v>2972</v>
      </c>
      <c r="E36" s="73"/>
      <c r="F36" s="73" t="s">
        <v>334</v>
      </c>
      <c r="G36" s="94">
        <v>42509</v>
      </c>
      <c r="H36" s="73" t="s">
        <v>294</v>
      </c>
      <c r="I36" s="83">
        <v>7.2900000000012648</v>
      </c>
      <c r="J36" s="86" t="s">
        <v>128</v>
      </c>
      <c r="K36" s="86" t="s">
        <v>132</v>
      </c>
      <c r="L36" s="87">
        <v>2.7400000000000001E-2</v>
      </c>
      <c r="M36" s="87">
        <v>2.6100000000002229E-2</v>
      </c>
      <c r="N36" s="83">
        <v>240149.81727599996</v>
      </c>
      <c r="O36" s="85">
        <v>111.98</v>
      </c>
      <c r="P36" s="83">
        <v>268.91977695399999</v>
      </c>
      <c r="Q36" s="84">
        <f t="shared" si="0"/>
        <v>1.0284553573531548E-3</v>
      </c>
      <c r="R36" s="84">
        <f>P36/'סכום נכסי הקרן'!$C$42</f>
        <v>4.0699010321298332E-5</v>
      </c>
    </row>
    <row r="37" spans="2:18">
      <c r="B37" s="76" t="s">
        <v>3281</v>
      </c>
      <c r="C37" s="86" t="s">
        <v>2969</v>
      </c>
      <c r="D37" s="73" t="s">
        <v>2973</v>
      </c>
      <c r="E37" s="73"/>
      <c r="F37" s="73" t="s">
        <v>334</v>
      </c>
      <c r="G37" s="94">
        <v>42723</v>
      </c>
      <c r="H37" s="73" t="s">
        <v>294</v>
      </c>
      <c r="I37" s="83">
        <v>7.1999999999072362</v>
      </c>
      <c r="J37" s="86" t="s">
        <v>128</v>
      </c>
      <c r="K37" s="86" t="s">
        <v>132</v>
      </c>
      <c r="L37" s="87">
        <v>3.15E-2</v>
      </c>
      <c r="M37" s="87">
        <v>2.8299999999641823E-2</v>
      </c>
      <c r="N37" s="83">
        <v>34307.116059</v>
      </c>
      <c r="O37" s="85">
        <v>113.12</v>
      </c>
      <c r="P37" s="83">
        <v>38.808211833000001</v>
      </c>
      <c r="Q37" s="84">
        <f t="shared" si="0"/>
        <v>1.4841791786764785E-4</v>
      </c>
      <c r="R37" s="84">
        <f>P37/'סכום נכסי הקרן'!$C$42</f>
        <v>5.873334538026828E-6</v>
      </c>
    </row>
    <row r="38" spans="2:18">
      <c r="B38" s="76" t="s">
        <v>3281</v>
      </c>
      <c r="C38" s="86" t="s">
        <v>2969</v>
      </c>
      <c r="D38" s="73" t="s">
        <v>2974</v>
      </c>
      <c r="E38" s="73"/>
      <c r="F38" s="73" t="s">
        <v>334</v>
      </c>
      <c r="G38" s="94">
        <v>42918</v>
      </c>
      <c r="H38" s="73" t="s">
        <v>294</v>
      </c>
      <c r="I38" s="83">
        <v>7.1399999999829191</v>
      </c>
      <c r="J38" s="86" t="s">
        <v>128</v>
      </c>
      <c r="K38" s="86" t="s">
        <v>132</v>
      </c>
      <c r="L38" s="87">
        <v>3.1899999999999998E-2</v>
      </c>
      <c r="M38" s="87">
        <v>3.1799999999939522E-2</v>
      </c>
      <c r="N38" s="83">
        <v>171535.58248300001</v>
      </c>
      <c r="O38" s="85">
        <v>109.89</v>
      </c>
      <c r="P38" s="83">
        <v>188.500450323</v>
      </c>
      <c r="Q38" s="84">
        <f t="shared" si="0"/>
        <v>7.209001145026719E-4</v>
      </c>
      <c r="R38" s="84">
        <f>P38/'סכום נכסי הקרן'!$C$42</f>
        <v>2.8528142705463625E-5</v>
      </c>
    </row>
    <row r="39" spans="2:18">
      <c r="B39" s="76" t="s">
        <v>3281</v>
      </c>
      <c r="C39" s="86" t="s">
        <v>2969</v>
      </c>
      <c r="D39" s="73" t="s">
        <v>2975</v>
      </c>
      <c r="E39" s="73"/>
      <c r="F39" s="73" t="s">
        <v>334</v>
      </c>
      <c r="G39" s="94">
        <v>43915</v>
      </c>
      <c r="H39" s="73" t="s">
        <v>294</v>
      </c>
      <c r="I39" s="83">
        <v>7.1499999999967976</v>
      </c>
      <c r="J39" s="86" t="s">
        <v>128</v>
      </c>
      <c r="K39" s="86" t="s">
        <v>132</v>
      </c>
      <c r="L39" s="87">
        <v>2.6600000000000002E-2</v>
      </c>
      <c r="M39" s="87">
        <v>3.9899999999978002E-2</v>
      </c>
      <c r="N39" s="83">
        <v>361127.543817</v>
      </c>
      <c r="O39" s="85">
        <v>99.43</v>
      </c>
      <c r="P39" s="83">
        <v>359.069090921</v>
      </c>
      <c r="Q39" s="84">
        <f t="shared" si="0"/>
        <v>1.3732219117554814E-3</v>
      </c>
      <c r="R39" s="84">
        <f>P39/'סכום נכסי הקרן'!$C$42</f>
        <v>5.4342439232175698E-5</v>
      </c>
    </row>
    <row r="40" spans="2:18">
      <c r="B40" s="76" t="s">
        <v>3281</v>
      </c>
      <c r="C40" s="86" t="s">
        <v>2969</v>
      </c>
      <c r="D40" s="73" t="s">
        <v>2976</v>
      </c>
      <c r="E40" s="73"/>
      <c r="F40" s="73" t="s">
        <v>334</v>
      </c>
      <c r="G40" s="94">
        <v>44168</v>
      </c>
      <c r="H40" s="73" t="s">
        <v>294</v>
      </c>
      <c r="I40" s="83">
        <v>7.2599999999920213</v>
      </c>
      <c r="J40" s="86" t="s">
        <v>128</v>
      </c>
      <c r="K40" s="86" t="s">
        <v>132</v>
      </c>
      <c r="L40" s="87">
        <v>1.89E-2</v>
      </c>
      <c r="M40" s="87">
        <v>4.3599999999947202E-2</v>
      </c>
      <c r="N40" s="83">
        <v>365747.51192199998</v>
      </c>
      <c r="O40" s="85">
        <v>91.15</v>
      </c>
      <c r="P40" s="83">
        <v>333.37885584099996</v>
      </c>
      <c r="Q40" s="84">
        <f t="shared" si="0"/>
        <v>1.2749723140540543E-3</v>
      </c>
      <c r="R40" s="84">
        <f>P40/'סכום נכסי הקרן'!$C$42</f>
        <v>5.0454413016623874E-5</v>
      </c>
    </row>
    <row r="41" spans="2:18">
      <c r="B41" s="76" t="s">
        <v>3281</v>
      </c>
      <c r="C41" s="86" t="s">
        <v>2969</v>
      </c>
      <c r="D41" s="73" t="s">
        <v>2977</v>
      </c>
      <c r="E41" s="73"/>
      <c r="F41" s="73" t="s">
        <v>334</v>
      </c>
      <c r="G41" s="94">
        <v>44277</v>
      </c>
      <c r="H41" s="73" t="s">
        <v>294</v>
      </c>
      <c r="I41" s="83">
        <v>7.1000000000053962</v>
      </c>
      <c r="J41" s="86" t="s">
        <v>128</v>
      </c>
      <c r="K41" s="86" t="s">
        <v>132</v>
      </c>
      <c r="L41" s="87">
        <v>1.9E-2</v>
      </c>
      <c r="M41" s="87">
        <v>5.7100000000035608E-2</v>
      </c>
      <c r="N41" s="83">
        <v>556181.30292499997</v>
      </c>
      <c r="O41" s="85">
        <v>83.31</v>
      </c>
      <c r="P41" s="83">
        <v>463.35465558499999</v>
      </c>
      <c r="Q41" s="84">
        <f t="shared" si="0"/>
        <v>1.7720510677518282E-3</v>
      </c>
      <c r="R41" s="84">
        <f>P41/'סכום נכסי הקרן'!$C$42</f>
        <v>7.0125284661757365E-5</v>
      </c>
    </row>
    <row r="42" spans="2:18">
      <c r="B42" s="76" t="s">
        <v>3282</v>
      </c>
      <c r="C42" s="86" t="s">
        <v>2969</v>
      </c>
      <c r="D42" s="73" t="s">
        <v>2978</v>
      </c>
      <c r="E42" s="73"/>
      <c r="F42" s="73" t="s">
        <v>343</v>
      </c>
      <c r="G42" s="94">
        <v>42122</v>
      </c>
      <c r="H42" s="73" t="s">
        <v>130</v>
      </c>
      <c r="I42" s="83">
        <v>4.4000000000003041</v>
      </c>
      <c r="J42" s="86" t="s">
        <v>324</v>
      </c>
      <c r="K42" s="86" t="s">
        <v>132</v>
      </c>
      <c r="L42" s="87">
        <v>2.98E-2</v>
      </c>
      <c r="M42" s="87">
        <v>2.5900000000000936E-2</v>
      </c>
      <c r="N42" s="83">
        <v>3510047.3547460004</v>
      </c>
      <c r="O42" s="85">
        <v>112.46</v>
      </c>
      <c r="P42" s="83">
        <v>3947.3992217570003</v>
      </c>
      <c r="Q42" s="84">
        <f t="shared" si="0"/>
        <v>1.5096412481117358E-2</v>
      </c>
      <c r="R42" s="84">
        <f>P42/'סכום נכסי הקרן'!$C$42</f>
        <v>5.9740954528626582E-4</v>
      </c>
    </row>
    <row r="43" spans="2:18">
      <c r="B43" s="76" t="s">
        <v>3283</v>
      </c>
      <c r="C43" s="86" t="s">
        <v>2969</v>
      </c>
      <c r="D43" s="73" t="s">
        <v>2979</v>
      </c>
      <c r="E43" s="73"/>
      <c r="F43" s="73" t="s">
        <v>2980</v>
      </c>
      <c r="G43" s="94">
        <v>40742</v>
      </c>
      <c r="H43" s="73" t="s">
        <v>2967</v>
      </c>
      <c r="I43" s="83">
        <v>3.3099999999998651</v>
      </c>
      <c r="J43" s="86" t="s">
        <v>314</v>
      </c>
      <c r="K43" s="86" t="s">
        <v>132</v>
      </c>
      <c r="L43" s="87">
        <v>4.4999999999999998E-2</v>
      </c>
      <c r="M43" s="87">
        <v>1.6100000000001103E-2</v>
      </c>
      <c r="N43" s="83">
        <v>1305846.559686</v>
      </c>
      <c r="O43" s="85">
        <v>124.67</v>
      </c>
      <c r="P43" s="83">
        <v>1627.9988874619999</v>
      </c>
      <c r="Q43" s="84">
        <f t="shared" si="0"/>
        <v>6.226110242020879E-3</v>
      </c>
      <c r="R43" s="84">
        <f>P43/'סכום נכסי הקרן'!$C$42</f>
        <v>2.4638553651341107E-4</v>
      </c>
    </row>
    <row r="44" spans="2:18">
      <c r="B44" s="76" t="s">
        <v>3284</v>
      </c>
      <c r="C44" s="86" t="s">
        <v>2969</v>
      </c>
      <c r="D44" s="73" t="s">
        <v>2981</v>
      </c>
      <c r="E44" s="73"/>
      <c r="F44" s="73" t="s">
        <v>408</v>
      </c>
      <c r="G44" s="94">
        <v>43431</v>
      </c>
      <c r="H44" s="73" t="s">
        <v>294</v>
      </c>
      <c r="I44" s="83">
        <v>7.9599999999913473</v>
      </c>
      <c r="J44" s="86" t="s">
        <v>324</v>
      </c>
      <c r="K44" s="86" t="s">
        <v>132</v>
      </c>
      <c r="L44" s="87">
        <v>3.6600000000000001E-2</v>
      </c>
      <c r="M44" s="87">
        <v>3.7199999999913483E-2</v>
      </c>
      <c r="N44" s="83">
        <v>106746.41912000001</v>
      </c>
      <c r="O44" s="85">
        <v>108.28</v>
      </c>
      <c r="P44" s="83">
        <v>115.58501515</v>
      </c>
      <c r="Q44" s="84">
        <f t="shared" si="0"/>
        <v>4.4204271402879027E-4</v>
      </c>
      <c r="R44" s="84">
        <f>P44/'סכום נכסי הקרן'!$C$42</f>
        <v>1.749293331216004E-5</v>
      </c>
    </row>
    <row r="45" spans="2:18">
      <c r="B45" s="76" t="s">
        <v>3284</v>
      </c>
      <c r="C45" s="86" t="s">
        <v>2969</v>
      </c>
      <c r="D45" s="73" t="s">
        <v>2982</v>
      </c>
      <c r="E45" s="73"/>
      <c r="F45" s="73" t="s">
        <v>408</v>
      </c>
      <c r="G45" s="94">
        <v>43276</v>
      </c>
      <c r="H45" s="73" t="s">
        <v>294</v>
      </c>
      <c r="I45" s="83">
        <v>8.0200000000075455</v>
      </c>
      <c r="J45" s="86" t="s">
        <v>324</v>
      </c>
      <c r="K45" s="86" t="s">
        <v>132</v>
      </c>
      <c r="L45" s="87">
        <v>3.2599999999999997E-2</v>
      </c>
      <c r="M45" s="87">
        <v>3.8100000000046715E-2</v>
      </c>
      <c r="N45" s="83">
        <v>106354.552928</v>
      </c>
      <c r="O45" s="85">
        <v>104.67</v>
      </c>
      <c r="P45" s="83">
        <v>111.32131340800001</v>
      </c>
      <c r="Q45" s="84">
        <f t="shared" si="0"/>
        <v>4.2573663588019075E-4</v>
      </c>
      <c r="R45" s="84">
        <f>P45/'סכום נכסי הקרן'!$C$42</f>
        <v>1.6847653730382466E-5</v>
      </c>
    </row>
    <row r="46" spans="2:18">
      <c r="B46" s="76" t="s">
        <v>3284</v>
      </c>
      <c r="C46" s="86" t="s">
        <v>2969</v>
      </c>
      <c r="D46" s="73" t="s">
        <v>2983</v>
      </c>
      <c r="E46" s="73"/>
      <c r="F46" s="73" t="s">
        <v>408</v>
      </c>
      <c r="G46" s="94">
        <v>43222</v>
      </c>
      <c r="H46" s="73" t="s">
        <v>294</v>
      </c>
      <c r="I46" s="83">
        <v>8.0300000000054599</v>
      </c>
      <c r="J46" s="86" t="s">
        <v>324</v>
      </c>
      <c r="K46" s="86" t="s">
        <v>132</v>
      </c>
      <c r="L46" s="87">
        <v>3.2199999999999999E-2</v>
      </c>
      <c r="M46" s="87">
        <v>3.8200000000027677E-2</v>
      </c>
      <c r="N46" s="83">
        <v>508233.17503899999</v>
      </c>
      <c r="O46" s="85">
        <v>105.21</v>
      </c>
      <c r="P46" s="83">
        <v>534.71212283600005</v>
      </c>
      <c r="Q46" s="84">
        <f t="shared" si="0"/>
        <v>2.0449501840336206E-3</v>
      </c>
      <c r="R46" s="84">
        <f>P46/'סכום נכסי הקרן'!$C$42</f>
        <v>8.0924707184880059E-5</v>
      </c>
    </row>
    <row r="47" spans="2:18">
      <c r="B47" s="76" t="s">
        <v>3284</v>
      </c>
      <c r="C47" s="86" t="s">
        <v>2969</v>
      </c>
      <c r="D47" s="73" t="s">
        <v>2984</v>
      </c>
      <c r="E47" s="73"/>
      <c r="F47" s="73" t="s">
        <v>408</v>
      </c>
      <c r="G47" s="94">
        <v>43922</v>
      </c>
      <c r="H47" s="73" t="s">
        <v>294</v>
      </c>
      <c r="I47" s="83">
        <v>8.2199999999765616</v>
      </c>
      <c r="J47" s="86" t="s">
        <v>324</v>
      </c>
      <c r="K47" s="86" t="s">
        <v>132</v>
      </c>
      <c r="L47" s="87">
        <v>2.7699999999999999E-2</v>
      </c>
      <c r="M47" s="87">
        <v>3.3699999999895397E-2</v>
      </c>
      <c r="N47" s="83">
        <v>122280.74804999999</v>
      </c>
      <c r="O47" s="85">
        <v>103.98</v>
      </c>
      <c r="P47" s="83">
        <v>127.14752350900001</v>
      </c>
      <c r="Q47" s="84">
        <f t="shared" si="0"/>
        <v>4.8626230918444253E-4</v>
      </c>
      <c r="R47" s="84">
        <f>P47/'סכום נכסי הקרן'!$C$42</f>
        <v>1.9242833049446875E-5</v>
      </c>
    </row>
    <row r="48" spans="2:18">
      <c r="B48" s="76" t="s">
        <v>3284</v>
      </c>
      <c r="C48" s="86" t="s">
        <v>2969</v>
      </c>
      <c r="D48" s="73" t="s">
        <v>2985</v>
      </c>
      <c r="E48" s="73"/>
      <c r="F48" s="73" t="s">
        <v>408</v>
      </c>
      <c r="G48" s="94">
        <v>43978</v>
      </c>
      <c r="H48" s="73" t="s">
        <v>294</v>
      </c>
      <c r="I48" s="83">
        <v>8.210000000021747</v>
      </c>
      <c r="J48" s="86" t="s">
        <v>324</v>
      </c>
      <c r="K48" s="86" t="s">
        <v>132</v>
      </c>
      <c r="L48" s="87">
        <v>2.3E-2</v>
      </c>
      <c r="M48" s="87">
        <v>3.9800000000057449E-2</v>
      </c>
      <c r="N48" s="83">
        <v>51296.085094000002</v>
      </c>
      <c r="O48" s="85">
        <v>95.02</v>
      </c>
      <c r="P48" s="83">
        <v>48.741541914000003</v>
      </c>
      <c r="Q48" s="84">
        <f t="shared" si="0"/>
        <v>1.8640689232641067E-4</v>
      </c>
      <c r="R48" s="84">
        <f>P48/'סכום נכסי הקרן'!$C$42</f>
        <v>7.3766702468045262E-6</v>
      </c>
    </row>
    <row r="49" spans="2:18">
      <c r="B49" s="76" t="s">
        <v>3284</v>
      </c>
      <c r="C49" s="86" t="s">
        <v>2969</v>
      </c>
      <c r="D49" s="73" t="s">
        <v>2986</v>
      </c>
      <c r="E49" s="73"/>
      <c r="F49" s="73" t="s">
        <v>408</v>
      </c>
      <c r="G49" s="94">
        <v>44010</v>
      </c>
      <c r="H49" s="73" t="s">
        <v>294</v>
      </c>
      <c r="I49" s="83">
        <v>8.3199999999607908</v>
      </c>
      <c r="J49" s="86" t="s">
        <v>324</v>
      </c>
      <c r="K49" s="86" t="s">
        <v>132</v>
      </c>
      <c r="L49" s="87">
        <v>2.2000000000000002E-2</v>
      </c>
      <c r="M49" s="87">
        <v>3.5599999999791215E-2</v>
      </c>
      <c r="N49" s="83">
        <v>80431.978069000004</v>
      </c>
      <c r="O49" s="85">
        <v>97.66</v>
      </c>
      <c r="P49" s="83">
        <v>78.549865744000002</v>
      </c>
      <c r="Q49" s="84">
        <f t="shared" si="0"/>
        <v>3.0040568662827101E-4</v>
      </c>
      <c r="R49" s="84">
        <f>P49/'סכום נכסי הקרן'!$C$42</f>
        <v>1.1887938599616269E-5</v>
      </c>
    </row>
    <row r="50" spans="2:18">
      <c r="B50" s="76" t="s">
        <v>3284</v>
      </c>
      <c r="C50" s="86" t="s">
        <v>2969</v>
      </c>
      <c r="D50" s="73" t="s">
        <v>2987</v>
      </c>
      <c r="E50" s="73"/>
      <c r="F50" s="73" t="s">
        <v>408</v>
      </c>
      <c r="G50" s="94">
        <v>44133</v>
      </c>
      <c r="H50" s="73" t="s">
        <v>294</v>
      </c>
      <c r="I50" s="83">
        <v>8.1799999999904216</v>
      </c>
      <c r="J50" s="86" t="s">
        <v>324</v>
      </c>
      <c r="K50" s="86" t="s">
        <v>132</v>
      </c>
      <c r="L50" s="87">
        <v>2.3799999999999998E-2</v>
      </c>
      <c r="M50" s="87">
        <v>0.04</v>
      </c>
      <c r="N50" s="83">
        <v>104592.670599</v>
      </c>
      <c r="O50" s="85">
        <v>95.83</v>
      </c>
      <c r="P50" s="83">
        <v>100.23115887199999</v>
      </c>
      <c r="Q50" s="84">
        <f t="shared" si="0"/>
        <v>3.8332350816004315E-4</v>
      </c>
      <c r="R50" s="84">
        <f>P50/'סכום נכסי הקרן'!$C$42</f>
        <v>1.5169241234886959E-5</v>
      </c>
    </row>
    <row r="51" spans="2:18">
      <c r="B51" s="76" t="s">
        <v>3284</v>
      </c>
      <c r="C51" s="86" t="s">
        <v>2969</v>
      </c>
      <c r="D51" s="73" t="s">
        <v>2988</v>
      </c>
      <c r="E51" s="73"/>
      <c r="F51" s="73" t="s">
        <v>408</v>
      </c>
      <c r="G51" s="94">
        <v>44251</v>
      </c>
      <c r="H51" s="73" t="s">
        <v>294</v>
      </c>
      <c r="I51" s="83">
        <v>8.0400000000053851</v>
      </c>
      <c r="J51" s="86" t="s">
        <v>324</v>
      </c>
      <c r="K51" s="86" t="s">
        <v>132</v>
      </c>
      <c r="L51" s="87">
        <v>2.3599999999999999E-2</v>
      </c>
      <c r="M51" s="87">
        <v>4.6700000000007444E-2</v>
      </c>
      <c r="N51" s="83">
        <v>310548.23550499999</v>
      </c>
      <c r="O51" s="85">
        <v>90.9</v>
      </c>
      <c r="P51" s="83">
        <v>282.28834773699998</v>
      </c>
      <c r="Q51" s="84">
        <f t="shared" si="0"/>
        <v>1.0795820479880464E-3</v>
      </c>
      <c r="R51" s="84">
        <f>P51/'סכום נכסי הקרן'!$C$42</f>
        <v>4.2722244188443E-5</v>
      </c>
    </row>
    <row r="52" spans="2:18">
      <c r="B52" s="76" t="s">
        <v>3284</v>
      </c>
      <c r="C52" s="86" t="s">
        <v>2969</v>
      </c>
      <c r="D52" s="73" t="s">
        <v>2989</v>
      </c>
      <c r="E52" s="73"/>
      <c r="F52" s="73" t="s">
        <v>408</v>
      </c>
      <c r="G52" s="94">
        <v>44294</v>
      </c>
      <c r="H52" s="73" t="s">
        <v>294</v>
      </c>
      <c r="I52" s="83">
        <v>7.9800000000102997</v>
      </c>
      <c r="J52" s="86" t="s">
        <v>324</v>
      </c>
      <c r="K52" s="86" t="s">
        <v>132</v>
      </c>
      <c r="L52" s="87">
        <v>2.3199999999999998E-2</v>
      </c>
      <c r="M52" s="87">
        <v>5.0400000000048947E-2</v>
      </c>
      <c r="N52" s="83">
        <v>223435.69568400001</v>
      </c>
      <c r="O52" s="85">
        <v>87.78</v>
      </c>
      <c r="P52" s="83">
        <v>196.131852251</v>
      </c>
      <c r="Q52" s="84">
        <f t="shared" si="0"/>
        <v>7.5008560723907765E-4</v>
      </c>
      <c r="R52" s="84">
        <f>P52/'סכום נכסי הקרן'!$C$42</f>
        <v>2.9683098690299118E-5</v>
      </c>
    </row>
    <row r="53" spans="2:18">
      <c r="B53" s="76" t="s">
        <v>3284</v>
      </c>
      <c r="C53" s="86" t="s">
        <v>2969</v>
      </c>
      <c r="D53" s="73" t="s">
        <v>2990</v>
      </c>
      <c r="E53" s="73"/>
      <c r="F53" s="73" t="s">
        <v>408</v>
      </c>
      <c r="G53" s="94">
        <v>44602</v>
      </c>
      <c r="H53" s="73" t="s">
        <v>294</v>
      </c>
      <c r="I53" s="83">
        <v>7.749999999991755</v>
      </c>
      <c r="J53" s="86" t="s">
        <v>324</v>
      </c>
      <c r="K53" s="86" t="s">
        <v>132</v>
      </c>
      <c r="L53" s="87">
        <v>2.0899999999999998E-2</v>
      </c>
      <c r="M53" s="87">
        <v>6.3799999999942292E-2</v>
      </c>
      <c r="N53" s="83">
        <v>320112.26104499999</v>
      </c>
      <c r="O53" s="85">
        <v>75.77</v>
      </c>
      <c r="P53" s="83">
        <v>242.54904587999999</v>
      </c>
      <c r="Q53" s="84">
        <f t="shared" si="0"/>
        <v>9.2760327441016705E-4</v>
      </c>
      <c r="R53" s="84">
        <f>P53/'סכום נכסי הקרן'!$C$42</f>
        <v>3.6707996092752043E-5</v>
      </c>
    </row>
    <row r="54" spans="2:18">
      <c r="B54" s="76" t="s">
        <v>3284</v>
      </c>
      <c r="C54" s="86" t="s">
        <v>2969</v>
      </c>
      <c r="D54" s="73" t="s">
        <v>2991</v>
      </c>
      <c r="E54" s="73"/>
      <c r="F54" s="73" t="s">
        <v>408</v>
      </c>
      <c r="G54" s="94">
        <v>43500</v>
      </c>
      <c r="H54" s="73" t="s">
        <v>294</v>
      </c>
      <c r="I54" s="83">
        <v>8.0499999999979401</v>
      </c>
      <c r="J54" s="86" t="s">
        <v>324</v>
      </c>
      <c r="K54" s="86" t="s">
        <v>132</v>
      </c>
      <c r="L54" s="87">
        <v>3.4500000000000003E-2</v>
      </c>
      <c r="M54" s="87">
        <v>3.4999999999977084E-2</v>
      </c>
      <c r="N54" s="83">
        <v>200363.61391499999</v>
      </c>
      <c r="O54" s="85">
        <v>108.93</v>
      </c>
      <c r="P54" s="83">
        <v>218.25608612900001</v>
      </c>
      <c r="Q54" s="84">
        <f t="shared" si="0"/>
        <v>8.3469740900721397E-4</v>
      </c>
      <c r="R54" s="84">
        <f>P54/'סכום נכסי הקרן'!$C$42</f>
        <v>3.3031437117284964E-5</v>
      </c>
    </row>
    <row r="55" spans="2:18">
      <c r="B55" s="76" t="s">
        <v>3284</v>
      </c>
      <c r="C55" s="86" t="s">
        <v>2969</v>
      </c>
      <c r="D55" s="73" t="s">
        <v>2992</v>
      </c>
      <c r="E55" s="73"/>
      <c r="F55" s="73" t="s">
        <v>408</v>
      </c>
      <c r="G55" s="94">
        <v>43556</v>
      </c>
      <c r="H55" s="73" t="s">
        <v>294</v>
      </c>
      <c r="I55" s="83">
        <v>8.1399999999881185</v>
      </c>
      <c r="J55" s="86" t="s">
        <v>324</v>
      </c>
      <c r="K55" s="86" t="s">
        <v>132</v>
      </c>
      <c r="L55" s="87">
        <v>3.0499999999999999E-2</v>
      </c>
      <c r="M55" s="87">
        <v>3.4499999999955566E-2</v>
      </c>
      <c r="N55" s="83">
        <v>202051.848486</v>
      </c>
      <c r="O55" s="85">
        <v>105.81</v>
      </c>
      <c r="P55" s="83">
        <v>213.79105291099998</v>
      </c>
      <c r="Q55" s="84">
        <f t="shared" si="0"/>
        <v>8.176213598381064E-4</v>
      </c>
      <c r="R55" s="84">
        <f>P55/'סכום נכסי הקרן'!$C$42</f>
        <v>3.2355687512392914E-5</v>
      </c>
    </row>
    <row r="56" spans="2:18">
      <c r="B56" s="76" t="s">
        <v>3284</v>
      </c>
      <c r="C56" s="86" t="s">
        <v>2969</v>
      </c>
      <c r="D56" s="73" t="s">
        <v>2993</v>
      </c>
      <c r="E56" s="73"/>
      <c r="F56" s="73" t="s">
        <v>408</v>
      </c>
      <c r="G56" s="94">
        <v>43647</v>
      </c>
      <c r="H56" s="73" t="s">
        <v>294</v>
      </c>
      <c r="I56" s="83">
        <v>8.1100000000025538</v>
      </c>
      <c r="J56" s="86" t="s">
        <v>324</v>
      </c>
      <c r="K56" s="86" t="s">
        <v>132</v>
      </c>
      <c r="L56" s="87">
        <v>2.8999999999999998E-2</v>
      </c>
      <c r="M56" s="87">
        <v>3.8100000000004255E-2</v>
      </c>
      <c r="N56" s="83">
        <v>187565.43416999999</v>
      </c>
      <c r="O56" s="85">
        <v>100.14</v>
      </c>
      <c r="P56" s="83">
        <v>187.82800743200002</v>
      </c>
      <c r="Q56" s="84">
        <f t="shared" si="0"/>
        <v>7.1832842750517282E-4</v>
      </c>
      <c r="R56" s="84">
        <f>P56/'סכום נכסי הקרן'!$C$42</f>
        <v>2.8426373469778244E-5</v>
      </c>
    </row>
    <row r="57" spans="2:18">
      <c r="B57" s="76" t="s">
        <v>3284</v>
      </c>
      <c r="C57" s="86" t="s">
        <v>2969</v>
      </c>
      <c r="D57" s="73" t="s">
        <v>2994</v>
      </c>
      <c r="E57" s="73"/>
      <c r="F57" s="73" t="s">
        <v>408</v>
      </c>
      <c r="G57" s="94">
        <v>43703</v>
      </c>
      <c r="H57" s="73" t="s">
        <v>294</v>
      </c>
      <c r="I57" s="83">
        <v>8.2600000002194687</v>
      </c>
      <c r="J57" s="86" t="s">
        <v>324</v>
      </c>
      <c r="K57" s="86" t="s">
        <v>132</v>
      </c>
      <c r="L57" s="87">
        <v>2.3799999999999998E-2</v>
      </c>
      <c r="M57" s="87">
        <v>3.6500000000882479E-2</v>
      </c>
      <c r="N57" s="83">
        <v>13319.236376000001</v>
      </c>
      <c r="O57" s="85">
        <v>97.84</v>
      </c>
      <c r="P57" s="83">
        <v>13.031541388999997</v>
      </c>
      <c r="Q57" s="84">
        <f t="shared" si="0"/>
        <v>4.9837757222217835E-5</v>
      </c>
      <c r="R57" s="84">
        <f>P57/'סכום נכסי הקרן'!$C$42</f>
        <v>1.9722269722991021E-6</v>
      </c>
    </row>
    <row r="58" spans="2:18">
      <c r="B58" s="76" t="s">
        <v>3284</v>
      </c>
      <c r="C58" s="86" t="s">
        <v>2969</v>
      </c>
      <c r="D58" s="73" t="s">
        <v>2995</v>
      </c>
      <c r="E58" s="73"/>
      <c r="F58" s="73" t="s">
        <v>408</v>
      </c>
      <c r="G58" s="94">
        <v>43740</v>
      </c>
      <c r="H58" s="73" t="s">
        <v>294</v>
      </c>
      <c r="I58" s="83">
        <v>8.1399999999979542</v>
      </c>
      <c r="J58" s="86" t="s">
        <v>324</v>
      </c>
      <c r="K58" s="86" t="s">
        <v>132</v>
      </c>
      <c r="L58" s="87">
        <v>2.4300000000000002E-2</v>
      </c>
      <c r="M58" s="87">
        <v>4.1399999999979523E-2</v>
      </c>
      <c r="N58" s="83">
        <v>196832.35821000003</v>
      </c>
      <c r="O58" s="85">
        <v>94.35</v>
      </c>
      <c r="P58" s="83">
        <v>185.71132521700002</v>
      </c>
      <c r="Q58" s="84">
        <f t="shared" si="0"/>
        <v>7.102333993577887E-4</v>
      </c>
      <c r="R58" s="84">
        <f>P58/'סכום נכסי הקרן'!$C$42</f>
        <v>2.8106029342280587E-5</v>
      </c>
    </row>
    <row r="59" spans="2:18">
      <c r="B59" s="76" t="s">
        <v>3284</v>
      </c>
      <c r="C59" s="86" t="s">
        <v>2969</v>
      </c>
      <c r="D59" s="73" t="s">
        <v>2996</v>
      </c>
      <c r="E59" s="73"/>
      <c r="F59" s="73" t="s">
        <v>408</v>
      </c>
      <c r="G59" s="94">
        <v>43831</v>
      </c>
      <c r="H59" s="73" t="s">
        <v>294</v>
      </c>
      <c r="I59" s="83">
        <v>8.1100000000014756</v>
      </c>
      <c r="J59" s="86" t="s">
        <v>324</v>
      </c>
      <c r="K59" s="86" t="s">
        <v>132</v>
      </c>
      <c r="L59" s="87">
        <v>2.3799999999999998E-2</v>
      </c>
      <c r="M59" s="87">
        <v>4.3200000000018994E-2</v>
      </c>
      <c r="N59" s="83">
        <v>204291.910913</v>
      </c>
      <c r="O59" s="85">
        <v>92.8</v>
      </c>
      <c r="P59" s="83">
        <v>189.582899252</v>
      </c>
      <c r="Q59" s="84">
        <f t="shared" si="0"/>
        <v>7.2503982640002959E-4</v>
      </c>
      <c r="R59" s="84">
        <f>P59/'סכום נכסי הקרן'!$C$42</f>
        <v>2.8691963308889105E-5</v>
      </c>
    </row>
    <row r="60" spans="2:18">
      <c r="B60" s="76" t="s">
        <v>3285</v>
      </c>
      <c r="C60" s="86" t="s">
        <v>2969</v>
      </c>
      <c r="D60" s="73">
        <v>7936</v>
      </c>
      <c r="E60" s="73"/>
      <c r="F60" s="73" t="s">
        <v>2997</v>
      </c>
      <c r="G60" s="94">
        <v>44087</v>
      </c>
      <c r="H60" s="73" t="s">
        <v>2967</v>
      </c>
      <c r="I60" s="83">
        <v>5.46999999999856</v>
      </c>
      <c r="J60" s="86" t="s">
        <v>314</v>
      </c>
      <c r="K60" s="86" t="s">
        <v>132</v>
      </c>
      <c r="L60" s="87">
        <v>1.7947999999999999E-2</v>
      </c>
      <c r="M60" s="87">
        <v>3.1099999999992804E-2</v>
      </c>
      <c r="N60" s="83">
        <v>983903.48822400009</v>
      </c>
      <c r="O60" s="85">
        <v>101.66</v>
      </c>
      <c r="P60" s="83">
        <v>1000.2361942519999</v>
      </c>
      <c r="Q60" s="84">
        <f t="shared" si="0"/>
        <v>3.8252979540919522E-3</v>
      </c>
      <c r="R60" s="84">
        <f>P60/'סכום נכסי הקרן'!$C$42</f>
        <v>1.5137831681513595E-4</v>
      </c>
    </row>
    <row r="61" spans="2:18">
      <c r="B61" s="76" t="s">
        <v>3285</v>
      </c>
      <c r="C61" s="86" t="s">
        <v>2969</v>
      </c>
      <c r="D61" s="73">
        <v>7937</v>
      </c>
      <c r="E61" s="73"/>
      <c r="F61" s="73" t="s">
        <v>2997</v>
      </c>
      <c r="G61" s="94">
        <v>44087</v>
      </c>
      <c r="H61" s="73" t="s">
        <v>2967</v>
      </c>
      <c r="I61" s="83">
        <v>6.9099999999851569</v>
      </c>
      <c r="J61" s="86" t="s">
        <v>314</v>
      </c>
      <c r="K61" s="86" t="s">
        <v>132</v>
      </c>
      <c r="L61" s="87">
        <v>7.0499999999999993E-2</v>
      </c>
      <c r="M61" s="87">
        <v>8.4099999999851571E-2</v>
      </c>
      <c r="N61" s="83">
        <v>252836.44317000001</v>
      </c>
      <c r="O61" s="85">
        <v>93.26</v>
      </c>
      <c r="P61" s="83">
        <v>235.79501884999999</v>
      </c>
      <c r="Q61" s="84">
        <f t="shared" si="0"/>
        <v>9.0177320954327664E-4</v>
      </c>
      <c r="R61" s="84">
        <f>P61/'סכום נכסי הקרן'!$C$42</f>
        <v>3.5685824280333355E-5</v>
      </c>
    </row>
    <row r="62" spans="2:18">
      <c r="B62" s="76" t="s">
        <v>3286</v>
      </c>
      <c r="C62" s="86" t="s">
        <v>2968</v>
      </c>
      <c r="D62" s="73">
        <v>8063</v>
      </c>
      <c r="E62" s="73"/>
      <c r="F62" s="73" t="s">
        <v>411</v>
      </c>
      <c r="G62" s="94">
        <v>44147</v>
      </c>
      <c r="H62" s="73" t="s">
        <v>130</v>
      </c>
      <c r="I62" s="83">
        <v>7.8600000000047636</v>
      </c>
      <c r="J62" s="86" t="s">
        <v>496</v>
      </c>
      <c r="K62" s="86" t="s">
        <v>132</v>
      </c>
      <c r="L62" s="87">
        <v>1.6250000000000001E-2</v>
      </c>
      <c r="M62" s="87">
        <v>3.2900000000024091E-2</v>
      </c>
      <c r="N62" s="83">
        <v>771893.04021400004</v>
      </c>
      <c r="O62" s="85">
        <v>95.77</v>
      </c>
      <c r="P62" s="83">
        <v>739.24201451799979</v>
      </c>
      <c r="Q62" s="84">
        <f t="shared" si="0"/>
        <v>2.827153208377176E-3</v>
      </c>
      <c r="R62" s="84">
        <f>P62/'סכום נכסי הקרן'!$C$42</f>
        <v>1.1187878675041392E-4</v>
      </c>
    </row>
    <row r="63" spans="2:18">
      <c r="B63" s="76" t="s">
        <v>3286</v>
      </c>
      <c r="C63" s="86" t="s">
        <v>2968</v>
      </c>
      <c r="D63" s="73">
        <v>8145</v>
      </c>
      <c r="E63" s="73"/>
      <c r="F63" s="73" t="s">
        <v>411</v>
      </c>
      <c r="G63" s="94">
        <v>44185</v>
      </c>
      <c r="H63" s="73" t="s">
        <v>130</v>
      </c>
      <c r="I63" s="83">
        <v>7.8500000000053074</v>
      </c>
      <c r="J63" s="86" t="s">
        <v>496</v>
      </c>
      <c r="K63" s="86" t="s">
        <v>132</v>
      </c>
      <c r="L63" s="87">
        <v>1.4990000000000002E-2</v>
      </c>
      <c r="M63" s="87">
        <v>3.4500000000017683E-2</v>
      </c>
      <c r="N63" s="83">
        <v>362851.58368400001</v>
      </c>
      <c r="O63" s="85">
        <v>93.49</v>
      </c>
      <c r="P63" s="83">
        <v>339.22992739199998</v>
      </c>
      <c r="Q63" s="84">
        <f t="shared" si="0"/>
        <v>1.2973491208142056E-3</v>
      </c>
      <c r="R63" s="84">
        <f>P63/'סכום נכסי הקרן'!$C$42</f>
        <v>5.1339929225740534E-5</v>
      </c>
    </row>
    <row r="64" spans="2:18">
      <c r="B64" s="76" t="s">
        <v>3287</v>
      </c>
      <c r="C64" s="86" t="s">
        <v>2968</v>
      </c>
      <c r="D64" s="73" t="s">
        <v>2998</v>
      </c>
      <c r="E64" s="73"/>
      <c r="F64" s="73" t="s">
        <v>408</v>
      </c>
      <c r="G64" s="94">
        <v>42901</v>
      </c>
      <c r="H64" s="73" t="s">
        <v>294</v>
      </c>
      <c r="I64" s="83">
        <v>0.66000000000022863</v>
      </c>
      <c r="J64" s="86" t="s">
        <v>156</v>
      </c>
      <c r="K64" s="86" t="s">
        <v>132</v>
      </c>
      <c r="L64" s="87">
        <v>0.04</v>
      </c>
      <c r="M64" s="87">
        <v>6.0600000000004831E-2</v>
      </c>
      <c r="N64" s="83">
        <v>1575240.3044909998</v>
      </c>
      <c r="O64" s="85">
        <v>99.88</v>
      </c>
      <c r="P64" s="83">
        <v>1573.3499809040002</v>
      </c>
      <c r="Q64" s="84">
        <f t="shared" si="0"/>
        <v>6.0171112559303892E-3</v>
      </c>
      <c r="R64" s="84">
        <f>P64/'סכום נכסי הקרן'!$C$42</f>
        <v>2.3811483051609E-4</v>
      </c>
    </row>
    <row r="65" spans="2:18">
      <c r="B65" s="76" t="s">
        <v>3288</v>
      </c>
      <c r="C65" s="86" t="s">
        <v>2968</v>
      </c>
      <c r="D65" s="73">
        <v>4069</v>
      </c>
      <c r="E65" s="73"/>
      <c r="F65" s="73" t="s">
        <v>411</v>
      </c>
      <c r="G65" s="94">
        <v>42052</v>
      </c>
      <c r="H65" s="73" t="s">
        <v>130</v>
      </c>
      <c r="I65" s="83">
        <v>4.3799999999988923</v>
      </c>
      <c r="J65" s="86" t="s">
        <v>538</v>
      </c>
      <c r="K65" s="86" t="s">
        <v>132</v>
      </c>
      <c r="L65" s="87">
        <v>2.9779E-2</v>
      </c>
      <c r="M65" s="87">
        <v>2.009999999999414E-2</v>
      </c>
      <c r="N65" s="83">
        <v>535792.50809599995</v>
      </c>
      <c r="O65" s="85">
        <v>114.66</v>
      </c>
      <c r="P65" s="83">
        <v>614.33969133599999</v>
      </c>
      <c r="Q65" s="84">
        <f t="shared" si="0"/>
        <v>2.3494774313206008E-3</v>
      </c>
      <c r="R65" s="84">
        <f>P65/'סכום נכסי הקרן'!$C$42</f>
        <v>9.2975748089899608E-5</v>
      </c>
    </row>
    <row r="66" spans="2:18">
      <c r="B66" s="76" t="s">
        <v>3289</v>
      </c>
      <c r="C66" s="86" t="s">
        <v>2968</v>
      </c>
      <c r="D66" s="73">
        <v>8224</v>
      </c>
      <c r="E66" s="73"/>
      <c r="F66" s="73" t="s">
        <v>411</v>
      </c>
      <c r="G66" s="94">
        <v>44223</v>
      </c>
      <c r="H66" s="73" t="s">
        <v>130</v>
      </c>
      <c r="I66" s="83">
        <v>12.679999999998138</v>
      </c>
      <c r="J66" s="86" t="s">
        <v>314</v>
      </c>
      <c r="K66" s="86" t="s">
        <v>132</v>
      </c>
      <c r="L66" s="87">
        <v>2.1537000000000001E-2</v>
      </c>
      <c r="M66" s="87">
        <v>4.019999999999322E-2</v>
      </c>
      <c r="N66" s="83">
        <v>1632351.194253</v>
      </c>
      <c r="O66" s="85">
        <v>86.84</v>
      </c>
      <c r="P66" s="83">
        <v>1417.5338061480002</v>
      </c>
      <c r="Q66" s="84">
        <f t="shared" si="0"/>
        <v>5.4212087101778873E-3</v>
      </c>
      <c r="R66" s="84">
        <f>P66/'סכום נכסי הקרן'!$C$42</f>
        <v>2.1453321009215061E-4</v>
      </c>
    </row>
    <row r="67" spans="2:18">
      <c r="B67" s="76" t="s">
        <v>3289</v>
      </c>
      <c r="C67" s="86" t="s">
        <v>2968</v>
      </c>
      <c r="D67" s="73">
        <v>2963</v>
      </c>
      <c r="E67" s="73"/>
      <c r="F67" s="73" t="s">
        <v>411</v>
      </c>
      <c r="G67" s="94">
        <v>41423</v>
      </c>
      <c r="H67" s="73" t="s">
        <v>130</v>
      </c>
      <c r="I67" s="83">
        <v>3.0299999999963676</v>
      </c>
      <c r="J67" s="86" t="s">
        <v>314</v>
      </c>
      <c r="K67" s="86" t="s">
        <v>132</v>
      </c>
      <c r="L67" s="87">
        <v>0.05</v>
      </c>
      <c r="M67" s="87">
        <v>2.1999999999985378E-2</v>
      </c>
      <c r="N67" s="83">
        <v>338526.97454899998</v>
      </c>
      <c r="O67" s="85">
        <v>121.19</v>
      </c>
      <c r="P67" s="83">
        <v>410.26083788300002</v>
      </c>
      <c r="Q67" s="84">
        <f t="shared" si="0"/>
        <v>1.5689993551688075E-3</v>
      </c>
      <c r="R67" s="84">
        <f>P67/'סכום נכסי הקרן'!$C$42</f>
        <v>6.2089929809367855E-5</v>
      </c>
    </row>
    <row r="68" spans="2:18">
      <c r="B68" s="76" t="s">
        <v>3289</v>
      </c>
      <c r="C68" s="86" t="s">
        <v>2968</v>
      </c>
      <c r="D68" s="73">
        <v>2968</v>
      </c>
      <c r="E68" s="73"/>
      <c r="F68" s="73" t="s">
        <v>411</v>
      </c>
      <c r="G68" s="94">
        <v>41423</v>
      </c>
      <c r="H68" s="73" t="s">
        <v>130</v>
      </c>
      <c r="I68" s="83">
        <v>3.0299999999879499</v>
      </c>
      <c r="J68" s="86" t="s">
        <v>314</v>
      </c>
      <c r="K68" s="86" t="s">
        <v>132</v>
      </c>
      <c r="L68" s="87">
        <v>0.05</v>
      </c>
      <c r="M68" s="87">
        <v>2.1999999999954528E-2</v>
      </c>
      <c r="N68" s="83">
        <v>108877.003814</v>
      </c>
      <c r="O68" s="85">
        <v>121.19</v>
      </c>
      <c r="P68" s="83">
        <v>131.94804025300002</v>
      </c>
      <c r="Q68" s="84">
        <f t="shared" si="0"/>
        <v>5.0462137975690866E-4</v>
      </c>
      <c r="R68" s="84">
        <f>P68/'סכום נכסי הקרן'!$C$42</f>
        <v>1.996935559354761E-5</v>
      </c>
    </row>
    <row r="69" spans="2:18">
      <c r="B69" s="76" t="s">
        <v>3289</v>
      </c>
      <c r="C69" s="86" t="s">
        <v>2968</v>
      </c>
      <c r="D69" s="73">
        <v>4605</v>
      </c>
      <c r="E69" s="73"/>
      <c r="F69" s="73" t="s">
        <v>411</v>
      </c>
      <c r="G69" s="94">
        <v>42352</v>
      </c>
      <c r="H69" s="73" t="s">
        <v>130</v>
      </c>
      <c r="I69" s="83">
        <v>5.2300000000024278</v>
      </c>
      <c r="J69" s="86" t="s">
        <v>314</v>
      </c>
      <c r="K69" s="86" t="s">
        <v>132</v>
      </c>
      <c r="L69" s="87">
        <v>0.05</v>
      </c>
      <c r="M69" s="87">
        <v>2.7200000000008832E-2</v>
      </c>
      <c r="N69" s="83">
        <v>400778.79319900001</v>
      </c>
      <c r="O69" s="85">
        <v>124.33</v>
      </c>
      <c r="P69" s="83">
        <v>498.28826377300004</v>
      </c>
      <c r="Q69" s="84">
        <f t="shared" si="0"/>
        <v>1.9056509721529474E-3</v>
      </c>
      <c r="R69" s="84">
        <f>P69/'סכום נכסי הקרן'!$C$42</f>
        <v>7.5412226724210453E-5</v>
      </c>
    </row>
    <row r="70" spans="2:18">
      <c r="B70" s="76" t="s">
        <v>3289</v>
      </c>
      <c r="C70" s="86" t="s">
        <v>2968</v>
      </c>
      <c r="D70" s="73">
        <v>4606</v>
      </c>
      <c r="E70" s="73"/>
      <c r="F70" s="73" t="s">
        <v>411</v>
      </c>
      <c r="G70" s="94">
        <v>42352</v>
      </c>
      <c r="H70" s="73" t="s">
        <v>130</v>
      </c>
      <c r="I70" s="83">
        <v>6.9999999999993143</v>
      </c>
      <c r="J70" s="86" t="s">
        <v>314</v>
      </c>
      <c r="K70" s="86" t="s">
        <v>132</v>
      </c>
      <c r="L70" s="87">
        <v>4.0999999999999995E-2</v>
      </c>
      <c r="M70" s="87">
        <v>2.7599999999998626E-2</v>
      </c>
      <c r="N70" s="83">
        <v>1203881.0408940001</v>
      </c>
      <c r="O70" s="85">
        <v>121.24</v>
      </c>
      <c r="P70" s="83">
        <v>1459.5853203450001</v>
      </c>
      <c r="Q70" s="84">
        <f t="shared" si="0"/>
        <v>5.5820302962679078E-3</v>
      </c>
      <c r="R70" s="84">
        <f>P70/'סכום נכסי הקרן'!$C$42</f>
        <v>2.2089739434708058E-4</v>
      </c>
    </row>
    <row r="71" spans="2:18">
      <c r="B71" s="76" t="s">
        <v>3289</v>
      </c>
      <c r="C71" s="86" t="s">
        <v>2968</v>
      </c>
      <c r="D71" s="73">
        <v>5150</v>
      </c>
      <c r="E71" s="73"/>
      <c r="F71" s="73" t="s">
        <v>411</v>
      </c>
      <c r="G71" s="94">
        <v>42631</v>
      </c>
      <c r="H71" s="73" t="s">
        <v>130</v>
      </c>
      <c r="I71" s="83">
        <v>6.9399999999993911</v>
      </c>
      <c r="J71" s="86" t="s">
        <v>314</v>
      </c>
      <c r="K71" s="86" t="s">
        <v>132</v>
      </c>
      <c r="L71" s="87">
        <v>4.0999999999999995E-2</v>
      </c>
      <c r="M71" s="87">
        <v>3.0700000000011038E-2</v>
      </c>
      <c r="N71" s="83">
        <v>357252.59805100004</v>
      </c>
      <c r="O71" s="85">
        <v>119.22</v>
      </c>
      <c r="P71" s="83">
        <v>425.91654377899994</v>
      </c>
      <c r="Q71" s="84">
        <f t="shared" si="0"/>
        <v>1.6288729531029628E-3</v>
      </c>
      <c r="R71" s="84">
        <f>P71/'סכום נכסי הקרן'!$C$42</f>
        <v>6.4459304583754581E-5</v>
      </c>
    </row>
    <row r="72" spans="2:18">
      <c r="B72" s="76" t="s">
        <v>3290</v>
      </c>
      <c r="C72" s="86" t="s">
        <v>2969</v>
      </c>
      <c r="D72" s="73" t="s">
        <v>2999</v>
      </c>
      <c r="E72" s="73"/>
      <c r="F72" s="73" t="s">
        <v>408</v>
      </c>
      <c r="G72" s="94">
        <v>42033</v>
      </c>
      <c r="H72" s="73" t="s">
        <v>294</v>
      </c>
      <c r="I72" s="83">
        <v>3.8799999999812176</v>
      </c>
      <c r="J72" s="86" t="s">
        <v>324</v>
      </c>
      <c r="K72" s="86" t="s">
        <v>132</v>
      </c>
      <c r="L72" s="87">
        <v>5.0999999999999997E-2</v>
      </c>
      <c r="M72" s="87">
        <v>2.7199999999902004E-2</v>
      </c>
      <c r="N72" s="83">
        <v>80795.169897999993</v>
      </c>
      <c r="O72" s="85">
        <v>121.25</v>
      </c>
      <c r="P72" s="83">
        <v>97.964142292999995</v>
      </c>
      <c r="Q72" s="84">
        <f t="shared" si="0"/>
        <v>3.7465354207465634E-4</v>
      </c>
      <c r="R72" s="84">
        <f>P72/'סכום נכסי הקרן'!$C$42</f>
        <v>1.4826145118296554E-5</v>
      </c>
    </row>
    <row r="73" spans="2:18">
      <c r="B73" s="76" t="s">
        <v>3290</v>
      </c>
      <c r="C73" s="86" t="s">
        <v>2969</v>
      </c>
      <c r="D73" s="73" t="s">
        <v>3000</v>
      </c>
      <c r="E73" s="73"/>
      <c r="F73" s="73" t="s">
        <v>408</v>
      </c>
      <c r="G73" s="94">
        <v>42054</v>
      </c>
      <c r="H73" s="73" t="s">
        <v>294</v>
      </c>
      <c r="I73" s="83">
        <v>3.8799999999989643</v>
      </c>
      <c r="J73" s="86" t="s">
        <v>324</v>
      </c>
      <c r="K73" s="86" t="s">
        <v>132</v>
      </c>
      <c r="L73" s="87">
        <v>5.0999999999999997E-2</v>
      </c>
      <c r="M73" s="87">
        <v>2.7200000000010362E-2</v>
      </c>
      <c r="N73" s="83">
        <v>157826.14566000001</v>
      </c>
      <c r="O73" s="85">
        <v>122.32</v>
      </c>
      <c r="P73" s="83">
        <v>193.05293736499999</v>
      </c>
      <c r="Q73" s="84">
        <f t="shared" si="0"/>
        <v>7.383106216087618E-4</v>
      </c>
      <c r="R73" s="84">
        <f>P73/'סכום נכסי הקרן'!$C$42</f>
        <v>2.9217127796885994E-5</v>
      </c>
    </row>
    <row r="74" spans="2:18">
      <c r="B74" s="76" t="s">
        <v>3290</v>
      </c>
      <c r="C74" s="86" t="s">
        <v>2969</v>
      </c>
      <c r="D74" s="73" t="s">
        <v>3001</v>
      </c>
      <c r="E74" s="73"/>
      <c r="F74" s="73" t="s">
        <v>408</v>
      </c>
      <c r="G74" s="94">
        <v>42565</v>
      </c>
      <c r="H74" s="73" t="s">
        <v>294</v>
      </c>
      <c r="I74" s="83">
        <v>3.8800000000052419</v>
      </c>
      <c r="J74" s="86" t="s">
        <v>324</v>
      </c>
      <c r="K74" s="86" t="s">
        <v>132</v>
      </c>
      <c r="L74" s="87">
        <v>5.0999999999999997E-2</v>
      </c>
      <c r="M74" s="87">
        <v>2.7200000000023671E-2</v>
      </c>
      <c r="N74" s="83">
        <v>192640.84686600001</v>
      </c>
      <c r="O74" s="85">
        <v>122.81</v>
      </c>
      <c r="P74" s="83">
        <v>236.58221257700001</v>
      </c>
      <c r="Q74" s="84">
        <f t="shared" si="0"/>
        <v>9.0478374902452289E-4</v>
      </c>
      <c r="R74" s="84">
        <f>P74/'סכום נכסי הקרן'!$C$42</f>
        <v>3.5804960202514028E-5</v>
      </c>
    </row>
    <row r="75" spans="2:18">
      <c r="B75" s="76" t="s">
        <v>3290</v>
      </c>
      <c r="C75" s="86" t="s">
        <v>2969</v>
      </c>
      <c r="D75" s="73" t="s">
        <v>3002</v>
      </c>
      <c r="E75" s="73"/>
      <c r="F75" s="73" t="s">
        <v>408</v>
      </c>
      <c r="G75" s="94">
        <v>40570</v>
      </c>
      <c r="H75" s="73" t="s">
        <v>294</v>
      </c>
      <c r="I75" s="83">
        <v>3.9199999999995008</v>
      </c>
      <c r="J75" s="86" t="s">
        <v>324</v>
      </c>
      <c r="K75" s="86" t="s">
        <v>132</v>
      </c>
      <c r="L75" s="87">
        <v>5.0999999999999997E-2</v>
      </c>
      <c r="M75" s="87">
        <v>2.0599999999999844E-2</v>
      </c>
      <c r="N75" s="83">
        <v>976774.546309</v>
      </c>
      <c r="O75" s="85">
        <v>131.16999999999999</v>
      </c>
      <c r="P75" s="83">
        <v>1281.235122417</v>
      </c>
      <c r="Q75" s="84">
        <f t="shared" ref="Q75:Q138" si="1">IFERROR(P75/$P$10,0)</f>
        <v>4.899948752762005E-3</v>
      </c>
      <c r="R75" s="84">
        <f>P75/'סכום נכסי הקרן'!$C$42</f>
        <v>1.9390541693100935E-4</v>
      </c>
    </row>
    <row r="76" spans="2:18">
      <c r="B76" s="76" t="s">
        <v>3290</v>
      </c>
      <c r="C76" s="86" t="s">
        <v>2969</v>
      </c>
      <c r="D76" s="73" t="s">
        <v>3003</v>
      </c>
      <c r="E76" s="73"/>
      <c r="F76" s="73" t="s">
        <v>408</v>
      </c>
      <c r="G76" s="94">
        <v>41207</v>
      </c>
      <c r="H76" s="73" t="s">
        <v>294</v>
      </c>
      <c r="I76" s="83">
        <v>3.9200000001007331</v>
      </c>
      <c r="J76" s="86" t="s">
        <v>324</v>
      </c>
      <c r="K76" s="86" t="s">
        <v>132</v>
      </c>
      <c r="L76" s="87">
        <v>5.0999999999999997E-2</v>
      </c>
      <c r="M76" s="87">
        <v>2.040000000064103E-2</v>
      </c>
      <c r="N76" s="83">
        <v>13884.189703</v>
      </c>
      <c r="O76" s="85">
        <v>125.84</v>
      </c>
      <c r="P76" s="83">
        <v>17.471864547000003</v>
      </c>
      <c r="Q76" s="84">
        <f t="shared" si="1"/>
        <v>6.6819305369959813E-5</v>
      </c>
      <c r="R76" s="84">
        <f>P76/'סכום נכסי הקרן'!$C$42</f>
        <v>2.6442368931918101E-6</v>
      </c>
    </row>
    <row r="77" spans="2:18">
      <c r="B77" s="76" t="s">
        <v>3290</v>
      </c>
      <c r="C77" s="86" t="s">
        <v>2969</v>
      </c>
      <c r="D77" s="73" t="s">
        <v>3004</v>
      </c>
      <c r="E77" s="73"/>
      <c r="F77" s="73" t="s">
        <v>408</v>
      </c>
      <c r="G77" s="94">
        <v>41239</v>
      </c>
      <c r="H77" s="73" t="s">
        <v>294</v>
      </c>
      <c r="I77" s="83">
        <v>3.8800000000063823</v>
      </c>
      <c r="J77" s="86" t="s">
        <v>324</v>
      </c>
      <c r="K77" s="86" t="s">
        <v>132</v>
      </c>
      <c r="L77" s="87">
        <v>5.0999999999999997E-2</v>
      </c>
      <c r="M77" s="87">
        <v>2.7200000000015958E-2</v>
      </c>
      <c r="N77" s="83">
        <v>122441.49511</v>
      </c>
      <c r="O77" s="85">
        <v>122.84</v>
      </c>
      <c r="P77" s="83">
        <v>150.40713615800001</v>
      </c>
      <c r="Q77" s="84">
        <f t="shared" si="1"/>
        <v>5.7521624745472135E-4</v>
      </c>
      <c r="R77" s="84">
        <f>P77/'סכום נכסי הקרן'!$C$42</f>
        <v>2.2763002618206337E-5</v>
      </c>
    </row>
    <row r="78" spans="2:18">
      <c r="B78" s="76" t="s">
        <v>3290</v>
      </c>
      <c r="C78" s="86" t="s">
        <v>2969</v>
      </c>
      <c r="D78" s="73" t="s">
        <v>3005</v>
      </c>
      <c r="E78" s="73"/>
      <c r="F78" s="73" t="s">
        <v>408</v>
      </c>
      <c r="G78" s="94">
        <v>41269</v>
      </c>
      <c r="H78" s="73" t="s">
        <v>294</v>
      </c>
      <c r="I78" s="83">
        <v>3.9199999999819877</v>
      </c>
      <c r="J78" s="86" t="s">
        <v>324</v>
      </c>
      <c r="K78" s="86" t="s">
        <v>132</v>
      </c>
      <c r="L78" s="87">
        <v>5.0999999999999997E-2</v>
      </c>
      <c r="M78" s="87">
        <v>2.0599999999838841E-2</v>
      </c>
      <c r="N78" s="83">
        <v>33335.333291000003</v>
      </c>
      <c r="O78" s="85">
        <v>126.57</v>
      </c>
      <c r="P78" s="83">
        <v>42.192529827999991</v>
      </c>
      <c r="Q78" s="84">
        <f t="shared" si="1"/>
        <v>1.6136088551535569E-4</v>
      </c>
      <c r="R78" s="84">
        <f>P78/'סכום נכסי הקרן'!$C$42</f>
        <v>6.385525923016043E-6</v>
      </c>
    </row>
    <row r="79" spans="2:18">
      <c r="B79" s="76" t="s">
        <v>3290</v>
      </c>
      <c r="C79" s="86" t="s">
        <v>2969</v>
      </c>
      <c r="D79" s="73" t="s">
        <v>3006</v>
      </c>
      <c r="E79" s="73"/>
      <c r="F79" s="73" t="s">
        <v>408</v>
      </c>
      <c r="G79" s="94">
        <v>41298</v>
      </c>
      <c r="H79" s="73" t="s">
        <v>294</v>
      </c>
      <c r="I79" s="83">
        <v>3.8800000000110719</v>
      </c>
      <c r="J79" s="86" t="s">
        <v>324</v>
      </c>
      <c r="K79" s="86" t="s">
        <v>132</v>
      </c>
      <c r="L79" s="87">
        <v>5.0999999999999997E-2</v>
      </c>
      <c r="M79" s="87">
        <v>2.7200000000057765E-2</v>
      </c>
      <c r="N79" s="83">
        <v>67453.668523</v>
      </c>
      <c r="O79" s="85">
        <v>123.18</v>
      </c>
      <c r="P79" s="83">
        <v>83.089428890999997</v>
      </c>
      <c r="Q79" s="84">
        <f t="shared" si="1"/>
        <v>3.1776676765941328E-4</v>
      </c>
      <c r="R79" s="84">
        <f>P79/'סכום נכסי הקרן'!$C$42</f>
        <v>1.2574967755547564E-5</v>
      </c>
    </row>
    <row r="80" spans="2:18">
      <c r="B80" s="76" t="s">
        <v>3290</v>
      </c>
      <c r="C80" s="86" t="s">
        <v>2969</v>
      </c>
      <c r="D80" s="73" t="s">
        <v>3007</v>
      </c>
      <c r="E80" s="73"/>
      <c r="F80" s="73" t="s">
        <v>408</v>
      </c>
      <c r="G80" s="94">
        <v>41330</v>
      </c>
      <c r="H80" s="73" t="s">
        <v>294</v>
      </c>
      <c r="I80" s="83">
        <v>3.8799999999950407</v>
      </c>
      <c r="J80" s="86" t="s">
        <v>324</v>
      </c>
      <c r="K80" s="86" t="s">
        <v>132</v>
      </c>
      <c r="L80" s="87">
        <v>5.0999999999999997E-2</v>
      </c>
      <c r="M80" s="87">
        <v>2.7199999999987609E-2</v>
      </c>
      <c r="N80" s="83">
        <v>104564.68582800002</v>
      </c>
      <c r="O80" s="85">
        <v>123.41</v>
      </c>
      <c r="P80" s="83">
        <v>129.04327485299999</v>
      </c>
      <c r="Q80" s="84">
        <f t="shared" si="1"/>
        <v>4.9351241048985802E-4</v>
      </c>
      <c r="R80" s="84">
        <f>P80/'סכום נכסי הקרן'!$C$42</f>
        <v>1.9529740931009145E-5</v>
      </c>
    </row>
    <row r="81" spans="2:18">
      <c r="B81" s="76" t="s">
        <v>3290</v>
      </c>
      <c r="C81" s="86" t="s">
        <v>2969</v>
      </c>
      <c r="D81" s="73" t="s">
        <v>3008</v>
      </c>
      <c r="E81" s="73"/>
      <c r="F81" s="73" t="s">
        <v>408</v>
      </c>
      <c r="G81" s="94">
        <v>41389</v>
      </c>
      <c r="H81" s="73" t="s">
        <v>294</v>
      </c>
      <c r="I81" s="83">
        <v>3.9199999999778607</v>
      </c>
      <c r="J81" s="86" t="s">
        <v>324</v>
      </c>
      <c r="K81" s="86" t="s">
        <v>132</v>
      </c>
      <c r="L81" s="87">
        <v>5.0999999999999997E-2</v>
      </c>
      <c r="M81" s="87">
        <v>2.0599999999906599E-2</v>
      </c>
      <c r="N81" s="83">
        <v>45769.532771999991</v>
      </c>
      <c r="O81" s="85">
        <v>126.32</v>
      </c>
      <c r="P81" s="83">
        <v>57.816074009000005</v>
      </c>
      <c r="Q81" s="84">
        <f t="shared" si="1"/>
        <v>2.2111148435859993E-4</v>
      </c>
      <c r="R81" s="84">
        <f>P81/'סכום נכסי הקרן'!$C$42</f>
        <v>8.7500332607807459E-6</v>
      </c>
    </row>
    <row r="82" spans="2:18">
      <c r="B82" s="76" t="s">
        <v>3290</v>
      </c>
      <c r="C82" s="86" t="s">
        <v>2969</v>
      </c>
      <c r="D82" s="73" t="s">
        <v>3009</v>
      </c>
      <c r="E82" s="73"/>
      <c r="F82" s="73" t="s">
        <v>408</v>
      </c>
      <c r="G82" s="94">
        <v>41422</v>
      </c>
      <c r="H82" s="73" t="s">
        <v>294</v>
      </c>
      <c r="I82" s="83">
        <v>3.9200000000132933</v>
      </c>
      <c r="J82" s="86" t="s">
        <v>324</v>
      </c>
      <c r="K82" s="86" t="s">
        <v>132</v>
      </c>
      <c r="L82" s="87">
        <v>5.0999999999999997E-2</v>
      </c>
      <c r="M82" s="87">
        <v>2.0900000000147179E-2</v>
      </c>
      <c r="N82" s="83">
        <v>16763.302081000002</v>
      </c>
      <c r="O82" s="85">
        <v>125.65</v>
      </c>
      <c r="P82" s="83">
        <v>21.063088141000001</v>
      </c>
      <c r="Q82" s="84">
        <f t="shared" si="1"/>
        <v>8.0553561684377801E-5</v>
      </c>
      <c r="R82" s="84">
        <f>P82/'סכום נכסי הקרן'!$C$42</f>
        <v>3.187741903398989E-6</v>
      </c>
    </row>
    <row r="83" spans="2:18">
      <c r="B83" s="76" t="s">
        <v>3290</v>
      </c>
      <c r="C83" s="86" t="s">
        <v>2969</v>
      </c>
      <c r="D83" s="73" t="s">
        <v>3010</v>
      </c>
      <c r="E83" s="73"/>
      <c r="F83" s="73" t="s">
        <v>408</v>
      </c>
      <c r="G83" s="94">
        <v>41450</v>
      </c>
      <c r="H83" s="73" t="s">
        <v>294</v>
      </c>
      <c r="I83" s="83">
        <v>3.9199999999538275</v>
      </c>
      <c r="J83" s="86" t="s">
        <v>324</v>
      </c>
      <c r="K83" s="86" t="s">
        <v>132</v>
      </c>
      <c r="L83" s="87">
        <v>5.0999999999999997E-2</v>
      </c>
      <c r="M83" s="87">
        <v>2.0999999999711423E-2</v>
      </c>
      <c r="N83" s="83">
        <v>27616.251397</v>
      </c>
      <c r="O83" s="85">
        <v>125.48</v>
      </c>
      <c r="P83" s="83">
        <v>34.65287283</v>
      </c>
      <c r="Q83" s="84">
        <f t="shared" si="1"/>
        <v>1.3252626159877893E-4</v>
      </c>
      <c r="R83" s="84">
        <f>P83/'סכום נכסי הקרן'!$C$42</f>
        <v>5.2444548517235069E-6</v>
      </c>
    </row>
    <row r="84" spans="2:18">
      <c r="B84" s="76" t="s">
        <v>3290</v>
      </c>
      <c r="C84" s="86" t="s">
        <v>2969</v>
      </c>
      <c r="D84" s="73" t="s">
        <v>3011</v>
      </c>
      <c r="E84" s="73"/>
      <c r="F84" s="73" t="s">
        <v>408</v>
      </c>
      <c r="G84" s="94">
        <v>41480</v>
      </c>
      <c r="H84" s="73" t="s">
        <v>294</v>
      </c>
      <c r="I84" s="83">
        <v>3.9099999999353288</v>
      </c>
      <c r="J84" s="86" t="s">
        <v>324</v>
      </c>
      <c r="K84" s="86" t="s">
        <v>132</v>
      </c>
      <c r="L84" s="87">
        <v>5.0999999999999997E-2</v>
      </c>
      <c r="M84" s="87">
        <v>2.2699999999606639E-2</v>
      </c>
      <c r="N84" s="83">
        <v>24252.507489</v>
      </c>
      <c r="O84" s="85">
        <v>123.69</v>
      </c>
      <c r="P84" s="83">
        <v>29.997927134000001</v>
      </c>
      <c r="Q84" s="84">
        <f t="shared" si="1"/>
        <v>1.1472391216406957E-4</v>
      </c>
      <c r="R84" s="84">
        <f>P84/'סכום נכסי הקרן'!$C$42</f>
        <v>4.5399634042276464E-6</v>
      </c>
    </row>
    <row r="85" spans="2:18">
      <c r="B85" s="76" t="s">
        <v>3290</v>
      </c>
      <c r="C85" s="86" t="s">
        <v>2969</v>
      </c>
      <c r="D85" s="73" t="s">
        <v>3012</v>
      </c>
      <c r="E85" s="73"/>
      <c r="F85" s="73" t="s">
        <v>408</v>
      </c>
      <c r="G85" s="94">
        <v>41512</v>
      </c>
      <c r="H85" s="73" t="s">
        <v>294</v>
      </c>
      <c r="I85" s="83">
        <v>3.8200000000052179</v>
      </c>
      <c r="J85" s="86" t="s">
        <v>324</v>
      </c>
      <c r="K85" s="86" t="s">
        <v>132</v>
      </c>
      <c r="L85" s="87">
        <v>5.0999999999999997E-2</v>
      </c>
      <c r="M85" s="87">
        <v>3.7600000000031761E-2</v>
      </c>
      <c r="N85" s="83">
        <v>75611.586070000005</v>
      </c>
      <c r="O85" s="85">
        <v>116.6</v>
      </c>
      <c r="P85" s="83">
        <v>88.163109096999989</v>
      </c>
      <c r="Q85" s="84">
        <f t="shared" si="1"/>
        <v>3.371705231156359E-4</v>
      </c>
      <c r="R85" s="84">
        <f>P85/'סכום נכסי הקרן'!$C$42</f>
        <v>1.3342831560173143E-5</v>
      </c>
    </row>
    <row r="86" spans="2:18">
      <c r="B86" s="76" t="s">
        <v>3290</v>
      </c>
      <c r="C86" s="86" t="s">
        <v>2969</v>
      </c>
      <c r="D86" s="73" t="s">
        <v>3013</v>
      </c>
      <c r="E86" s="73"/>
      <c r="F86" s="73" t="s">
        <v>408</v>
      </c>
      <c r="G86" s="94">
        <v>40871</v>
      </c>
      <c r="H86" s="73" t="s">
        <v>294</v>
      </c>
      <c r="I86" s="83">
        <v>3.8800000000050248</v>
      </c>
      <c r="J86" s="86" t="s">
        <v>324</v>
      </c>
      <c r="K86" s="86" t="s">
        <v>132</v>
      </c>
      <c r="L86" s="87">
        <v>5.1879999999999996E-2</v>
      </c>
      <c r="M86" s="87">
        <v>2.7199999999907888E-2</v>
      </c>
      <c r="N86" s="83">
        <v>38052.378020999997</v>
      </c>
      <c r="O86" s="85">
        <v>125.53</v>
      </c>
      <c r="P86" s="83">
        <v>47.767148251999998</v>
      </c>
      <c r="Q86" s="84">
        <f t="shared" si="1"/>
        <v>1.8268042641451056E-4</v>
      </c>
      <c r="R86" s="84">
        <f>P86/'סכום נכסי הקרן'!$C$42</f>
        <v>7.2292030052504422E-6</v>
      </c>
    </row>
    <row r="87" spans="2:18">
      <c r="B87" s="76" t="s">
        <v>3290</v>
      </c>
      <c r="C87" s="86" t="s">
        <v>2969</v>
      </c>
      <c r="D87" s="73" t="s">
        <v>3014</v>
      </c>
      <c r="E87" s="73"/>
      <c r="F87" s="73" t="s">
        <v>408</v>
      </c>
      <c r="G87" s="94">
        <v>41547</v>
      </c>
      <c r="H87" s="73" t="s">
        <v>294</v>
      </c>
      <c r="I87" s="83">
        <v>3.8200000000276471</v>
      </c>
      <c r="J87" s="86" t="s">
        <v>324</v>
      </c>
      <c r="K87" s="86" t="s">
        <v>132</v>
      </c>
      <c r="L87" s="87">
        <v>5.0999999999999997E-2</v>
      </c>
      <c r="M87" s="87">
        <v>3.7700000000284242E-2</v>
      </c>
      <c r="N87" s="83">
        <v>55325.662166000002</v>
      </c>
      <c r="O87" s="85">
        <v>116.37</v>
      </c>
      <c r="P87" s="83">
        <v>64.382472520999997</v>
      </c>
      <c r="Q87" s="84">
        <f t="shared" si="1"/>
        <v>2.4622398372430243E-4</v>
      </c>
      <c r="R87" s="84">
        <f>P87/'סכום נכסי הקרן'!$C$42</f>
        <v>9.743808890973088E-6</v>
      </c>
    </row>
    <row r="88" spans="2:18">
      <c r="B88" s="76" t="s">
        <v>3290</v>
      </c>
      <c r="C88" s="86" t="s">
        <v>2969</v>
      </c>
      <c r="D88" s="73" t="s">
        <v>3015</v>
      </c>
      <c r="E88" s="73"/>
      <c r="F88" s="73" t="s">
        <v>408</v>
      </c>
      <c r="G88" s="94">
        <v>41571</v>
      </c>
      <c r="H88" s="73" t="s">
        <v>294</v>
      </c>
      <c r="I88" s="83">
        <v>3.8999999999848698</v>
      </c>
      <c r="J88" s="86" t="s">
        <v>324</v>
      </c>
      <c r="K88" s="86" t="s">
        <v>132</v>
      </c>
      <c r="L88" s="87">
        <v>5.0999999999999997E-2</v>
      </c>
      <c r="M88" s="87">
        <v>2.4E-2</v>
      </c>
      <c r="N88" s="83">
        <v>26976.529117000002</v>
      </c>
      <c r="O88" s="85">
        <v>122.5</v>
      </c>
      <c r="P88" s="83">
        <v>33.046247934999997</v>
      </c>
      <c r="Q88" s="84">
        <f t="shared" si="1"/>
        <v>1.2638189393926556E-4</v>
      </c>
      <c r="R88" s="84">
        <f>P88/'סכום נכסי הקרן'!$C$42</f>
        <v>5.0013041101726352E-6</v>
      </c>
    </row>
    <row r="89" spans="2:18">
      <c r="B89" s="76" t="s">
        <v>3290</v>
      </c>
      <c r="C89" s="86" t="s">
        <v>2969</v>
      </c>
      <c r="D89" s="73" t="s">
        <v>3016</v>
      </c>
      <c r="E89" s="73"/>
      <c r="F89" s="73" t="s">
        <v>408</v>
      </c>
      <c r="G89" s="94">
        <v>41597</v>
      </c>
      <c r="H89" s="73" t="s">
        <v>294</v>
      </c>
      <c r="I89" s="83">
        <v>3.8999999998823287</v>
      </c>
      <c r="J89" s="86" t="s">
        <v>324</v>
      </c>
      <c r="K89" s="86" t="s">
        <v>132</v>
      </c>
      <c r="L89" s="87">
        <v>5.0999999999999997E-2</v>
      </c>
      <c r="M89" s="87">
        <v>2.4299999999646986E-2</v>
      </c>
      <c r="N89" s="83">
        <v>6966.9453949999997</v>
      </c>
      <c r="O89" s="85">
        <v>121.98</v>
      </c>
      <c r="P89" s="83">
        <v>8.4982800100000002</v>
      </c>
      <c r="Q89" s="84">
        <f t="shared" si="1"/>
        <v>3.250077663892589E-5</v>
      </c>
      <c r="R89" s="84">
        <f>P89/'סכום נכסי הקרן'!$C$42</f>
        <v>1.2861515421360634E-6</v>
      </c>
    </row>
    <row r="90" spans="2:18">
      <c r="B90" s="76" t="s">
        <v>3290</v>
      </c>
      <c r="C90" s="86" t="s">
        <v>2969</v>
      </c>
      <c r="D90" s="73" t="s">
        <v>3017</v>
      </c>
      <c r="E90" s="73"/>
      <c r="F90" s="73" t="s">
        <v>408</v>
      </c>
      <c r="G90" s="94">
        <v>41630</v>
      </c>
      <c r="H90" s="73" t="s">
        <v>294</v>
      </c>
      <c r="I90" s="83">
        <v>3.8800000000058343</v>
      </c>
      <c r="J90" s="86" t="s">
        <v>324</v>
      </c>
      <c r="K90" s="86" t="s">
        <v>132</v>
      </c>
      <c r="L90" s="87">
        <v>5.0999999999999997E-2</v>
      </c>
      <c r="M90" s="87">
        <v>2.7200000000066678E-2</v>
      </c>
      <c r="N90" s="83">
        <v>79261.346940000003</v>
      </c>
      <c r="O90" s="85">
        <v>121.1</v>
      </c>
      <c r="P90" s="83">
        <v>95.985492663000002</v>
      </c>
      <c r="Q90" s="84">
        <f t="shared" si="1"/>
        <v>3.6708640500743192E-4</v>
      </c>
      <c r="R90" s="84">
        <f>P90/'סכום נכסי הקרן'!$C$42</f>
        <v>1.4526691197035205E-5</v>
      </c>
    </row>
    <row r="91" spans="2:18">
      <c r="B91" s="76" t="s">
        <v>3290</v>
      </c>
      <c r="C91" s="86" t="s">
        <v>2969</v>
      </c>
      <c r="D91" s="73" t="s">
        <v>3018</v>
      </c>
      <c r="E91" s="73"/>
      <c r="F91" s="73" t="s">
        <v>408</v>
      </c>
      <c r="G91" s="94">
        <v>41666</v>
      </c>
      <c r="H91" s="73" t="s">
        <v>294</v>
      </c>
      <c r="I91" s="83">
        <v>3.8799999999611869</v>
      </c>
      <c r="J91" s="86" t="s">
        <v>324</v>
      </c>
      <c r="K91" s="86" t="s">
        <v>132</v>
      </c>
      <c r="L91" s="87">
        <v>5.0999999999999997E-2</v>
      </c>
      <c r="M91" s="87">
        <v>2.7199999999633424E-2</v>
      </c>
      <c r="N91" s="83">
        <v>15330.713119</v>
      </c>
      <c r="O91" s="85">
        <v>121</v>
      </c>
      <c r="P91" s="83">
        <v>18.550162793999998</v>
      </c>
      <c r="Q91" s="84">
        <f t="shared" si="1"/>
        <v>7.094314342126594E-5</v>
      </c>
      <c r="R91" s="84">
        <f>P91/'סכום נכסי הקרן'!$C$42</f>
        <v>2.8074293217337897E-6</v>
      </c>
    </row>
    <row r="92" spans="2:18">
      <c r="B92" s="76" t="s">
        <v>3290</v>
      </c>
      <c r="C92" s="86" t="s">
        <v>2969</v>
      </c>
      <c r="D92" s="73" t="s">
        <v>3019</v>
      </c>
      <c r="E92" s="73"/>
      <c r="F92" s="73" t="s">
        <v>408</v>
      </c>
      <c r="G92" s="94">
        <v>41696</v>
      </c>
      <c r="H92" s="73" t="s">
        <v>294</v>
      </c>
      <c r="I92" s="83">
        <v>3.8800000000957637</v>
      </c>
      <c r="J92" s="86" t="s">
        <v>324</v>
      </c>
      <c r="K92" s="86" t="s">
        <v>132</v>
      </c>
      <c r="L92" s="87">
        <v>5.0999999999999997E-2</v>
      </c>
      <c r="M92" s="87">
        <v>2.7200000000378602E-2</v>
      </c>
      <c r="N92" s="83">
        <v>14755.805689999999</v>
      </c>
      <c r="O92" s="85">
        <v>121.72</v>
      </c>
      <c r="P92" s="83">
        <v>17.960765905999999</v>
      </c>
      <c r="Q92" s="84">
        <f t="shared" si="1"/>
        <v>6.8689057113680734E-5</v>
      </c>
      <c r="R92" s="84">
        <f>P92/'סכום נכסי הקרן'!$C$42</f>
        <v>2.7182284816179795E-6</v>
      </c>
    </row>
    <row r="93" spans="2:18">
      <c r="B93" s="76" t="s">
        <v>3290</v>
      </c>
      <c r="C93" s="86" t="s">
        <v>2969</v>
      </c>
      <c r="D93" s="73" t="s">
        <v>3020</v>
      </c>
      <c r="E93" s="73"/>
      <c r="F93" s="73" t="s">
        <v>408</v>
      </c>
      <c r="G93" s="94">
        <v>41725</v>
      </c>
      <c r="H93" s="73" t="s">
        <v>294</v>
      </c>
      <c r="I93" s="83">
        <v>3.8799999999799111</v>
      </c>
      <c r="J93" s="86" t="s">
        <v>324</v>
      </c>
      <c r="K93" s="86" t="s">
        <v>132</v>
      </c>
      <c r="L93" s="87">
        <v>5.0999999999999997E-2</v>
      </c>
      <c r="M93" s="87">
        <v>2.7199999999810265E-2</v>
      </c>
      <c r="N93" s="83">
        <v>29386.637642000002</v>
      </c>
      <c r="O93" s="85">
        <v>121.96</v>
      </c>
      <c r="P93" s="83">
        <v>35.839943169000001</v>
      </c>
      <c r="Q93" s="84">
        <f t="shared" si="1"/>
        <v>1.3706608705724049E-4</v>
      </c>
      <c r="R93" s="84">
        <f>P93/'סכום נכסי הקרן'!$C$42</f>
        <v>5.4241091282750311E-6</v>
      </c>
    </row>
    <row r="94" spans="2:18">
      <c r="B94" s="76" t="s">
        <v>3290</v>
      </c>
      <c r="C94" s="86" t="s">
        <v>2969</v>
      </c>
      <c r="D94" s="73" t="s">
        <v>3021</v>
      </c>
      <c r="E94" s="73"/>
      <c r="F94" s="73" t="s">
        <v>408</v>
      </c>
      <c r="G94" s="94">
        <v>41787</v>
      </c>
      <c r="H94" s="73" t="s">
        <v>294</v>
      </c>
      <c r="I94" s="83">
        <v>3.8800000000142383</v>
      </c>
      <c r="J94" s="86" t="s">
        <v>324</v>
      </c>
      <c r="K94" s="86" t="s">
        <v>132</v>
      </c>
      <c r="L94" s="87">
        <v>5.0999999999999997E-2</v>
      </c>
      <c r="M94" s="87">
        <v>2.7200000000035595E-2</v>
      </c>
      <c r="N94" s="83">
        <v>18500.857808000001</v>
      </c>
      <c r="O94" s="85">
        <v>121.48</v>
      </c>
      <c r="P94" s="83">
        <v>22.474841135999998</v>
      </c>
      <c r="Q94" s="84">
        <f t="shared" si="1"/>
        <v>8.5952662291305138E-5</v>
      </c>
      <c r="R94" s="84">
        <f>P94/'סכום נכסי הקרן'!$C$42</f>
        <v>3.4014002306720219E-6</v>
      </c>
    </row>
    <row r="95" spans="2:18">
      <c r="B95" s="76" t="s">
        <v>3290</v>
      </c>
      <c r="C95" s="86" t="s">
        <v>2969</v>
      </c>
      <c r="D95" s="73" t="s">
        <v>3022</v>
      </c>
      <c r="E95" s="73"/>
      <c r="F95" s="73" t="s">
        <v>408</v>
      </c>
      <c r="G95" s="94">
        <v>41815</v>
      </c>
      <c r="H95" s="73" t="s">
        <v>294</v>
      </c>
      <c r="I95" s="83">
        <v>3.880000000015841</v>
      </c>
      <c r="J95" s="86" t="s">
        <v>324</v>
      </c>
      <c r="K95" s="86" t="s">
        <v>132</v>
      </c>
      <c r="L95" s="87">
        <v>5.0999999999999997E-2</v>
      </c>
      <c r="M95" s="87">
        <v>2.7199999999841587E-2</v>
      </c>
      <c r="N95" s="83">
        <v>10402.178802</v>
      </c>
      <c r="O95" s="85">
        <v>121.37</v>
      </c>
      <c r="P95" s="83">
        <v>12.625124585</v>
      </c>
      <c r="Q95" s="84">
        <f t="shared" si="1"/>
        <v>4.8283458969681195E-5</v>
      </c>
      <c r="R95" s="84">
        <f>P95/'סכום נכסי הקרן'!$C$42</f>
        <v>1.9107188084589455E-6</v>
      </c>
    </row>
    <row r="96" spans="2:18">
      <c r="B96" s="76" t="s">
        <v>3290</v>
      </c>
      <c r="C96" s="86" t="s">
        <v>2969</v>
      </c>
      <c r="D96" s="73" t="s">
        <v>3023</v>
      </c>
      <c r="E96" s="73"/>
      <c r="F96" s="73" t="s">
        <v>408</v>
      </c>
      <c r="G96" s="94">
        <v>41836</v>
      </c>
      <c r="H96" s="73" t="s">
        <v>294</v>
      </c>
      <c r="I96" s="83">
        <v>3.8800000000149648</v>
      </c>
      <c r="J96" s="86" t="s">
        <v>324</v>
      </c>
      <c r="K96" s="86" t="s">
        <v>132</v>
      </c>
      <c r="L96" s="87">
        <v>5.0999999999999997E-2</v>
      </c>
      <c r="M96" s="87">
        <v>2.7200000000171025E-2</v>
      </c>
      <c r="N96" s="83">
        <v>30924.457972</v>
      </c>
      <c r="O96" s="85">
        <v>121.01</v>
      </c>
      <c r="P96" s="83">
        <v>37.421686213000001</v>
      </c>
      <c r="Q96" s="84">
        <f t="shared" si="1"/>
        <v>1.4311529669880639E-4</v>
      </c>
      <c r="R96" s="84">
        <f>P96/'סכום נכסי הקרן'!$C$42</f>
        <v>5.6634941865350249E-6</v>
      </c>
    </row>
    <row r="97" spans="2:18">
      <c r="B97" s="76" t="s">
        <v>3290</v>
      </c>
      <c r="C97" s="86" t="s">
        <v>2969</v>
      </c>
      <c r="D97" s="73" t="s">
        <v>3024</v>
      </c>
      <c r="E97" s="73"/>
      <c r="F97" s="73" t="s">
        <v>408</v>
      </c>
      <c r="G97" s="94">
        <v>40903</v>
      </c>
      <c r="H97" s="73" t="s">
        <v>294</v>
      </c>
      <c r="I97" s="83">
        <v>3.820000000026607</v>
      </c>
      <c r="J97" s="86" t="s">
        <v>324</v>
      </c>
      <c r="K97" s="86" t="s">
        <v>132</v>
      </c>
      <c r="L97" s="87">
        <v>5.2619999999999993E-2</v>
      </c>
      <c r="M97" s="87">
        <v>3.7400000000173156E-2</v>
      </c>
      <c r="N97" s="83">
        <v>39042.281669999997</v>
      </c>
      <c r="O97" s="85">
        <v>121.29</v>
      </c>
      <c r="P97" s="83">
        <v>47.354382507000011</v>
      </c>
      <c r="Q97" s="84">
        <f t="shared" si="1"/>
        <v>1.8110184730595465E-4</v>
      </c>
      <c r="R97" s="84">
        <f>P97/'סכום נכסי הקרן'!$C$42</f>
        <v>7.1667339763589513E-6</v>
      </c>
    </row>
    <row r="98" spans="2:18">
      <c r="B98" s="76" t="s">
        <v>3290</v>
      </c>
      <c r="C98" s="86" t="s">
        <v>2969</v>
      </c>
      <c r="D98" s="73" t="s">
        <v>3025</v>
      </c>
      <c r="E98" s="73"/>
      <c r="F98" s="73" t="s">
        <v>408</v>
      </c>
      <c r="G98" s="94">
        <v>41911</v>
      </c>
      <c r="H98" s="73" t="s">
        <v>294</v>
      </c>
      <c r="I98" s="83">
        <v>3.8800000001361665</v>
      </c>
      <c r="J98" s="86" t="s">
        <v>324</v>
      </c>
      <c r="K98" s="86" t="s">
        <v>132</v>
      </c>
      <c r="L98" s="87">
        <v>5.0999999999999997E-2</v>
      </c>
      <c r="M98" s="87">
        <v>2.7200000000680836E-2</v>
      </c>
      <c r="N98" s="83">
        <v>12137.807391000002</v>
      </c>
      <c r="O98" s="85">
        <v>121.01</v>
      </c>
      <c r="P98" s="83">
        <v>14.687960499999997</v>
      </c>
      <c r="Q98" s="84">
        <f t="shared" si="1"/>
        <v>5.617255761520455E-5</v>
      </c>
      <c r="R98" s="84">
        <f>P98/'סכום נכסי הקרן'!$C$42</f>
        <v>2.2229136984989247E-6</v>
      </c>
    </row>
    <row r="99" spans="2:18">
      <c r="B99" s="76" t="s">
        <v>3290</v>
      </c>
      <c r="C99" s="86" t="s">
        <v>2969</v>
      </c>
      <c r="D99" s="73" t="s">
        <v>3026</v>
      </c>
      <c r="E99" s="73"/>
      <c r="F99" s="73" t="s">
        <v>408</v>
      </c>
      <c r="G99" s="94">
        <v>40933</v>
      </c>
      <c r="H99" s="73" t="s">
        <v>294</v>
      </c>
      <c r="I99" s="83">
        <v>3.8799999999918011</v>
      </c>
      <c r="J99" s="86" t="s">
        <v>324</v>
      </c>
      <c r="K99" s="86" t="s">
        <v>132</v>
      </c>
      <c r="L99" s="87">
        <v>5.1330999999999995E-2</v>
      </c>
      <c r="M99" s="87">
        <v>2.7199999999937954E-2</v>
      </c>
      <c r="N99" s="83">
        <v>143970.54716099999</v>
      </c>
      <c r="O99" s="85">
        <v>125.38</v>
      </c>
      <c r="P99" s="83">
        <v>180.51027739599999</v>
      </c>
      <c r="Q99" s="84">
        <f t="shared" si="1"/>
        <v>6.9034253987565984E-4</v>
      </c>
      <c r="R99" s="84">
        <f>P99/'סכום נכסי הקרן'!$C$42</f>
        <v>2.7318889395393547E-5</v>
      </c>
    </row>
    <row r="100" spans="2:18">
      <c r="B100" s="76" t="s">
        <v>3290</v>
      </c>
      <c r="C100" s="86" t="s">
        <v>2969</v>
      </c>
      <c r="D100" s="73" t="s">
        <v>3027</v>
      </c>
      <c r="E100" s="73"/>
      <c r="F100" s="73" t="s">
        <v>408</v>
      </c>
      <c r="G100" s="94">
        <v>40993</v>
      </c>
      <c r="H100" s="73" t="s">
        <v>294</v>
      </c>
      <c r="I100" s="83">
        <v>3.8800000000034256</v>
      </c>
      <c r="J100" s="86" t="s">
        <v>324</v>
      </c>
      <c r="K100" s="86" t="s">
        <v>132</v>
      </c>
      <c r="L100" s="87">
        <v>5.1451999999999998E-2</v>
      </c>
      <c r="M100" s="87">
        <v>2.7100000000011421E-2</v>
      </c>
      <c r="N100" s="83">
        <v>83787.116785999999</v>
      </c>
      <c r="O100" s="85">
        <v>125.45</v>
      </c>
      <c r="P100" s="83">
        <v>105.11094162799999</v>
      </c>
      <c r="Q100" s="84">
        <f t="shared" si="1"/>
        <v>4.0198572324505049E-4</v>
      </c>
      <c r="R100" s="84">
        <f>P100/'סכום נכסי הקרן'!$C$42</f>
        <v>1.5907760101002595E-5</v>
      </c>
    </row>
    <row r="101" spans="2:18">
      <c r="B101" s="76" t="s">
        <v>3290</v>
      </c>
      <c r="C101" s="86" t="s">
        <v>2969</v>
      </c>
      <c r="D101" s="73" t="s">
        <v>3028</v>
      </c>
      <c r="E101" s="73"/>
      <c r="F101" s="73" t="s">
        <v>408</v>
      </c>
      <c r="G101" s="94">
        <v>41053</v>
      </c>
      <c r="H101" s="73" t="s">
        <v>294</v>
      </c>
      <c r="I101" s="83">
        <v>3.8799999999764299</v>
      </c>
      <c r="J101" s="86" t="s">
        <v>324</v>
      </c>
      <c r="K101" s="86" t="s">
        <v>132</v>
      </c>
      <c r="L101" s="87">
        <v>5.0999999999999997E-2</v>
      </c>
      <c r="M101" s="87">
        <v>2.719999999990682E-2</v>
      </c>
      <c r="N101" s="83">
        <v>59017.676602</v>
      </c>
      <c r="O101" s="85">
        <v>123.65</v>
      </c>
      <c r="P101" s="83">
        <v>72.975353944000005</v>
      </c>
      <c r="Q101" s="84">
        <f t="shared" si="1"/>
        <v>2.790865535013718E-4</v>
      </c>
      <c r="R101" s="84">
        <f>P101/'סכום נכסי הקרן'!$C$42</f>
        <v>1.1044277654132116E-5</v>
      </c>
    </row>
    <row r="102" spans="2:18">
      <c r="B102" s="76" t="s">
        <v>3290</v>
      </c>
      <c r="C102" s="86" t="s">
        <v>2969</v>
      </c>
      <c r="D102" s="73" t="s">
        <v>3029</v>
      </c>
      <c r="E102" s="73"/>
      <c r="F102" s="73" t="s">
        <v>408</v>
      </c>
      <c r="G102" s="94">
        <v>41085</v>
      </c>
      <c r="H102" s="73" t="s">
        <v>294</v>
      </c>
      <c r="I102" s="83">
        <v>3.8799999999988088</v>
      </c>
      <c r="J102" s="86" t="s">
        <v>324</v>
      </c>
      <c r="K102" s="86" t="s">
        <v>132</v>
      </c>
      <c r="L102" s="87">
        <v>5.0999999999999997E-2</v>
      </c>
      <c r="M102" s="87">
        <v>2.7199999999997022E-2</v>
      </c>
      <c r="N102" s="83">
        <v>108596.610698</v>
      </c>
      <c r="O102" s="85">
        <v>123.65</v>
      </c>
      <c r="P102" s="83">
        <v>134.27970293199999</v>
      </c>
      <c r="Q102" s="84">
        <f t="shared" si="1"/>
        <v>5.1353857804154108E-4</v>
      </c>
      <c r="R102" s="84">
        <f>P102/'סכום נכסי הקרן'!$C$42</f>
        <v>2.0322235417089329E-5</v>
      </c>
    </row>
    <row r="103" spans="2:18">
      <c r="B103" s="76" t="s">
        <v>3290</v>
      </c>
      <c r="C103" s="86" t="s">
        <v>2969</v>
      </c>
      <c r="D103" s="73" t="s">
        <v>3030</v>
      </c>
      <c r="E103" s="73"/>
      <c r="F103" s="73" t="s">
        <v>408</v>
      </c>
      <c r="G103" s="94">
        <v>41115</v>
      </c>
      <c r="H103" s="73" t="s">
        <v>294</v>
      </c>
      <c r="I103" s="83">
        <v>3.8799999999745252</v>
      </c>
      <c r="J103" s="86" t="s">
        <v>324</v>
      </c>
      <c r="K103" s="86" t="s">
        <v>132</v>
      </c>
      <c r="L103" s="87">
        <v>5.0999999999999997E-2</v>
      </c>
      <c r="M103" s="87">
        <v>2.7399999999839105E-2</v>
      </c>
      <c r="N103" s="83">
        <v>48157.202926999998</v>
      </c>
      <c r="O103" s="85">
        <v>123.9</v>
      </c>
      <c r="P103" s="83">
        <v>59.666772203999997</v>
      </c>
      <c r="Q103" s="84">
        <f t="shared" si="1"/>
        <v>2.2818928464183138E-4</v>
      </c>
      <c r="R103" s="84">
        <f>P103/'סכום נכסי הקרן'!$C$42</f>
        <v>9.0301226829610902E-6</v>
      </c>
    </row>
    <row r="104" spans="2:18">
      <c r="B104" s="76" t="s">
        <v>3290</v>
      </c>
      <c r="C104" s="86" t="s">
        <v>2969</v>
      </c>
      <c r="D104" s="73" t="s">
        <v>3031</v>
      </c>
      <c r="E104" s="73"/>
      <c r="F104" s="73" t="s">
        <v>408</v>
      </c>
      <c r="G104" s="94">
        <v>41179</v>
      </c>
      <c r="H104" s="73" t="s">
        <v>294</v>
      </c>
      <c r="I104" s="83">
        <v>3.8800000000295478</v>
      </c>
      <c r="J104" s="86" t="s">
        <v>324</v>
      </c>
      <c r="K104" s="86" t="s">
        <v>132</v>
      </c>
      <c r="L104" s="87">
        <v>5.0999999999999997E-2</v>
      </c>
      <c r="M104" s="87">
        <v>2.7200000000107444E-2</v>
      </c>
      <c r="N104" s="83">
        <v>60726.236877000003</v>
      </c>
      <c r="O104" s="85">
        <v>122.61</v>
      </c>
      <c r="P104" s="83">
        <v>74.456439759999995</v>
      </c>
      <c r="Q104" s="84">
        <f t="shared" si="1"/>
        <v>2.8475081017828222E-4</v>
      </c>
      <c r="R104" s="84">
        <f>P104/'סכום נכסי הקרן'!$C$42</f>
        <v>1.126842898876015E-5</v>
      </c>
    </row>
    <row r="105" spans="2:18">
      <c r="B105" s="76" t="s">
        <v>3291</v>
      </c>
      <c r="C105" s="86" t="s">
        <v>2968</v>
      </c>
      <c r="D105" s="73">
        <v>4099</v>
      </c>
      <c r="E105" s="73"/>
      <c r="F105" s="73" t="s">
        <v>411</v>
      </c>
      <c r="G105" s="94">
        <v>42052</v>
      </c>
      <c r="H105" s="73" t="s">
        <v>130</v>
      </c>
      <c r="I105" s="83">
        <v>4.3500000000059513</v>
      </c>
      <c r="J105" s="86" t="s">
        <v>538</v>
      </c>
      <c r="K105" s="86" t="s">
        <v>132</v>
      </c>
      <c r="L105" s="87">
        <v>2.9779E-2</v>
      </c>
      <c r="M105" s="87">
        <v>3.4300000000035712E-2</v>
      </c>
      <c r="N105" s="83">
        <v>389067.90679199999</v>
      </c>
      <c r="O105" s="85">
        <v>107.96</v>
      </c>
      <c r="P105" s="83">
        <v>420.03771504999997</v>
      </c>
      <c r="Q105" s="84">
        <f t="shared" si="1"/>
        <v>1.6063899919396569E-3</v>
      </c>
      <c r="R105" s="84">
        <f>P105/'סכום נכסי הקרן'!$C$42</f>
        <v>6.3569587531967631E-5</v>
      </c>
    </row>
    <row r="106" spans="2:18">
      <c r="B106" s="76" t="s">
        <v>3291</v>
      </c>
      <c r="C106" s="86" t="s">
        <v>2968</v>
      </c>
      <c r="D106" s="73" t="s">
        <v>3032</v>
      </c>
      <c r="E106" s="73"/>
      <c r="F106" s="73" t="s">
        <v>411</v>
      </c>
      <c r="G106" s="94">
        <v>42054</v>
      </c>
      <c r="H106" s="73" t="s">
        <v>130</v>
      </c>
      <c r="I106" s="83">
        <v>4.3499999998947709</v>
      </c>
      <c r="J106" s="86" t="s">
        <v>538</v>
      </c>
      <c r="K106" s="86" t="s">
        <v>132</v>
      </c>
      <c r="L106" s="87">
        <v>2.9779E-2</v>
      </c>
      <c r="M106" s="87">
        <v>3.4299999999284445E-2</v>
      </c>
      <c r="N106" s="83">
        <v>11003.051950999999</v>
      </c>
      <c r="O106" s="85">
        <v>107.96</v>
      </c>
      <c r="P106" s="83">
        <v>11.878895095000001</v>
      </c>
      <c r="Q106" s="84">
        <f t="shared" si="1"/>
        <v>4.5429582897425303E-5</v>
      </c>
      <c r="R106" s="84">
        <f>P106/'סכום נכסי הקרן'!$C$42</f>
        <v>1.7977825192072918E-6</v>
      </c>
    </row>
    <row r="107" spans="2:18">
      <c r="B107" s="76" t="s">
        <v>3292</v>
      </c>
      <c r="C107" s="86" t="s">
        <v>2968</v>
      </c>
      <c r="D107" s="73">
        <v>9079</v>
      </c>
      <c r="E107" s="73"/>
      <c r="F107" s="73" t="s">
        <v>2997</v>
      </c>
      <c r="G107" s="94">
        <v>44705</v>
      </c>
      <c r="H107" s="73" t="s">
        <v>2967</v>
      </c>
      <c r="I107" s="83">
        <v>7.9599999999986197</v>
      </c>
      <c r="J107" s="86" t="s">
        <v>314</v>
      </c>
      <c r="K107" s="86" t="s">
        <v>132</v>
      </c>
      <c r="L107" s="87">
        <v>2.3671999999999999E-2</v>
      </c>
      <c r="M107" s="87">
        <v>2.5899999999994733E-2</v>
      </c>
      <c r="N107" s="83">
        <v>1616690.40298</v>
      </c>
      <c r="O107" s="85">
        <v>102.14</v>
      </c>
      <c r="P107" s="83">
        <v>1651.2874207929999</v>
      </c>
      <c r="Q107" s="84">
        <f t="shared" si="1"/>
        <v>6.315174784392791E-3</v>
      </c>
      <c r="R107" s="84">
        <f>P107/'סכום נכסי הקרן'!$C$42</f>
        <v>2.4991008301252708E-4</v>
      </c>
    </row>
    <row r="108" spans="2:18">
      <c r="B108" s="76" t="s">
        <v>3292</v>
      </c>
      <c r="C108" s="86" t="s">
        <v>2968</v>
      </c>
      <c r="D108" s="73">
        <v>9017</v>
      </c>
      <c r="E108" s="73"/>
      <c r="F108" s="73" t="s">
        <v>2997</v>
      </c>
      <c r="G108" s="94">
        <v>44651</v>
      </c>
      <c r="H108" s="73" t="s">
        <v>2967</v>
      </c>
      <c r="I108" s="83">
        <v>8.0399999999990346</v>
      </c>
      <c r="J108" s="86" t="s">
        <v>314</v>
      </c>
      <c r="K108" s="86" t="s">
        <v>132</v>
      </c>
      <c r="L108" s="87">
        <v>1.797E-2</v>
      </c>
      <c r="M108" s="87">
        <v>4.219999999999488E-2</v>
      </c>
      <c r="N108" s="83">
        <v>3961072.0941499998</v>
      </c>
      <c r="O108" s="85">
        <v>87.01</v>
      </c>
      <c r="P108" s="83">
        <v>3446.5287809080005</v>
      </c>
      <c r="Q108" s="84">
        <f t="shared" si="1"/>
        <v>1.3180886244759127E-2</v>
      </c>
      <c r="R108" s="84">
        <f>P108/'סכום נכסי הקרן'!$C$42</f>
        <v>5.2160652524570693E-4</v>
      </c>
    </row>
    <row r="109" spans="2:18">
      <c r="B109" s="76" t="s">
        <v>3292</v>
      </c>
      <c r="C109" s="86" t="s">
        <v>2968</v>
      </c>
      <c r="D109" s="73">
        <v>9080</v>
      </c>
      <c r="E109" s="73"/>
      <c r="F109" s="73" t="s">
        <v>2997</v>
      </c>
      <c r="G109" s="94">
        <v>44705</v>
      </c>
      <c r="H109" s="73" t="s">
        <v>2967</v>
      </c>
      <c r="I109" s="83">
        <v>7.5999999999994783</v>
      </c>
      <c r="J109" s="86" t="s">
        <v>314</v>
      </c>
      <c r="K109" s="86" t="s">
        <v>132</v>
      </c>
      <c r="L109" s="87">
        <v>2.3184999999999997E-2</v>
      </c>
      <c r="M109" s="87">
        <v>2.8199999999999826E-2</v>
      </c>
      <c r="N109" s="83">
        <v>1148961.3309810001</v>
      </c>
      <c r="O109" s="85">
        <v>100.14</v>
      </c>
      <c r="P109" s="83">
        <v>1150.569898211</v>
      </c>
      <c r="Q109" s="84">
        <f t="shared" si="1"/>
        <v>4.4002333678373829E-3</v>
      </c>
      <c r="R109" s="84">
        <f>P109/'סכום נכסי הקרן'!$C$42</f>
        <v>1.7413020601558305E-4</v>
      </c>
    </row>
    <row r="110" spans="2:18">
      <c r="B110" s="76" t="s">
        <v>3292</v>
      </c>
      <c r="C110" s="86" t="s">
        <v>2968</v>
      </c>
      <c r="D110" s="73">
        <v>9019</v>
      </c>
      <c r="E110" s="73"/>
      <c r="F110" s="73" t="s">
        <v>2997</v>
      </c>
      <c r="G110" s="94">
        <v>44651</v>
      </c>
      <c r="H110" s="73" t="s">
        <v>2967</v>
      </c>
      <c r="I110" s="83">
        <v>7.6199999999996866</v>
      </c>
      <c r="J110" s="86" t="s">
        <v>314</v>
      </c>
      <c r="K110" s="86" t="s">
        <v>132</v>
      </c>
      <c r="L110" s="87">
        <v>1.8769999999999998E-2</v>
      </c>
      <c r="M110" s="87">
        <v>4.6099999999996533E-2</v>
      </c>
      <c r="N110" s="83">
        <v>2446898.203547</v>
      </c>
      <c r="O110" s="85">
        <v>85.9</v>
      </c>
      <c r="P110" s="83">
        <v>2101.8855365929999</v>
      </c>
      <c r="Q110" s="84">
        <f t="shared" si="1"/>
        <v>8.0384398095865953E-3</v>
      </c>
      <c r="R110" s="84">
        <f>P110/'סכום נכסי הקרן'!$C$42</f>
        <v>3.1810476015164556E-4</v>
      </c>
    </row>
    <row r="111" spans="2:18">
      <c r="B111" s="76" t="s">
        <v>3293</v>
      </c>
      <c r="C111" s="86" t="s">
        <v>2968</v>
      </c>
      <c r="D111" s="73">
        <v>4100</v>
      </c>
      <c r="E111" s="73"/>
      <c r="F111" s="73" t="s">
        <v>411</v>
      </c>
      <c r="G111" s="94">
        <v>42052</v>
      </c>
      <c r="H111" s="73" t="s">
        <v>130</v>
      </c>
      <c r="I111" s="83">
        <v>4.429999999997575</v>
      </c>
      <c r="J111" s="86" t="s">
        <v>538</v>
      </c>
      <c r="K111" s="86" t="s">
        <v>132</v>
      </c>
      <c r="L111" s="87">
        <v>2.9779E-2</v>
      </c>
      <c r="M111" s="87">
        <v>1.969999999997693E-2</v>
      </c>
      <c r="N111" s="83">
        <v>441279.57569299993</v>
      </c>
      <c r="O111" s="85">
        <v>114.92</v>
      </c>
      <c r="P111" s="83">
        <v>507.11849096099996</v>
      </c>
      <c r="Q111" s="84">
        <f t="shared" si="1"/>
        <v>1.9394212458048456E-3</v>
      </c>
      <c r="R111" s="84">
        <f>P111/'סכום נכסי הקרן'!$C$42</f>
        <v>7.6748616005558443E-5</v>
      </c>
    </row>
    <row r="112" spans="2:18">
      <c r="B112" s="76" t="s">
        <v>3294</v>
      </c>
      <c r="C112" s="86" t="s">
        <v>2969</v>
      </c>
      <c r="D112" s="73" t="s">
        <v>3033</v>
      </c>
      <c r="E112" s="73"/>
      <c r="F112" s="73" t="s">
        <v>411</v>
      </c>
      <c r="G112" s="94">
        <v>41767</v>
      </c>
      <c r="H112" s="73" t="s">
        <v>130</v>
      </c>
      <c r="I112" s="83">
        <v>4.7200000000205735</v>
      </c>
      <c r="J112" s="86" t="s">
        <v>538</v>
      </c>
      <c r="K112" s="86" t="s">
        <v>132</v>
      </c>
      <c r="L112" s="87">
        <v>5.3499999999999999E-2</v>
      </c>
      <c r="M112" s="87">
        <v>2.6500000000105897E-2</v>
      </c>
      <c r="N112" s="83">
        <v>26712.193334</v>
      </c>
      <c r="O112" s="85">
        <v>123.73</v>
      </c>
      <c r="P112" s="83">
        <v>33.050995081000003</v>
      </c>
      <c r="Q112" s="84">
        <f t="shared" si="1"/>
        <v>1.2640004889905002E-4</v>
      </c>
      <c r="R112" s="84">
        <f>P112/'סכום נכסי הקרן'!$C$42</f>
        <v>5.002022555451147E-6</v>
      </c>
    </row>
    <row r="113" spans="2:18">
      <c r="B113" s="76" t="s">
        <v>3294</v>
      </c>
      <c r="C113" s="86" t="s">
        <v>2969</v>
      </c>
      <c r="D113" s="73" t="s">
        <v>3034</v>
      </c>
      <c r="E113" s="73"/>
      <c r="F113" s="73" t="s">
        <v>411</v>
      </c>
      <c r="G113" s="94">
        <v>41269</v>
      </c>
      <c r="H113" s="73" t="s">
        <v>130</v>
      </c>
      <c r="I113" s="83">
        <v>4.7799999999978038</v>
      </c>
      <c r="J113" s="86" t="s">
        <v>538</v>
      </c>
      <c r="K113" s="86" t="s">
        <v>132</v>
      </c>
      <c r="L113" s="87">
        <v>5.3499999999999999E-2</v>
      </c>
      <c r="M113" s="87">
        <v>1.8400000000020802E-2</v>
      </c>
      <c r="N113" s="83">
        <v>132667.67363899999</v>
      </c>
      <c r="O113" s="85">
        <v>130.44</v>
      </c>
      <c r="P113" s="83">
        <v>173.05170522100002</v>
      </c>
      <c r="Q113" s="84">
        <f t="shared" si="1"/>
        <v>6.6181801632268962E-4</v>
      </c>
      <c r="R113" s="84">
        <f>P113/'סכום נכסי הקרן'!$C$42</f>
        <v>2.6190089909648037E-5</v>
      </c>
    </row>
    <row r="114" spans="2:18">
      <c r="B114" s="76" t="s">
        <v>3294</v>
      </c>
      <c r="C114" s="86" t="s">
        <v>2969</v>
      </c>
      <c r="D114" s="73" t="s">
        <v>3035</v>
      </c>
      <c r="E114" s="73"/>
      <c r="F114" s="73" t="s">
        <v>411</v>
      </c>
      <c r="G114" s="94">
        <v>41767</v>
      </c>
      <c r="H114" s="73" t="s">
        <v>130</v>
      </c>
      <c r="I114" s="83">
        <v>5.4000000000154644</v>
      </c>
      <c r="J114" s="86" t="s">
        <v>538</v>
      </c>
      <c r="K114" s="86" t="s">
        <v>132</v>
      </c>
      <c r="L114" s="87">
        <v>5.3499999999999999E-2</v>
      </c>
      <c r="M114" s="87">
        <v>3.0100000000042523E-2</v>
      </c>
      <c r="N114" s="83">
        <v>20905.196104999999</v>
      </c>
      <c r="O114" s="85">
        <v>123.73</v>
      </c>
      <c r="P114" s="83">
        <v>25.865997789000001</v>
      </c>
      <c r="Q114" s="84">
        <f t="shared" si="1"/>
        <v>9.8921783666109148E-5</v>
      </c>
      <c r="R114" s="84">
        <f>P114/'סכום נכסי הקרן'!$C$42</f>
        <v>3.9146265957422082E-6</v>
      </c>
    </row>
    <row r="115" spans="2:18">
      <c r="B115" s="76" t="s">
        <v>3294</v>
      </c>
      <c r="C115" s="86" t="s">
        <v>2969</v>
      </c>
      <c r="D115" s="73" t="s">
        <v>3036</v>
      </c>
      <c r="E115" s="73"/>
      <c r="F115" s="73" t="s">
        <v>411</v>
      </c>
      <c r="G115" s="94">
        <v>41767</v>
      </c>
      <c r="H115" s="73" t="s">
        <v>130</v>
      </c>
      <c r="I115" s="83">
        <v>4.720000000035097</v>
      </c>
      <c r="J115" s="86" t="s">
        <v>538</v>
      </c>
      <c r="K115" s="86" t="s">
        <v>132</v>
      </c>
      <c r="L115" s="87">
        <v>5.3499999999999999E-2</v>
      </c>
      <c r="M115" s="87">
        <v>2.6500000000211799E-2</v>
      </c>
      <c r="N115" s="83">
        <v>26712.192118999999</v>
      </c>
      <c r="O115" s="85">
        <v>123.73</v>
      </c>
      <c r="P115" s="83">
        <v>33.050993622</v>
      </c>
      <c r="Q115" s="84">
        <f t="shared" si="1"/>
        <v>1.2640004331925821E-4</v>
      </c>
      <c r="R115" s="84">
        <f>P115/'סכום נכסי הקרן'!$C$42</f>
        <v>5.002022334642336E-6</v>
      </c>
    </row>
    <row r="116" spans="2:18">
      <c r="B116" s="76" t="s">
        <v>3294</v>
      </c>
      <c r="C116" s="86" t="s">
        <v>2969</v>
      </c>
      <c r="D116" s="73" t="s">
        <v>3037</v>
      </c>
      <c r="E116" s="73"/>
      <c r="F116" s="73" t="s">
        <v>411</v>
      </c>
      <c r="G116" s="94">
        <v>41269</v>
      </c>
      <c r="H116" s="73" t="s">
        <v>130</v>
      </c>
      <c r="I116" s="83">
        <v>4.7800000000035894</v>
      </c>
      <c r="J116" s="86" t="s">
        <v>538</v>
      </c>
      <c r="K116" s="86" t="s">
        <v>132</v>
      </c>
      <c r="L116" s="87">
        <v>5.3499999999999999E-2</v>
      </c>
      <c r="M116" s="87">
        <v>1.8400000000026104E-2</v>
      </c>
      <c r="N116" s="83">
        <v>140959.395399</v>
      </c>
      <c r="O116" s="85">
        <v>130.44</v>
      </c>
      <c r="P116" s="83">
        <v>183.867426653</v>
      </c>
      <c r="Q116" s="84">
        <f t="shared" si="1"/>
        <v>7.0318160354700305E-4</v>
      </c>
      <c r="R116" s="84">
        <f>P116/'סכום נכסי הקרן'!$C$42</f>
        <v>2.7826968993734706E-5</v>
      </c>
    </row>
    <row r="117" spans="2:18">
      <c r="B117" s="76" t="s">
        <v>3294</v>
      </c>
      <c r="C117" s="86" t="s">
        <v>2969</v>
      </c>
      <c r="D117" s="73" t="s">
        <v>3038</v>
      </c>
      <c r="E117" s="73"/>
      <c r="F117" s="73" t="s">
        <v>411</v>
      </c>
      <c r="G117" s="94">
        <v>41281</v>
      </c>
      <c r="H117" s="73" t="s">
        <v>130</v>
      </c>
      <c r="I117" s="83">
        <v>4.7800000000030227</v>
      </c>
      <c r="J117" s="86" t="s">
        <v>538</v>
      </c>
      <c r="K117" s="86" t="s">
        <v>132</v>
      </c>
      <c r="L117" s="87">
        <v>5.3499999999999999E-2</v>
      </c>
      <c r="M117" s="87">
        <v>1.8499999999989202E-2</v>
      </c>
      <c r="N117" s="83">
        <v>177588.50331299996</v>
      </c>
      <c r="O117" s="85">
        <v>130.38</v>
      </c>
      <c r="P117" s="83">
        <v>231.539880485</v>
      </c>
      <c r="Q117" s="84">
        <f t="shared" si="1"/>
        <v>8.8549988112789654E-4</v>
      </c>
      <c r="R117" s="84">
        <f>P117/'סכום נכסי הקרן'!$C$42</f>
        <v>3.5041840702043726E-5</v>
      </c>
    </row>
    <row r="118" spans="2:18">
      <c r="B118" s="76" t="s">
        <v>3294</v>
      </c>
      <c r="C118" s="86" t="s">
        <v>2969</v>
      </c>
      <c r="D118" s="73" t="s">
        <v>3039</v>
      </c>
      <c r="E118" s="73"/>
      <c r="F118" s="73" t="s">
        <v>411</v>
      </c>
      <c r="G118" s="94">
        <v>41767</v>
      </c>
      <c r="H118" s="73" t="s">
        <v>130</v>
      </c>
      <c r="I118" s="83">
        <v>4.7200000000278362</v>
      </c>
      <c r="J118" s="86" t="s">
        <v>538</v>
      </c>
      <c r="K118" s="86" t="s">
        <v>132</v>
      </c>
      <c r="L118" s="87">
        <v>5.3499999999999999E-2</v>
      </c>
      <c r="M118" s="87">
        <v>2.6500000000154643E-2</v>
      </c>
      <c r="N118" s="83">
        <v>31357.790996</v>
      </c>
      <c r="O118" s="85">
        <v>123.73</v>
      </c>
      <c r="P118" s="83">
        <v>38.798993035999999</v>
      </c>
      <c r="Q118" s="84">
        <f t="shared" si="1"/>
        <v>1.4838266154968422E-4</v>
      </c>
      <c r="R118" s="84">
        <f>P118/'סכום נכסי הקרן'!$C$42</f>
        <v>5.8719393415912848E-6</v>
      </c>
    </row>
    <row r="119" spans="2:18">
      <c r="B119" s="76" t="s">
        <v>3294</v>
      </c>
      <c r="C119" s="86" t="s">
        <v>2969</v>
      </c>
      <c r="D119" s="73" t="s">
        <v>3040</v>
      </c>
      <c r="E119" s="73"/>
      <c r="F119" s="73" t="s">
        <v>411</v>
      </c>
      <c r="G119" s="94">
        <v>41281</v>
      </c>
      <c r="H119" s="73" t="s">
        <v>130</v>
      </c>
      <c r="I119" s="83">
        <v>4.7799999999876492</v>
      </c>
      <c r="J119" s="86" t="s">
        <v>538</v>
      </c>
      <c r="K119" s="86" t="s">
        <v>132</v>
      </c>
      <c r="L119" s="87">
        <v>5.3499999999999999E-2</v>
      </c>
      <c r="M119" s="87">
        <v>1.8499999999943041E-2</v>
      </c>
      <c r="N119" s="83">
        <v>127923.922168</v>
      </c>
      <c r="O119" s="85">
        <v>130.38</v>
      </c>
      <c r="P119" s="83">
        <v>166.78720252699998</v>
      </c>
      <c r="Q119" s="84">
        <f t="shared" si="1"/>
        <v>6.3786008570942835E-4</v>
      </c>
      <c r="R119" s="84">
        <f>P119/'סכום נכסי הקרן'!$C$42</f>
        <v>2.5242003968596105E-5</v>
      </c>
    </row>
    <row r="120" spans="2:18">
      <c r="B120" s="76" t="s">
        <v>3294</v>
      </c>
      <c r="C120" s="86" t="s">
        <v>2969</v>
      </c>
      <c r="D120" s="73" t="s">
        <v>3041</v>
      </c>
      <c r="E120" s="73"/>
      <c r="F120" s="73" t="s">
        <v>411</v>
      </c>
      <c r="G120" s="94">
        <v>41767</v>
      </c>
      <c r="H120" s="73" t="s">
        <v>130</v>
      </c>
      <c r="I120" s="83">
        <v>4.7200000000797298</v>
      </c>
      <c r="J120" s="86" t="s">
        <v>538</v>
      </c>
      <c r="K120" s="86" t="s">
        <v>132</v>
      </c>
      <c r="L120" s="87">
        <v>5.3499999999999999E-2</v>
      </c>
      <c r="M120" s="87">
        <v>2.6500000000284751E-2</v>
      </c>
      <c r="N120" s="83">
        <v>25544.937218999999</v>
      </c>
      <c r="O120" s="85">
        <v>123.73</v>
      </c>
      <c r="P120" s="83">
        <v>31.606749434000001</v>
      </c>
      <c r="Q120" s="84">
        <f t="shared" si="1"/>
        <v>1.2087668356751771E-4</v>
      </c>
      <c r="R120" s="84">
        <f>P120/'סכום נכסי הקרן'!$C$42</f>
        <v>4.7834467066998004E-6</v>
      </c>
    </row>
    <row r="121" spans="2:18">
      <c r="B121" s="76" t="s">
        <v>3294</v>
      </c>
      <c r="C121" s="86" t="s">
        <v>2969</v>
      </c>
      <c r="D121" s="73" t="s">
        <v>3042</v>
      </c>
      <c r="E121" s="73"/>
      <c r="F121" s="73" t="s">
        <v>411</v>
      </c>
      <c r="G121" s="94">
        <v>41281</v>
      </c>
      <c r="H121" s="73" t="s">
        <v>130</v>
      </c>
      <c r="I121" s="83">
        <v>4.7800000000065905</v>
      </c>
      <c r="J121" s="86" t="s">
        <v>538</v>
      </c>
      <c r="K121" s="86" t="s">
        <v>132</v>
      </c>
      <c r="L121" s="87">
        <v>5.3499999999999999E-2</v>
      </c>
      <c r="M121" s="87">
        <v>1.8500000000019973E-2</v>
      </c>
      <c r="N121" s="83">
        <v>153634.126605</v>
      </c>
      <c r="O121" s="85">
        <v>130.38</v>
      </c>
      <c r="P121" s="83">
        <v>200.30816545599995</v>
      </c>
      <c r="Q121" s="84">
        <f t="shared" si="1"/>
        <v>7.6605747713394824E-4</v>
      </c>
      <c r="R121" s="84">
        <f>P121/'סכום נכסי הקרן'!$C$42</f>
        <v>3.0315152666248763E-5</v>
      </c>
    </row>
    <row r="122" spans="2:18">
      <c r="B122" s="76" t="s">
        <v>3295</v>
      </c>
      <c r="C122" s="86" t="s">
        <v>2968</v>
      </c>
      <c r="D122" s="73">
        <v>9533</v>
      </c>
      <c r="E122" s="73"/>
      <c r="F122" s="73" t="s">
        <v>2997</v>
      </c>
      <c r="G122" s="94">
        <v>45015</v>
      </c>
      <c r="H122" s="73" t="s">
        <v>2967</v>
      </c>
      <c r="I122" s="83">
        <v>4.3400000000009324</v>
      </c>
      <c r="J122" s="86" t="s">
        <v>496</v>
      </c>
      <c r="K122" s="86" t="s">
        <v>132</v>
      </c>
      <c r="L122" s="87">
        <v>3.3593000000000005E-2</v>
      </c>
      <c r="M122" s="87">
        <v>3.5000000000004083E-2</v>
      </c>
      <c r="N122" s="83">
        <v>1228411.239421</v>
      </c>
      <c r="O122" s="85">
        <v>99.45</v>
      </c>
      <c r="P122" s="83">
        <v>1221.6481588290001</v>
      </c>
      <c r="Q122" s="84">
        <f t="shared" si="1"/>
        <v>4.6720646877645529E-3</v>
      </c>
      <c r="R122" s="84">
        <f>P122/'סכום נכסי הקרן'!$C$42</f>
        <v>1.8488737268914735E-4</v>
      </c>
    </row>
    <row r="123" spans="2:18">
      <c r="B123" s="76" t="s">
        <v>3296</v>
      </c>
      <c r="C123" s="86" t="s">
        <v>2969</v>
      </c>
      <c r="D123" s="73" t="s">
        <v>3043</v>
      </c>
      <c r="E123" s="73"/>
      <c r="F123" s="73" t="s">
        <v>2997</v>
      </c>
      <c r="G123" s="94">
        <v>44748</v>
      </c>
      <c r="H123" s="73" t="s">
        <v>2967</v>
      </c>
      <c r="I123" s="83">
        <v>2.0800000000001155</v>
      </c>
      <c r="J123" s="86" t="s">
        <v>314</v>
      </c>
      <c r="K123" s="86" t="s">
        <v>132</v>
      </c>
      <c r="L123" s="87">
        <v>7.0660000000000001E-2</v>
      </c>
      <c r="M123" s="87">
        <v>9.3600000000002806E-2</v>
      </c>
      <c r="N123" s="83">
        <v>8491627.9865119997</v>
      </c>
      <c r="O123" s="85">
        <v>97.51</v>
      </c>
      <c r="P123" s="83">
        <v>8280.1791032130004</v>
      </c>
      <c r="Q123" s="84">
        <f t="shared" si="1"/>
        <v>3.1666672696964639E-2</v>
      </c>
      <c r="R123" s="84">
        <f>P123/'סכום נכסי הקרן'!$C$42</f>
        <v>1.253143590259296E-3</v>
      </c>
    </row>
    <row r="124" spans="2:18">
      <c r="B124" s="76" t="s">
        <v>3297</v>
      </c>
      <c r="C124" s="86" t="s">
        <v>2969</v>
      </c>
      <c r="D124" s="73">
        <v>7127</v>
      </c>
      <c r="E124" s="73"/>
      <c r="F124" s="73" t="s">
        <v>2997</v>
      </c>
      <c r="G124" s="94">
        <v>43631</v>
      </c>
      <c r="H124" s="73" t="s">
        <v>2967</v>
      </c>
      <c r="I124" s="83">
        <v>5.0999999999997758</v>
      </c>
      <c r="J124" s="86" t="s">
        <v>314</v>
      </c>
      <c r="K124" s="86" t="s">
        <v>132</v>
      </c>
      <c r="L124" s="87">
        <v>3.1E-2</v>
      </c>
      <c r="M124" s="87">
        <v>3.1299999999995956E-2</v>
      </c>
      <c r="N124" s="83">
        <v>818236.45551</v>
      </c>
      <c r="O124" s="85">
        <v>108.9</v>
      </c>
      <c r="P124" s="83">
        <v>891.05945397200003</v>
      </c>
      <c r="Q124" s="84">
        <f t="shared" si="1"/>
        <v>3.4077630122177202E-3</v>
      </c>
      <c r="R124" s="84">
        <f>P124/'סכום נכסי הקרן'!$C$42</f>
        <v>1.3485522829472012E-4</v>
      </c>
    </row>
    <row r="125" spans="2:18">
      <c r="B125" s="76" t="s">
        <v>3297</v>
      </c>
      <c r="C125" s="86" t="s">
        <v>2969</v>
      </c>
      <c r="D125" s="73">
        <v>7128</v>
      </c>
      <c r="E125" s="73"/>
      <c r="F125" s="73" t="s">
        <v>2997</v>
      </c>
      <c r="G125" s="94">
        <v>43634</v>
      </c>
      <c r="H125" s="73" t="s">
        <v>2967</v>
      </c>
      <c r="I125" s="83">
        <v>5.1299999999944577</v>
      </c>
      <c r="J125" s="86" t="s">
        <v>314</v>
      </c>
      <c r="K125" s="86" t="s">
        <v>132</v>
      </c>
      <c r="L125" s="87">
        <v>2.4900000000000002E-2</v>
      </c>
      <c r="M125" s="87">
        <v>3.1399999999975663E-2</v>
      </c>
      <c r="N125" s="83">
        <v>344424.662503</v>
      </c>
      <c r="O125" s="85">
        <v>107.38</v>
      </c>
      <c r="P125" s="83">
        <v>369.84318868499997</v>
      </c>
      <c r="Q125" s="84">
        <f t="shared" si="1"/>
        <v>1.4144263136464136E-3</v>
      </c>
      <c r="R125" s="84">
        <f>P125/'סכום נכסי הקרן'!$C$42</f>
        <v>5.5973018883350701E-5</v>
      </c>
    </row>
    <row r="126" spans="2:18">
      <c r="B126" s="76" t="s">
        <v>3297</v>
      </c>
      <c r="C126" s="86" t="s">
        <v>2969</v>
      </c>
      <c r="D126" s="73">
        <v>7130</v>
      </c>
      <c r="E126" s="73"/>
      <c r="F126" s="73" t="s">
        <v>2997</v>
      </c>
      <c r="G126" s="94">
        <v>43634</v>
      </c>
      <c r="H126" s="73" t="s">
        <v>2967</v>
      </c>
      <c r="I126" s="83">
        <v>5.3999999999984167</v>
      </c>
      <c r="J126" s="86" t="s">
        <v>314</v>
      </c>
      <c r="K126" s="86" t="s">
        <v>132</v>
      </c>
      <c r="L126" s="87">
        <v>3.6000000000000004E-2</v>
      </c>
      <c r="M126" s="87">
        <v>3.159999999996993E-2</v>
      </c>
      <c r="N126" s="83">
        <v>226130.528429</v>
      </c>
      <c r="O126" s="85">
        <v>111.77</v>
      </c>
      <c r="P126" s="83">
        <v>252.74609291100001</v>
      </c>
      <c r="Q126" s="84">
        <f t="shared" si="1"/>
        <v>9.6660080656269421E-4</v>
      </c>
      <c r="R126" s="84">
        <f>P126/'סכום נכסי הקרן'!$C$42</f>
        <v>3.825124340264559E-5</v>
      </c>
    </row>
    <row r="127" spans="2:18">
      <c r="B127" s="76" t="s">
        <v>3289</v>
      </c>
      <c r="C127" s="86" t="s">
        <v>2968</v>
      </c>
      <c r="D127" s="73">
        <v>9922</v>
      </c>
      <c r="E127" s="73"/>
      <c r="F127" s="73" t="s">
        <v>411</v>
      </c>
      <c r="G127" s="94">
        <v>40489</v>
      </c>
      <c r="H127" s="73" t="s">
        <v>130</v>
      </c>
      <c r="I127" s="83">
        <v>1.9799999999992985</v>
      </c>
      <c r="J127" s="86" t="s">
        <v>314</v>
      </c>
      <c r="K127" s="86" t="s">
        <v>132</v>
      </c>
      <c r="L127" s="87">
        <v>5.7000000000000002E-2</v>
      </c>
      <c r="M127" s="87">
        <v>2.2600000000021034E-2</v>
      </c>
      <c r="N127" s="83">
        <v>230314.672735</v>
      </c>
      <c r="O127" s="85">
        <v>123.85</v>
      </c>
      <c r="P127" s="83">
        <v>285.24472349000001</v>
      </c>
      <c r="Q127" s="84">
        <f t="shared" si="1"/>
        <v>1.0908883956132044E-3</v>
      </c>
      <c r="R127" s="84">
        <f>P127/'סכום נכסי הקרן'!$C$42</f>
        <v>4.3169669694472504E-5</v>
      </c>
    </row>
    <row r="128" spans="2:18">
      <c r="B128" s="76" t="s">
        <v>3298</v>
      </c>
      <c r="C128" s="86" t="s">
        <v>2969</v>
      </c>
      <c r="D128" s="73" t="s">
        <v>3044</v>
      </c>
      <c r="E128" s="73"/>
      <c r="F128" s="73" t="s">
        <v>455</v>
      </c>
      <c r="G128" s="94">
        <v>43801</v>
      </c>
      <c r="H128" s="73" t="s">
        <v>294</v>
      </c>
      <c r="I128" s="83">
        <v>4.7000000000002871</v>
      </c>
      <c r="J128" s="86" t="s">
        <v>324</v>
      </c>
      <c r="K128" s="86" t="s">
        <v>133</v>
      </c>
      <c r="L128" s="87">
        <v>2.3629999999999998E-2</v>
      </c>
      <c r="M128" s="87">
        <v>7.0500000000004309E-2</v>
      </c>
      <c r="N128" s="83">
        <v>1544957.4594000001</v>
      </c>
      <c r="O128" s="85">
        <v>80.45</v>
      </c>
      <c r="P128" s="83">
        <v>4887.4034818379996</v>
      </c>
      <c r="Q128" s="84">
        <f t="shared" si="1"/>
        <v>1.8691359748162203E-2</v>
      </c>
      <c r="R128" s="84">
        <f>P128/'סכום נכסי הקרן'!$C$42</f>
        <v>7.3967220635356642E-4</v>
      </c>
    </row>
    <row r="129" spans="2:18">
      <c r="B129" s="76" t="s">
        <v>3299</v>
      </c>
      <c r="C129" s="86" t="s">
        <v>2969</v>
      </c>
      <c r="D129" s="73">
        <v>9365</v>
      </c>
      <c r="E129" s="73"/>
      <c r="F129" s="73" t="s">
        <v>287</v>
      </c>
      <c r="G129" s="94">
        <v>44906</v>
      </c>
      <c r="H129" s="73" t="s">
        <v>2967</v>
      </c>
      <c r="I129" s="83">
        <v>2.4100000000241097</v>
      </c>
      <c r="J129" s="86" t="s">
        <v>314</v>
      </c>
      <c r="K129" s="86" t="s">
        <v>132</v>
      </c>
      <c r="L129" s="87">
        <v>7.1800000000000003E-2</v>
      </c>
      <c r="M129" s="87">
        <v>8.6199999997382371E-2</v>
      </c>
      <c r="N129" s="83">
        <v>5953.2356579999996</v>
      </c>
      <c r="O129" s="85">
        <v>97.54</v>
      </c>
      <c r="P129" s="83">
        <v>5.806786346</v>
      </c>
      <c r="Q129" s="84">
        <f t="shared" si="1"/>
        <v>2.2207442658895232E-5</v>
      </c>
      <c r="R129" s="84">
        <f>P129/'סכום נכסי הקרן'!$C$42</f>
        <v>8.788139723537465E-7</v>
      </c>
    </row>
    <row r="130" spans="2:18">
      <c r="B130" s="76" t="s">
        <v>3299</v>
      </c>
      <c r="C130" s="86" t="s">
        <v>2969</v>
      </c>
      <c r="D130" s="73">
        <v>9509</v>
      </c>
      <c r="E130" s="73"/>
      <c r="F130" s="73" t="s">
        <v>287</v>
      </c>
      <c r="G130" s="94">
        <v>44991</v>
      </c>
      <c r="H130" s="73" t="s">
        <v>2967</v>
      </c>
      <c r="I130" s="83">
        <v>2.4099999999976331</v>
      </c>
      <c r="J130" s="86" t="s">
        <v>314</v>
      </c>
      <c r="K130" s="86" t="s">
        <v>132</v>
      </c>
      <c r="L130" s="87">
        <v>7.1800000000000003E-2</v>
      </c>
      <c r="M130" s="87">
        <v>7.9399999999915621E-2</v>
      </c>
      <c r="N130" s="83">
        <v>294421.72519799997</v>
      </c>
      <c r="O130" s="85">
        <v>99.01</v>
      </c>
      <c r="P130" s="83">
        <v>291.50698990899997</v>
      </c>
      <c r="Q130" s="84">
        <f t="shared" si="1"/>
        <v>1.1148377738283103E-3</v>
      </c>
      <c r="R130" s="84">
        <f>P130/'סכום נכסי הקרן'!$C$42</f>
        <v>4.4117417191917424E-5</v>
      </c>
    </row>
    <row r="131" spans="2:18">
      <c r="B131" s="76" t="s">
        <v>3299</v>
      </c>
      <c r="C131" s="86" t="s">
        <v>2969</v>
      </c>
      <c r="D131" s="73">
        <v>9316</v>
      </c>
      <c r="E131" s="73"/>
      <c r="F131" s="73" t="s">
        <v>287</v>
      </c>
      <c r="G131" s="94">
        <v>44885</v>
      </c>
      <c r="H131" s="73" t="s">
        <v>2967</v>
      </c>
      <c r="I131" s="83">
        <v>2.4099999999994957</v>
      </c>
      <c r="J131" s="86" t="s">
        <v>314</v>
      </c>
      <c r="K131" s="86" t="s">
        <v>132</v>
      </c>
      <c r="L131" s="87">
        <v>7.1800000000000003E-2</v>
      </c>
      <c r="M131" s="87">
        <v>9.1499999999987397E-2</v>
      </c>
      <c r="N131" s="83">
        <v>2303294.1726509999</v>
      </c>
      <c r="O131" s="85">
        <v>96.4</v>
      </c>
      <c r="P131" s="83">
        <v>2220.3758954320001</v>
      </c>
      <c r="Q131" s="84">
        <f t="shared" si="1"/>
        <v>8.4915937044877984E-3</v>
      </c>
      <c r="R131" s="84">
        <f>P131/'סכום נכסי הקרן'!$C$42</f>
        <v>3.3603739564608785E-4</v>
      </c>
    </row>
    <row r="132" spans="2:18">
      <c r="B132" s="76" t="s">
        <v>3300</v>
      </c>
      <c r="C132" s="86" t="s">
        <v>2969</v>
      </c>
      <c r="D132" s="73" t="s">
        <v>3045</v>
      </c>
      <c r="E132" s="73"/>
      <c r="F132" s="73" t="s">
        <v>463</v>
      </c>
      <c r="G132" s="94">
        <v>44074</v>
      </c>
      <c r="H132" s="73" t="s">
        <v>130</v>
      </c>
      <c r="I132" s="83">
        <v>8.6100000000030743</v>
      </c>
      <c r="J132" s="86" t="s">
        <v>538</v>
      </c>
      <c r="K132" s="86" t="s">
        <v>132</v>
      </c>
      <c r="L132" s="87">
        <v>2.35E-2</v>
      </c>
      <c r="M132" s="87">
        <v>4.0600000000013667E-2</v>
      </c>
      <c r="N132" s="83">
        <v>932182.14971300005</v>
      </c>
      <c r="O132" s="85">
        <v>94.28</v>
      </c>
      <c r="P132" s="83">
        <v>878.86129802999983</v>
      </c>
      <c r="Q132" s="84">
        <f t="shared" si="1"/>
        <v>3.3611124498437775E-3</v>
      </c>
      <c r="R132" s="84">
        <f>P132/'סכום נכסי הקרן'!$C$42</f>
        <v>1.3300912801824551E-4</v>
      </c>
    </row>
    <row r="133" spans="2:18">
      <c r="B133" s="76" t="s">
        <v>3300</v>
      </c>
      <c r="C133" s="86" t="s">
        <v>2969</v>
      </c>
      <c r="D133" s="73" t="s">
        <v>3046</v>
      </c>
      <c r="E133" s="73"/>
      <c r="F133" s="73" t="s">
        <v>463</v>
      </c>
      <c r="G133" s="94">
        <v>44189</v>
      </c>
      <c r="H133" s="73" t="s">
        <v>130</v>
      </c>
      <c r="I133" s="83">
        <v>8.499999999995401</v>
      </c>
      <c r="J133" s="86" t="s">
        <v>538</v>
      </c>
      <c r="K133" s="86" t="s">
        <v>132</v>
      </c>
      <c r="L133" s="87">
        <v>2.4700000000000003E-2</v>
      </c>
      <c r="M133" s="87">
        <v>4.3299999999956762E-2</v>
      </c>
      <c r="N133" s="83">
        <v>116550.996688</v>
      </c>
      <c r="O133" s="85">
        <v>93.28</v>
      </c>
      <c r="P133" s="83">
        <v>108.71877755899999</v>
      </c>
      <c r="Q133" s="84">
        <f t="shared" si="1"/>
        <v>4.1578351169228265E-4</v>
      </c>
      <c r="R133" s="84">
        <f>P133/'סכום נכסי הקרן'!$C$42</f>
        <v>1.6453779264994526E-5</v>
      </c>
    </row>
    <row r="134" spans="2:18">
      <c r="B134" s="76" t="s">
        <v>3300</v>
      </c>
      <c r="C134" s="86" t="s">
        <v>2969</v>
      </c>
      <c r="D134" s="73" t="s">
        <v>3047</v>
      </c>
      <c r="E134" s="73"/>
      <c r="F134" s="73" t="s">
        <v>463</v>
      </c>
      <c r="G134" s="94">
        <v>44322</v>
      </c>
      <c r="H134" s="73" t="s">
        <v>130</v>
      </c>
      <c r="I134" s="83">
        <v>8.3299999999934506</v>
      </c>
      <c r="J134" s="86" t="s">
        <v>538</v>
      </c>
      <c r="K134" s="86" t="s">
        <v>132</v>
      </c>
      <c r="L134" s="87">
        <v>2.5600000000000001E-2</v>
      </c>
      <c r="M134" s="87">
        <v>4.8799999999957454E-2</v>
      </c>
      <c r="N134" s="83">
        <v>536289.14937200001</v>
      </c>
      <c r="O134" s="85">
        <v>89.4</v>
      </c>
      <c r="P134" s="83">
        <v>479.44249525800001</v>
      </c>
      <c r="Q134" s="84">
        <f t="shared" si="1"/>
        <v>1.8335773157925803E-3</v>
      </c>
      <c r="R134" s="84">
        <f>P134/'סכום נכסי הקרן'!$C$42</f>
        <v>7.2560059672785359E-5</v>
      </c>
    </row>
    <row r="135" spans="2:18">
      <c r="B135" s="76" t="s">
        <v>3300</v>
      </c>
      <c r="C135" s="86" t="s">
        <v>2969</v>
      </c>
      <c r="D135" s="73" t="s">
        <v>3048</v>
      </c>
      <c r="E135" s="73"/>
      <c r="F135" s="73" t="s">
        <v>463</v>
      </c>
      <c r="G135" s="94">
        <v>44418</v>
      </c>
      <c r="H135" s="73" t="s">
        <v>130</v>
      </c>
      <c r="I135" s="83">
        <v>8.4599999999924123</v>
      </c>
      <c r="J135" s="86" t="s">
        <v>538</v>
      </c>
      <c r="K135" s="86" t="s">
        <v>132</v>
      </c>
      <c r="L135" s="87">
        <v>2.2700000000000001E-2</v>
      </c>
      <c r="M135" s="87">
        <v>4.6799999999947141E-2</v>
      </c>
      <c r="N135" s="83">
        <v>535228.80033799994</v>
      </c>
      <c r="O135" s="85">
        <v>87.65</v>
      </c>
      <c r="P135" s="83">
        <v>469.128001036</v>
      </c>
      <c r="Q135" s="84">
        <f t="shared" si="1"/>
        <v>1.7941306192306586E-3</v>
      </c>
      <c r="R135" s="84">
        <f>P135/'סכום נכסי הקרן'!$C$42</f>
        <v>7.0999037603099659E-5</v>
      </c>
    </row>
    <row r="136" spans="2:18">
      <c r="B136" s="76" t="s">
        <v>3300</v>
      </c>
      <c r="C136" s="86" t="s">
        <v>2969</v>
      </c>
      <c r="D136" s="73" t="s">
        <v>3049</v>
      </c>
      <c r="E136" s="73"/>
      <c r="F136" s="73" t="s">
        <v>463</v>
      </c>
      <c r="G136" s="94">
        <v>44530</v>
      </c>
      <c r="H136" s="73" t="s">
        <v>130</v>
      </c>
      <c r="I136" s="83">
        <v>8.5000000000027995</v>
      </c>
      <c r="J136" s="86" t="s">
        <v>538</v>
      </c>
      <c r="K136" s="86" t="s">
        <v>132</v>
      </c>
      <c r="L136" s="87">
        <v>1.7899999999999999E-2</v>
      </c>
      <c r="M136" s="87">
        <v>4.980000000000559E-2</v>
      </c>
      <c r="N136" s="83">
        <v>442097.72154400009</v>
      </c>
      <c r="O136" s="85">
        <v>80.78</v>
      </c>
      <c r="P136" s="83">
        <v>357.12654956</v>
      </c>
      <c r="Q136" s="84">
        <f t="shared" si="1"/>
        <v>1.3657928669591878E-3</v>
      </c>
      <c r="R136" s="84">
        <f>P136/'סכום נכסי הקרן'!$C$42</f>
        <v>5.4048450029163635E-5</v>
      </c>
    </row>
    <row r="137" spans="2:18">
      <c r="B137" s="76" t="s">
        <v>3300</v>
      </c>
      <c r="C137" s="86" t="s">
        <v>2969</v>
      </c>
      <c r="D137" s="73" t="s">
        <v>3050</v>
      </c>
      <c r="E137" s="73"/>
      <c r="F137" s="73" t="s">
        <v>463</v>
      </c>
      <c r="G137" s="94">
        <v>44612</v>
      </c>
      <c r="H137" s="73" t="s">
        <v>130</v>
      </c>
      <c r="I137" s="83">
        <v>8.2899999999932561</v>
      </c>
      <c r="J137" s="86" t="s">
        <v>538</v>
      </c>
      <c r="K137" s="86" t="s">
        <v>132</v>
      </c>
      <c r="L137" s="87">
        <v>2.3599999999999999E-2</v>
      </c>
      <c r="M137" s="87">
        <v>5.2299999999972889E-2</v>
      </c>
      <c r="N137" s="83">
        <v>516982.751559</v>
      </c>
      <c r="O137" s="85">
        <v>83.46</v>
      </c>
      <c r="P137" s="83">
        <v>431.47382367899996</v>
      </c>
      <c r="Q137" s="84">
        <f t="shared" si="1"/>
        <v>1.6501261846436229E-3</v>
      </c>
      <c r="R137" s="84">
        <f>P137/'סכום נכסי הקרן'!$C$42</f>
        <v>6.5300357609196936E-5</v>
      </c>
    </row>
    <row r="138" spans="2:18">
      <c r="B138" s="76" t="s">
        <v>3300</v>
      </c>
      <c r="C138" s="86" t="s">
        <v>2969</v>
      </c>
      <c r="D138" s="73" t="s">
        <v>3051</v>
      </c>
      <c r="E138" s="73"/>
      <c r="F138" s="73" t="s">
        <v>463</v>
      </c>
      <c r="G138" s="94">
        <v>44662</v>
      </c>
      <c r="H138" s="73" t="s">
        <v>130</v>
      </c>
      <c r="I138" s="83">
        <v>8.3600000000006389</v>
      </c>
      <c r="J138" s="86" t="s">
        <v>538</v>
      </c>
      <c r="K138" s="86" t="s">
        <v>132</v>
      </c>
      <c r="L138" s="87">
        <v>2.4E-2</v>
      </c>
      <c r="M138" s="87">
        <v>4.9400000000005578E-2</v>
      </c>
      <c r="N138" s="83">
        <v>588684.84198400006</v>
      </c>
      <c r="O138" s="85">
        <v>85.14</v>
      </c>
      <c r="P138" s="83">
        <v>501.20631743799999</v>
      </c>
      <c r="Q138" s="84">
        <f t="shared" si="1"/>
        <v>1.9168107609896256E-3</v>
      </c>
      <c r="R138" s="84">
        <f>P138/'סכום נכסי הקרן'!$C$42</f>
        <v>7.5853852466932419E-5</v>
      </c>
    </row>
    <row r="139" spans="2:18">
      <c r="B139" s="76" t="s">
        <v>3301</v>
      </c>
      <c r="C139" s="86" t="s">
        <v>2968</v>
      </c>
      <c r="D139" s="73">
        <v>7490</v>
      </c>
      <c r="E139" s="73"/>
      <c r="F139" s="73" t="s">
        <v>287</v>
      </c>
      <c r="G139" s="94">
        <v>43899</v>
      </c>
      <c r="H139" s="73" t="s">
        <v>2967</v>
      </c>
      <c r="I139" s="83">
        <v>3.4400000000001598</v>
      </c>
      <c r="J139" s="86" t="s">
        <v>128</v>
      </c>
      <c r="K139" s="86" t="s">
        <v>132</v>
      </c>
      <c r="L139" s="87">
        <v>2.3889999999999998E-2</v>
      </c>
      <c r="M139" s="87">
        <v>5.2999999999992033E-2</v>
      </c>
      <c r="N139" s="83">
        <v>824666.99141400005</v>
      </c>
      <c r="O139" s="85">
        <v>91.24</v>
      </c>
      <c r="P139" s="83">
        <v>752.42615060200001</v>
      </c>
      <c r="Q139" s="84">
        <f t="shared" ref="Q139:Q202" si="2">IFERROR(P139/$P$10,0)</f>
        <v>2.8775745479351902E-3</v>
      </c>
      <c r="R139" s="84">
        <f>P139/'סכום נכסי הקרן'!$C$42</f>
        <v>1.138741077961097E-4</v>
      </c>
    </row>
    <row r="140" spans="2:18">
      <c r="B140" s="76" t="s">
        <v>3301</v>
      </c>
      <c r="C140" s="86" t="s">
        <v>2968</v>
      </c>
      <c r="D140" s="73">
        <v>7491</v>
      </c>
      <c r="E140" s="73"/>
      <c r="F140" s="73" t="s">
        <v>287</v>
      </c>
      <c r="G140" s="94">
        <v>43899</v>
      </c>
      <c r="H140" s="73" t="s">
        <v>2967</v>
      </c>
      <c r="I140" s="83">
        <v>3.5999999999986612</v>
      </c>
      <c r="J140" s="86" t="s">
        <v>128</v>
      </c>
      <c r="K140" s="86" t="s">
        <v>132</v>
      </c>
      <c r="L140" s="87">
        <v>1.2969999999999999E-2</v>
      </c>
      <c r="M140" s="87">
        <v>2.2799999999984829E-2</v>
      </c>
      <c r="N140" s="83">
        <v>851048.10109400004</v>
      </c>
      <c r="O140" s="85">
        <v>105.35</v>
      </c>
      <c r="P140" s="83">
        <v>896.5791160870001</v>
      </c>
      <c r="Q140" s="84">
        <f t="shared" si="2"/>
        <v>3.4288723785025287E-3</v>
      </c>
      <c r="R140" s="84">
        <f>P140/'סכום נכסי הקרן'!$C$42</f>
        <v>1.3569058814788144E-4</v>
      </c>
    </row>
    <row r="141" spans="2:18">
      <c r="B141" s="76" t="s">
        <v>3302</v>
      </c>
      <c r="C141" s="86" t="s">
        <v>2969</v>
      </c>
      <c r="D141" s="73" t="s">
        <v>3052</v>
      </c>
      <c r="E141" s="73"/>
      <c r="F141" s="73" t="s">
        <v>463</v>
      </c>
      <c r="G141" s="94">
        <v>43924</v>
      </c>
      <c r="H141" s="73" t="s">
        <v>130</v>
      </c>
      <c r="I141" s="83">
        <v>8.1600000000215438</v>
      </c>
      <c r="J141" s="86" t="s">
        <v>538</v>
      </c>
      <c r="K141" s="86" t="s">
        <v>132</v>
      </c>
      <c r="L141" s="87">
        <v>3.1400000000000004E-2</v>
      </c>
      <c r="M141" s="87">
        <v>3.2000000000103293E-2</v>
      </c>
      <c r="N141" s="83">
        <v>127960.126483</v>
      </c>
      <c r="O141" s="85">
        <v>105.92</v>
      </c>
      <c r="P141" s="83">
        <v>135.53536276300002</v>
      </c>
      <c r="Q141" s="84">
        <f t="shared" si="2"/>
        <v>5.1834071678653209E-4</v>
      </c>
      <c r="R141" s="84">
        <f>P141/'סכום נכסי הקרן'!$C$42</f>
        <v>2.051227020367422E-5</v>
      </c>
    </row>
    <row r="142" spans="2:18">
      <c r="B142" s="76" t="s">
        <v>3302</v>
      </c>
      <c r="C142" s="86" t="s">
        <v>2969</v>
      </c>
      <c r="D142" s="73" t="s">
        <v>3053</v>
      </c>
      <c r="E142" s="73"/>
      <c r="F142" s="73" t="s">
        <v>463</v>
      </c>
      <c r="G142" s="94">
        <v>44015</v>
      </c>
      <c r="H142" s="73" t="s">
        <v>130</v>
      </c>
      <c r="I142" s="83">
        <v>7.7600000000048794</v>
      </c>
      <c r="J142" s="86" t="s">
        <v>538</v>
      </c>
      <c r="K142" s="86" t="s">
        <v>132</v>
      </c>
      <c r="L142" s="87">
        <v>3.1E-2</v>
      </c>
      <c r="M142" s="87">
        <v>4.8500000000055915E-2</v>
      </c>
      <c r="N142" s="83">
        <v>105487.880193</v>
      </c>
      <c r="O142" s="85">
        <v>93.24</v>
      </c>
      <c r="P142" s="83">
        <v>98.356901477000008</v>
      </c>
      <c r="Q142" s="84">
        <f t="shared" si="2"/>
        <v>3.7615560819827785E-4</v>
      </c>
      <c r="R142" s="84">
        <f>P142/'סכום נכסי הקרן'!$C$42</f>
        <v>1.4885586302818047E-5</v>
      </c>
    </row>
    <row r="143" spans="2:18">
      <c r="B143" s="76" t="s">
        <v>3302</v>
      </c>
      <c r="C143" s="86" t="s">
        <v>2969</v>
      </c>
      <c r="D143" s="73" t="s">
        <v>3054</v>
      </c>
      <c r="E143" s="73"/>
      <c r="F143" s="73" t="s">
        <v>463</v>
      </c>
      <c r="G143" s="94">
        <v>44108</v>
      </c>
      <c r="H143" s="73" t="s">
        <v>130</v>
      </c>
      <c r="I143" s="83">
        <v>7.5800000000197372</v>
      </c>
      <c r="J143" s="86" t="s">
        <v>538</v>
      </c>
      <c r="K143" s="86" t="s">
        <v>132</v>
      </c>
      <c r="L143" s="87">
        <v>3.1E-2</v>
      </c>
      <c r="M143" s="87">
        <v>5.5900000000184781E-2</v>
      </c>
      <c r="N143" s="83">
        <v>171101.84278000001</v>
      </c>
      <c r="O143" s="85">
        <v>88.25</v>
      </c>
      <c r="P143" s="83">
        <v>150.99738761899999</v>
      </c>
      <c r="Q143" s="84">
        <f t="shared" si="2"/>
        <v>5.7747360198671916E-4</v>
      </c>
      <c r="R143" s="84">
        <f>P143/'סכום נכסי הקרן'!$C$42</f>
        <v>2.2852332791596703E-5</v>
      </c>
    </row>
    <row r="144" spans="2:18">
      <c r="B144" s="76" t="s">
        <v>3302</v>
      </c>
      <c r="C144" s="86" t="s">
        <v>2969</v>
      </c>
      <c r="D144" s="73" t="s">
        <v>3055</v>
      </c>
      <c r="E144" s="73"/>
      <c r="F144" s="73" t="s">
        <v>463</v>
      </c>
      <c r="G144" s="94">
        <v>44200</v>
      </c>
      <c r="H144" s="73" t="s">
        <v>130</v>
      </c>
      <c r="I144" s="83">
        <v>7.4399999999754547</v>
      </c>
      <c r="J144" s="86" t="s">
        <v>538</v>
      </c>
      <c r="K144" s="86" t="s">
        <v>132</v>
      </c>
      <c r="L144" s="87">
        <v>3.1E-2</v>
      </c>
      <c r="M144" s="87">
        <v>6.2099999999758557E-2</v>
      </c>
      <c r="N144" s="83">
        <v>88769.938488999993</v>
      </c>
      <c r="O144" s="85">
        <v>84.45</v>
      </c>
      <c r="P144" s="83">
        <v>74.966219761000005</v>
      </c>
      <c r="Q144" s="84">
        <f t="shared" si="2"/>
        <v>2.8670041008885201E-4</v>
      </c>
      <c r="R144" s="84">
        <f>P144/'סכום נכסי הקרן'!$C$42</f>
        <v>1.1345580404536609E-5</v>
      </c>
    </row>
    <row r="145" spans="2:18">
      <c r="B145" s="76" t="s">
        <v>3302</v>
      </c>
      <c r="C145" s="86" t="s">
        <v>2969</v>
      </c>
      <c r="D145" s="73" t="s">
        <v>3056</v>
      </c>
      <c r="E145" s="73"/>
      <c r="F145" s="73" t="s">
        <v>463</v>
      </c>
      <c r="G145" s="94">
        <v>44290</v>
      </c>
      <c r="H145" s="73" t="s">
        <v>130</v>
      </c>
      <c r="I145" s="83">
        <v>7.3400000000062979</v>
      </c>
      <c r="J145" s="86" t="s">
        <v>538</v>
      </c>
      <c r="K145" s="86" t="s">
        <v>132</v>
      </c>
      <c r="L145" s="87">
        <v>3.1E-2</v>
      </c>
      <c r="M145" s="87">
        <v>6.6300000000011447E-2</v>
      </c>
      <c r="N145" s="83">
        <v>170504.66159800001</v>
      </c>
      <c r="O145" s="85">
        <v>81.94</v>
      </c>
      <c r="P145" s="83">
        <v>139.71152496800002</v>
      </c>
      <c r="Q145" s="84">
        <f t="shared" si="2"/>
        <v>5.3431200919781016E-4</v>
      </c>
      <c r="R145" s="84">
        <f>P145/'סכום נכסי הקרן'!$C$42</f>
        <v>2.1144301326895716E-5</v>
      </c>
    </row>
    <row r="146" spans="2:18">
      <c r="B146" s="76" t="s">
        <v>3302</v>
      </c>
      <c r="C146" s="86" t="s">
        <v>2969</v>
      </c>
      <c r="D146" s="73" t="s">
        <v>3057</v>
      </c>
      <c r="E146" s="73"/>
      <c r="F146" s="73" t="s">
        <v>463</v>
      </c>
      <c r="G146" s="94">
        <v>44496</v>
      </c>
      <c r="H146" s="73" t="s">
        <v>130</v>
      </c>
      <c r="I146" s="83">
        <v>6.6500000000204773</v>
      </c>
      <c r="J146" s="86" t="s">
        <v>538</v>
      </c>
      <c r="K146" s="86" t="s">
        <v>132</v>
      </c>
      <c r="L146" s="87">
        <v>3.1E-2</v>
      </c>
      <c r="M146" s="87">
        <v>9.8200000000316395E-2</v>
      </c>
      <c r="N146" s="83">
        <v>191001.695156</v>
      </c>
      <c r="O146" s="85">
        <v>65.2</v>
      </c>
      <c r="P146" s="83">
        <v>124.53309973299999</v>
      </c>
      <c r="Q146" s="84">
        <f t="shared" si="2"/>
        <v>4.7626372087206781E-4</v>
      </c>
      <c r="R146" s="84">
        <f>P146/'סכום נכסי הקרן'!$C$42</f>
        <v>1.884715943462801E-5</v>
      </c>
    </row>
    <row r="147" spans="2:18">
      <c r="B147" s="76" t="s">
        <v>3302</v>
      </c>
      <c r="C147" s="86" t="s">
        <v>2969</v>
      </c>
      <c r="D147" s="73" t="s">
        <v>3058</v>
      </c>
      <c r="E147" s="73"/>
      <c r="F147" s="73" t="s">
        <v>463</v>
      </c>
      <c r="G147" s="94">
        <v>44615</v>
      </c>
      <c r="H147" s="73" t="s">
        <v>130</v>
      </c>
      <c r="I147" s="83">
        <v>6.9599999999915374</v>
      </c>
      <c r="J147" s="86" t="s">
        <v>538</v>
      </c>
      <c r="K147" s="86" t="s">
        <v>132</v>
      </c>
      <c r="L147" s="87">
        <v>3.1E-2</v>
      </c>
      <c r="M147" s="87">
        <v>8.2899999999903273E-2</v>
      </c>
      <c r="N147" s="83">
        <v>231858.62729900001</v>
      </c>
      <c r="O147" s="85">
        <v>71.349999999999994</v>
      </c>
      <c r="P147" s="83">
        <v>165.43112984000001</v>
      </c>
      <c r="Q147" s="84">
        <f t="shared" si="2"/>
        <v>6.3267392857475262E-4</v>
      </c>
      <c r="R147" s="84">
        <f>P147/'סכום נכסי הקרן'!$C$42</f>
        <v>2.5036772442265918E-5</v>
      </c>
    </row>
    <row r="148" spans="2:18">
      <c r="B148" s="76" t="s">
        <v>3302</v>
      </c>
      <c r="C148" s="86" t="s">
        <v>2969</v>
      </c>
      <c r="D148" s="73" t="s">
        <v>3059</v>
      </c>
      <c r="E148" s="73"/>
      <c r="F148" s="73" t="s">
        <v>463</v>
      </c>
      <c r="G148" s="94">
        <v>44753</v>
      </c>
      <c r="H148" s="73" t="s">
        <v>130</v>
      </c>
      <c r="I148" s="83">
        <v>7.8100000000013052</v>
      </c>
      <c r="J148" s="86" t="s">
        <v>538</v>
      </c>
      <c r="K148" s="86" t="s">
        <v>132</v>
      </c>
      <c r="L148" s="87">
        <v>3.2599999999999997E-2</v>
      </c>
      <c r="M148" s="87">
        <v>4.4899999999996491E-2</v>
      </c>
      <c r="N148" s="83">
        <v>342267.50480499998</v>
      </c>
      <c r="O148" s="85">
        <v>91.81</v>
      </c>
      <c r="P148" s="83">
        <v>314.23581123899999</v>
      </c>
      <c r="Q148" s="84">
        <f t="shared" si="2"/>
        <v>1.2017617566157856E-3</v>
      </c>
      <c r="R148" s="84">
        <f>P148/'סכום נכסי הקרן'!$C$42</f>
        <v>4.7557255438023244E-5</v>
      </c>
    </row>
    <row r="149" spans="2:18">
      <c r="B149" s="76" t="s">
        <v>3302</v>
      </c>
      <c r="C149" s="86" t="s">
        <v>2969</v>
      </c>
      <c r="D149" s="73" t="s">
        <v>3060</v>
      </c>
      <c r="E149" s="73"/>
      <c r="F149" s="73" t="s">
        <v>463</v>
      </c>
      <c r="G149" s="94">
        <v>44959</v>
      </c>
      <c r="H149" s="73" t="s">
        <v>130</v>
      </c>
      <c r="I149" s="83">
        <v>7.6000000000133232</v>
      </c>
      <c r="J149" s="86" t="s">
        <v>538</v>
      </c>
      <c r="K149" s="86" t="s">
        <v>132</v>
      </c>
      <c r="L149" s="87">
        <v>3.8100000000000002E-2</v>
      </c>
      <c r="M149" s="87">
        <v>4.9700000000066608E-2</v>
      </c>
      <c r="N149" s="83">
        <v>165613.305196</v>
      </c>
      <c r="O149" s="85">
        <v>90.64</v>
      </c>
      <c r="P149" s="83">
        <v>150.11188970000001</v>
      </c>
      <c r="Q149" s="84">
        <f t="shared" si="2"/>
        <v>5.7408710847911678E-4</v>
      </c>
      <c r="R149" s="84">
        <f>P149/'סכום נכסי הקרן'!$C$42</f>
        <v>2.2718319260300961E-5</v>
      </c>
    </row>
    <row r="150" spans="2:18">
      <c r="B150" s="76" t="s">
        <v>3302</v>
      </c>
      <c r="C150" s="86" t="s">
        <v>2969</v>
      </c>
      <c r="D150" s="73" t="s">
        <v>3061</v>
      </c>
      <c r="E150" s="73"/>
      <c r="F150" s="73" t="s">
        <v>463</v>
      </c>
      <c r="G150" s="94">
        <v>43011</v>
      </c>
      <c r="H150" s="73" t="s">
        <v>130</v>
      </c>
      <c r="I150" s="83">
        <v>7.8199999999794638</v>
      </c>
      <c r="J150" s="86" t="s">
        <v>538</v>
      </c>
      <c r="K150" s="86" t="s">
        <v>132</v>
      </c>
      <c r="L150" s="87">
        <v>3.9E-2</v>
      </c>
      <c r="M150" s="87">
        <v>3.9799999999868996E-2</v>
      </c>
      <c r="N150" s="83">
        <v>105325.70726300002</v>
      </c>
      <c r="O150" s="85">
        <v>107.26</v>
      </c>
      <c r="P150" s="83">
        <v>112.97235547599999</v>
      </c>
      <c r="Q150" s="84">
        <f t="shared" si="2"/>
        <v>4.3205087233867359E-4</v>
      </c>
      <c r="R150" s="84">
        <f>P150/'סכום נכסי הקרן'!$C$42</f>
        <v>1.7097526681072601E-5</v>
      </c>
    </row>
    <row r="151" spans="2:18">
      <c r="B151" s="76" t="s">
        <v>3302</v>
      </c>
      <c r="C151" s="86" t="s">
        <v>2969</v>
      </c>
      <c r="D151" s="73" t="s">
        <v>3062</v>
      </c>
      <c r="E151" s="73"/>
      <c r="F151" s="73" t="s">
        <v>463</v>
      </c>
      <c r="G151" s="94">
        <v>43104</v>
      </c>
      <c r="H151" s="73" t="s">
        <v>130</v>
      </c>
      <c r="I151" s="83">
        <v>7.5100000000146379</v>
      </c>
      <c r="J151" s="86" t="s">
        <v>538</v>
      </c>
      <c r="K151" s="86" t="s">
        <v>132</v>
      </c>
      <c r="L151" s="87">
        <v>3.8199999999999998E-2</v>
      </c>
      <c r="M151" s="87">
        <v>5.3400000000097585E-2</v>
      </c>
      <c r="N151" s="83">
        <v>187152.34843099999</v>
      </c>
      <c r="O151" s="85">
        <v>96.37</v>
      </c>
      <c r="P151" s="83">
        <v>180.358723236</v>
      </c>
      <c r="Q151" s="84">
        <f t="shared" si="2"/>
        <v>6.8976293695635572E-4</v>
      </c>
      <c r="R151" s="84">
        <f>P151/'סכום נכסי הקרן'!$C$42</f>
        <v>2.7295952799238588E-5</v>
      </c>
    </row>
    <row r="152" spans="2:18">
      <c r="B152" s="76" t="s">
        <v>3302</v>
      </c>
      <c r="C152" s="86" t="s">
        <v>2969</v>
      </c>
      <c r="D152" s="73" t="s">
        <v>3063</v>
      </c>
      <c r="E152" s="73"/>
      <c r="F152" s="73" t="s">
        <v>463</v>
      </c>
      <c r="G152" s="94">
        <v>43194</v>
      </c>
      <c r="H152" s="73" t="s">
        <v>130</v>
      </c>
      <c r="I152" s="83">
        <v>7.81999999997418</v>
      </c>
      <c r="J152" s="86" t="s">
        <v>538</v>
      </c>
      <c r="K152" s="86" t="s">
        <v>132</v>
      </c>
      <c r="L152" s="87">
        <v>3.7900000000000003E-2</v>
      </c>
      <c r="M152" s="87">
        <v>4.0599999999851338E-2</v>
      </c>
      <c r="N152" s="83">
        <v>120750.221567</v>
      </c>
      <c r="O152" s="85">
        <v>105.85</v>
      </c>
      <c r="P152" s="83">
        <v>127.814120915</v>
      </c>
      <c r="Q152" s="84">
        <f t="shared" si="2"/>
        <v>4.8881164074035738E-4</v>
      </c>
      <c r="R152" s="84">
        <f>P152/'סכום נכסי הקרן'!$C$42</f>
        <v>1.9343717614406132E-5</v>
      </c>
    </row>
    <row r="153" spans="2:18">
      <c r="B153" s="76" t="s">
        <v>3302</v>
      </c>
      <c r="C153" s="86" t="s">
        <v>2969</v>
      </c>
      <c r="D153" s="73" t="s">
        <v>3064</v>
      </c>
      <c r="E153" s="73"/>
      <c r="F153" s="73" t="s">
        <v>463</v>
      </c>
      <c r="G153" s="94">
        <v>43285</v>
      </c>
      <c r="H153" s="73" t="s">
        <v>130</v>
      </c>
      <c r="I153" s="83">
        <v>7.7900000000053717</v>
      </c>
      <c r="J153" s="86" t="s">
        <v>538</v>
      </c>
      <c r="K153" s="86" t="s">
        <v>132</v>
      </c>
      <c r="L153" s="87">
        <v>4.0099999999999997E-2</v>
      </c>
      <c r="M153" s="87">
        <v>4.0800000000049026E-2</v>
      </c>
      <c r="N153" s="83">
        <v>161088.978241</v>
      </c>
      <c r="O153" s="85">
        <v>106.33</v>
      </c>
      <c r="P153" s="83">
        <v>171.28592205200002</v>
      </c>
      <c r="Q153" s="84">
        <f t="shared" si="2"/>
        <v>6.5506496461094159E-4</v>
      </c>
      <c r="R153" s="84">
        <f>P153/'סכום נכסי הקרן'!$C$42</f>
        <v>2.592285174578254E-5</v>
      </c>
    </row>
    <row r="154" spans="2:18">
      <c r="B154" s="76" t="s">
        <v>3302</v>
      </c>
      <c r="C154" s="86" t="s">
        <v>2969</v>
      </c>
      <c r="D154" s="73" t="s">
        <v>3065</v>
      </c>
      <c r="E154" s="73"/>
      <c r="F154" s="73" t="s">
        <v>463</v>
      </c>
      <c r="G154" s="94">
        <v>43377</v>
      </c>
      <c r="H154" s="73" t="s">
        <v>130</v>
      </c>
      <c r="I154" s="83">
        <v>7.7299999999992828</v>
      </c>
      <c r="J154" s="86" t="s">
        <v>538</v>
      </c>
      <c r="K154" s="86" t="s">
        <v>132</v>
      </c>
      <c r="L154" s="87">
        <v>3.9699999999999999E-2</v>
      </c>
      <c r="M154" s="87">
        <v>4.3199999999995221E-2</v>
      </c>
      <c r="N154" s="83">
        <v>322068.926278</v>
      </c>
      <c r="O154" s="85">
        <v>103.88</v>
      </c>
      <c r="P154" s="83">
        <v>334.56519038799996</v>
      </c>
      <c r="Q154" s="84">
        <f t="shared" si="2"/>
        <v>1.2795093255535247E-3</v>
      </c>
      <c r="R154" s="84">
        <f>P154/'סכום נכסי הקרן'!$C$42</f>
        <v>5.063395593652271E-5</v>
      </c>
    </row>
    <row r="155" spans="2:18">
      <c r="B155" s="76" t="s">
        <v>3302</v>
      </c>
      <c r="C155" s="86" t="s">
        <v>2969</v>
      </c>
      <c r="D155" s="73" t="s">
        <v>3066</v>
      </c>
      <c r="E155" s="73"/>
      <c r="F155" s="73" t="s">
        <v>463</v>
      </c>
      <c r="G155" s="94">
        <v>43469</v>
      </c>
      <c r="H155" s="73" t="s">
        <v>130</v>
      </c>
      <c r="I155" s="83">
        <v>7.8599999999903218</v>
      </c>
      <c r="J155" s="86" t="s">
        <v>538</v>
      </c>
      <c r="K155" s="86" t="s">
        <v>132</v>
      </c>
      <c r="L155" s="87">
        <v>4.1700000000000001E-2</v>
      </c>
      <c r="M155" s="87">
        <v>3.6499999999956366E-2</v>
      </c>
      <c r="N155" s="83">
        <v>227511.53731099999</v>
      </c>
      <c r="O155" s="85">
        <v>110.81</v>
      </c>
      <c r="P155" s="83">
        <v>252.10554195399999</v>
      </c>
      <c r="Q155" s="84">
        <f t="shared" si="2"/>
        <v>9.641510869070921E-4</v>
      </c>
      <c r="R155" s="84">
        <f>P155/'סכום נכסי הקרן'!$C$42</f>
        <v>3.8154300774232209E-5</v>
      </c>
    </row>
    <row r="156" spans="2:18">
      <c r="B156" s="76" t="s">
        <v>3302</v>
      </c>
      <c r="C156" s="86" t="s">
        <v>2969</v>
      </c>
      <c r="D156" s="73" t="s">
        <v>3067</v>
      </c>
      <c r="E156" s="73"/>
      <c r="F156" s="73" t="s">
        <v>463</v>
      </c>
      <c r="G156" s="94">
        <v>43559</v>
      </c>
      <c r="H156" s="73" t="s">
        <v>130</v>
      </c>
      <c r="I156" s="83">
        <v>7.8600000000034314</v>
      </c>
      <c r="J156" s="86" t="s">
        <v>538</v>
      </c>
      <c r="K156" s="86" t="s">
        <v>132</v>
      </c>
      <c r="L156" s="87">
        <v>3.7200000000000004E-2</v>
      </c>
      <c r="M156" s="87">
        <v>3.9800000000025121E-2</v>
      </c>
      <c r="N156" s="83">
        <v>540229.29624299996</v>
      </c>
      <c r="O156" s="85">
        <v>104.64</v>
      </c>
      <c r="P156" s="83">
        <v>565.29596072100003</v>
      </c>
      <c r="Q156" s="84">
        <f t="shared" si="2"/>
        <v>2.1619148501415691E-3</v>
      </c>
      <c r="R156" s="84">
        <f>P156/'סכום נכסי הקרן'!$C$42</f>
        <v>8.555334382828858E-5</v>
      </c>
    </row>
    <row r="157" spans="2:18">
      <c r="B157" s="76" t="s">
        <v>3302</v>
      </c>
      <c r="C157" s="86" t="s">
        <v>2969</v>
      </c>
      <c r="D157" s="73" t="s">
        <v>3068</v>
      </c>
      <c r="E157" s="73"/>
      <c r="F157" s="73" t="s">
        <v>463</v>
      </c>
      <c r="G157" s="94">
        <v>43742</v>
      </c>
      <c r="H157" s="73" t="s">
        <v>130</v>
      </c>
      <c r="I157" s="83">
        <v>7.5700000000032066</v>
      </c>
      <c r="J157" s="86" t="s">
        <v>538</v>
      </c>
      <c r="K157" s="86" t="s">
        <v>132</v>
      </c>
      <c r="L157" s="87">
        <v>3.1E-2</v>
      </c>
      <c r="M157" s="87">
        <v>5.6400000000027706E-2</v>
      </c>
      <c r="N157" s="83">
        <v>628941.79275400005</v>
      </c>
      <c r="O157" s="85">
        <v>87.25</v>
      </c>
      <c r="P157" s="83">
        <v>548.75173933200006</v>
      </c>
      <c r="Q157" s="84">
        <f t="shared" si="2"/>
        <v>2.0986432183059374E-3</v>
      </c>
      <c r="R157" s="84">
        <f>P157/'סכום נכסי הקרן'!$C$42</f>
        <v>8.3049498835200059E-5</v>
      </c>
    </row>
    <row r="158" spans="2:18">
      <c r="B158" s="76" t="s">
        <v>3302</v>
      </c>
      <c r="C158" s="86" t="s">
        <v>2969</v>
      </c>
      <c r="D158" s="73" t="s">
        <v>3069</v>
      </c>
      <c r="E158" s="73"/>
      <c r="F158" s="73" t="s">
        <v>463</v>
      </c>
      <c r="G158" s="94">
        <v>42935</v>
      </c>
      <c r="H158" s="73" t="s">
        <v>130</v>
      </c>
      <c r="I158" s="83">
        <v>7.7999999999936902</v>
      </c>
      <c r="J158" s="86" t="s">
        <v>538</v>
      </c>
      <c r="K158" s="86" t="s">
        <v>132</v>
      </c>
      <c r="L158" s="87">
        <v>4.0800000000000003E-2</v>
      </c>
      <c r="M158" s="87">
        <v>3.9499999999965667E-2</v>
      </c>
      <c r="N158" s="83">
        <v>493348.73634599999</v>
      </c>
      <c r="O158" s="85">
        <v>109.21</v>
      </c>
      <c r="P158" s="83">
        <v>538.78612024300003</v>
      </c>
      <c r="Q158" s="84">
        <f t="shared" si="2"/>
        <v>2.0605307579375947E-3</v>
      </c>
      <c r="R158" s="84">
        <f>P158/'סכום נכסי הקרן'!$C$42</f>
        <v>8.1541276424950486E-5</v>
      </c>
    </row>
    <row r="159" spans="2:18">
      <c r="B159" s="76" t="s">
        <v>3283</v>
      </c>
      <c r="C159" s="86" t="s">
        <v>2969</v>
      </c>
      <c r="D159" s="73" t="s">
        <v>3070</v>
      </c>
      <c r="E159" s="73"/>
      <c r="F159" s="73" t="s">
        <v>287</v>
      </c>
      <c r="G159" s="94">
        <v>40742</v>
      </c>
      <c r="H159" s="73" t="s">
        <v>2967</v>
      </c>
      <c r="I159" s="83">
        <v>5.4599999999989173</v>
      </c>
      <c r="J159" s="86" t="s">
        <v>314</v>
      </c>
      <c r="K159" s="86" t="s">
        <v>132</v>
      </c>
      <c r="L159" s="87">
        <v>0.06</v>
      </c>
      <c r="M159" s="87">
        <v>1.7899999999997297E-2</v>
      </c>
      <c r="N159" s="83">
        <v>1815968.4166550001</v>
      </c>
      <c r="O159" s="85">
        <v>142.44</v>
      </c>
      <c r="P159" s="83">
        <v>2586.66530913</v>
      </c>
      <c r="Q159" s="84">
        <f t="shared" si="2"/>
        <v>9.8924289800722057E-3</v>
      </c>
      <c r="R159" s="84">
        <f>P159/'סכום נכסי הקרן'!$C$42</f>
        <v>3.9147257708767899E-4</v>
      </c>
    </row>
    <row r="160" spans="2:18">
      <c r="B160" s="76" t="s">
        <v>3283</v>
      </c>
      <c r="C160" s="86" t="s">
        <v>2969</v>
      </c>
      <c r="D160" s="73" t="s">
        <v>3071</v>
      </c>
      <c r="E160" s="73"/>
      <c r="F160" s="73" t="s">
        <v>287</v>
      </c>
      <c r="G160" s="94">
        <v>42201</v>
      </c>
      <c r="H160" s="73" t="s">
        <v>2967</v>
      </c>
      <c r="I160" s="83">
        <v>4.9999999999932365</v>
      </c>
      <c r="J160" s="86" t="s">
        <v>314</v>
      </c>
      <c r="K160" s="86" t="s">
        <v>132</v>
      </c>
      <c r="L160" s="87">
        <v>4.2030000000000005E-2</v>
      </c>
      <c r="M160" s="87">
        <v>3.42000000000027E-2</v>
      </c>
      <c r="N160" s="83">
        <v>128991.27933999998</v>
      </c>
      <c r="O160" s="85">
        <v>114.62</v>
      </c>
      <c r="P160" s="83">
        <v>147.84979363799999</v>
      </c>
      <c r="Q160" s="84">
        <f t="shared" si="2"/>
        <v>5.6543596039263996E-4</v>
      </c>
      <c r="R160" s="84">
        <f>P160/'סכום נכסי הקרן'!$C$42</f>
        <v>2.2375967827401868E-5</v>
      </c>
    </row>
    <row r="161" spans="2:18">
      <c r="B161" s="76" t="s">
        <v>3303</v>
      </c>
      <c r="C161" s="86" t="s">
        <v>2969</v>
      </c>
      <c r="D161" s="73" t="s">
        <v>3072</v>
      </c>
      <c r="E161" s="73"/>
      <c r="F161" s="73" t="s">
        <v>287</v>
      </c>
      <c r="G161" s="94">
        <v>42521</v>
      </c>
      <c r="H161" s="73" t="s">
        <v>2967</v>
      </c>
      <c r="I161" s="83">
        <v>1.6600000000019997</v>
      </c>
      <c r="J161" s="86" t="s">
        <v>128</v>
      </c>
      <c r="K161" s="86" t="s">
        <v>132</v>
      </c>
      <c r="L161" s="87">
        <v>2.3E-2</v>
      </c>
      <c r="M161" s="87">
        <v>3.9800000000059975E-2</v>
      </c>
      <c r="N161" s="83">
        <v>111234.573005</v>
      </c>
      <c r="O161" s="85">
        <v>107.92</v>
      </c>
      <c r="P161" s="83">
        <v>120.04435023599999</v>
      </c>
      <c r="Q161" s="84">
        <f t="shared" si="2"/>
        <v>4.590969712923387E-4</v>
      </c>
      <c r="R161" s="84">
        <f>P161/'סכום נכסי הקרן'!$C$42</f>
        <v>1.8167820547107753E-5</v>
      </c>
    </row>
    <row r="162" spans="2:18">
      <c r="B162" s="76" t="s">
        <v>3304</v>
      </c>
      <c r="C162" s="86" t="s">
        <v>2969</v>
      </c>
      <c r="D162" s="73" t="s">
        <v>3073</v>
      </c>
      <c r="E162" s="73"/>
      <c r="F162" s="73" t="s">
        <v>463</v>
      </c>
      <c r="G162" s="94">
        <v>44592</v>
      </c>
      <c r="H162" s="73" t="s">
        <v>130</v>
      </c>
      <c r="I162" s="83">
        <v>11.770000000024394</v>
      </c>
      <c r="J162" s="86" t="s">
        <v>538</v>
      </c>
      <c r="K162" s="86" t="s">
        <v>132</v>
      </c>
      <c r="L162" s="87">
        <v>2.7473999999999998E-2</v>
      </c>
      <c r="M162" s="87">
        <v>4.4700000000102616E-2</v>
      </c>
      <c r="N162" s="83">
        <v>200060.81428300001</v>
      </c>
      <c r="O162" s="85">
        <v>81.349999999999994</v>
      </c>
      <c r="P162" s="83">
        <v>162.74947593900001</v>
      </c>
      <c r="Q162" s="84">
        <f t="shared" si="2"/>
        <v>6.2241822573173627E-4</v>
      </c>
      <c r="R162" s="84">
        <f>P162/'סכום נכסי הקרן'!$C$42</f>
        <v>2.4630924047509821E-5</v>
      </c>
    </row>
    <row r="163" spans="2:18">
      <c r="B163" s="76" t="s">
        <v>3304</v>
      </c>
      <c r="C163" s="86" t="s">
        <v>2969</v>
      </c>
      <c r="D163" s="73" t="s">
        <v>3074</v>
      </c>
      <c r="E163" s="73"/>
      <c r="F163" s="73" t="s">
        <v>463</v>
      </c>
      <c r="G163" s="94">
        <v>44837</v>
      </c>
      <c r="H163" s="73" t="s">
        <v>130</v>
      </c>
      <c r="I163" s="83">
        <v>11.679999999988803</v>
      </c>
      <c r="J163" s="86" t="s">
        <v>538</v>
      </c>
      <c r="K163" s="86" t="s">
        <v>132</v>
      </c>
      <c r="L163" s="87">
        <v>3.9636999999999999E-2</v>
      </c>
      <c r="M163" s="87">
        <v>3.8199999999966178E-2</v>
      </c>
      <c r="N163" s="83">
        <v>174652.06786099999</v>
      </c>
      <c r="O163" s="85">
        <v>98.19</v>
      </c>
      <c r="P163" s="83">
        <v>171.49086476900001</v>
      </c>
      <c r="Q163" s="84">
        <f t="shared" si="2"/>
        <v>6.5584874644222444E-4</v>
      </c>
      <c r="R163" s="84">
        <f>P163/'סכום נכסי הקרן'!$C$42</f>
        <v>2.5953868303392895E-5</v>
      </c>
    </row>
    <row r="164" spans="2:18">
      <c r="B164" s="76" t="s">
        <v>3305</v>
      </c>
      <c r="C164" s="86" t="s">
        <v>2968</v>
      </c>
      <c r="D164" s="73" t="s">
        <v>3075</v>
      </c>
      <c r="E164" s="73"/>
      <c r="F164" s="73" t="s">
        <v>463</v>
      </c>
      <c r="G164" s="94">
        <v>42432</v>
      </c>
      <c r="H164" s="73" t="s">
        <v>130</v>
      </c>
      <c r="I164" s="83">
        <v>4.7600000000003799</v>
      </c>
      <c r="J164" s="86" t="s">
        <v>538</v>
      </c>
      <c r="K164" s="86" t="s">
        <v>132</v>
      </c>
      <c r="L164" s="87">
        <v>2.5399999999999999E-2</v>
      </c>
      <c r="M164" s="87">
        <v>2.1100000000001083E-2</v>
      </c>
      <c r="N164" s="83">
        <v>652679.52690099995</v>
      </c>
      <c r="O164" s="85">
        <v>112.91</v>
      </c>
      <c r="P164" s="83">
        <v>736.94043967200002</v>
      </c>
      <c r="Q164" s="84">
        <f t="shared" si="2"/>
        <v>2.8183510778402219E-3</v>
      </c>
      <c r="R164" s="84">
        <f>P164/'סכום נכסי הקרן'!$C$42</f>
        <v>1.1153046049686134E-4</v>
      </c>
    </row>
    <row r="165" spans="2:18">
      <c r="B165" s="76" t="s">
        <v>3306</v>
      </c>
      <c r="C165" s="86" t="s">
        <v>2969</v>
      </c>
      <c r="D165" s="73" t="s">
        <v>3076</v>
      </c>
      <c r="E165" s="73"/>
      <c r="F165" s="73" t="s">
        <v>463</v>
      </c>
      <c r="G165" s="94">
        <v>42242</v>
      </c>
      <c r="H165" s="73" t="s">
        <v>130</v>
      </c>
      <c r="I165" s="83">
        <v>3.1299999999991934</v>
      </c>
      <c r="J165" s="86" t="s">
        <v>468</v>
      </c>
      <c r="K165" s="86" t="s">
        <v>132</v>
      </c>
      <c r="L165" s="87">
        <v>2.3599999999999999E-2</v>
      </c>
      <c r="M165" s="87">
        <v>3.2399999999991443E-2</v>
      </c>
      <c r="N165" s="83">
        <v>1138552.6118749999</v>
      </c>
      <c r="O165" s="85">
        <v>106.76</v>
      </c>
      <c r="P165" s="83">
        <v>1215.5188035460001</v>
      </c>
      <c r="Q165" s="84">
        <f t="shared" si="2"/>
        <v>4.6486236141874294E-3</v>
      </c>
      <c r="R165" s="84">
        <f>P165/'סכום נכסי הקרן'!$C$42</f>
        <v>1.8395974030468204E-4</v>
      </c>
    </row>
    <row r="166" spans="2:18">
      <c r="B166" s="76" t="s">
        <v>3307</v>
      </c>
      <c r="C166" s="86" t="s">
        <v>2968</v>
      </c>
      <c r="D166" s="73">
        <v>7134</v>
      </c>
      <c r="E166" s="73"/>
      <c r="F166" s="73" t="s">
        <v>463</v>
      </c>
      <c r="G166" s="94">
        <v>43705</v>
      </c>
      <c r="H166" s="73" t="s">
        <v>130</v>
      </c>
      <c r="I166" s="83">
        <v>5.2900000000091785</v>
      </c>
      <c r="J166" s="86" t="s">
        <v>538</v>
      </c>
      <c r="K166" s="86" t="s">
        <v>132</v>
      </c>
      <c r="L166" s="87">
        <v>0.04</v>
      </c>
      <c r="M166" s="87">
        <v>3.9400000000084937E-2</v>
      </c>
      <c r="N166" s="83">
        <v>66384.173032000006</v>
      </c>
      <c r="O166" s="85">
        <v>109.96</v>
      </c>
      <c r="P166" s="83">
        <v>72.996034776999991</v>
      </c>
      <c r="Q166" s="84">
        <f t="shared" si="2"/>
        <v>2.7916564516853839E-4</v>
      </c>
      <c r="R166" s="84">
        <f>P166/'סכום נכסי הקרן'!$C$42</f>
        <v>1.1047407544559861E-5</v>
      </c>
    </row>
    <row r="167" spans="2:18">
      <c r="B167" s="76" t="s">
        <v>3307</v>
      </c>
      <c r="C167" s="86" t="s">
        <v>2968</v>
      </c>
      <c r="D167" s="73" t="s">
        <v>3077</v>
      </c>
      <c r="E167" s="73"/>
      <c r="F167" s="73" t="s">
        <v>463</v>
      </c>
      <c r="G167" s="94">
        <v>43256</v>
      </c>
      <c r="H167" s="73" t="s">
        <v>130</v>
      </c>
      <c r="I167" s="83">
        <v>5.2999999999988505</v>
      </c>
      <c r="J167" s="86" t="s">
        <v>538</v>
      </c>
      <c r="K167" s="86" t="s">
        <v>132</v>
      </c>
      <c r="L167" s="87">
        <v>0.04</v>
      </c>
      <c r="M167" s="87">
        <v>3.8599999999996061E-2</v>
      </c>
      <c r="N167" s="83">
        <v>1090686.299255</v>
      </c>
      <c r="O167" s="85">
        <v>111.65</v>
      </c>
      <c r="P167" s="83">
        <v>1217.7512117679998</v>
      </c>
      <c r="Q167" s="84">
        <f t="shared" si="2"/>
        <v>4.6571612242573193E-3</v>
      </c>
      <c r="R167" s="84">
        <f>P167/'סכום נכסי הקרן'!$C$42</f>
        <v>1.8429759870356084E-4</v>
      </c>
    </row>
    <row r="168" spans="2:18">
      <c r="B168" s="76" t="s">
        <v>3308</v>
      </c>
      <c r="C168" s="86" t="s">
        <v>2969</v>
      </c>
      <c r="D168" s="73" t="s">
        <v>3078</v>
      </c>
      <c r="E168" s="73"/>
      <c r="F168" s="73" t="s">
        <v>455</v>
      </c>
      <c r="G168" s="94">
        <v>44376</v>
      </c>
      <c r="H168" s="73" t="s">
        <v>294</v>
      </c>
      <c r="I168" s="83">
        <v>5.0000000000002833</v>
      </c>
      <c r="J168" s="86" t="s">
        <v>128</v>
      </c>
      <c r="K168" s="86" t="s">
        <v>132</v>
      </c>
      <c r="L168" s="87">
        <v>6.9000000000000006E-2</v>
      </c>
      <c r="M168" s="87">
        <v>8.6400000000004126E-2</v>
      </c>
      <c r="N168" s="83">
        <v>7569717.9977939995</v>
      </c>
      <c r="O168" s="85">
        <v>92.99</v>
      </c>
      <c r="P168" s="83">
        <v>7039.0810771970009</v>
      </c>
      <c r="Q168" s="84">
        <f t="shared" si="2"/>
        <v>2.6920224041108002E-2</v>
      </c>
      <c r="R168" s="84">
        <f>P168/'סכום נכסי הקרן'!$C$42</f>
        <v>1.0653126246728253E-3</v>
      </c>
    </row>
    <row r="169" spans="2:18">
      <c r="B169" s="76" t="s">
        <v>3308</v>
      </c>
      <c r="C169" s="86" t="s">
        <v>2969</v>
      </c>
      <c r="D169" s="73" t="s">
        <v>3079</v>
      </c>
      <c r="E169" s="73"/>
      <c r="F169" s="73" t="s">
        <v>455</v>
      </c>
      <c r="G169" s="94">
        <v>44431</v>
      </c>
      <c r="H169" s="73" t="s">
        <v>294</v>
      </c>
      <c r="I169" s="83">
        <v>5</v>
      </c>
      <c r="J169" s="86" t="s">
        <v>128</v>
      </c>
      <c r="K169" s="86" t="s">
        <v>132</v>
      </c>
      <c r="L169" s="87">
        <v>6.9000000000000006E-2</v>
      </c>
      <c r="M169" s="87">
        <v>8.6199999999999666E-2</v>
      </c>
      <c r="N169" s="83">
        <v>1306595.4729589999</v>
      </c>
      <c r="O169" s="85">
        <v>93.08</v>
      </c>
      <c r="P169" s="83">
        <v>1216.179119892</v>
      </c>
      <c r="Q169" s="84">
        <f t="shared" si="2"/>
        <v>4.6511489244910583E-3</v>
      </c>
      <c r="R169" s="84">
        <f>P169/'סכום נכסי הקרן'!$C$42</f>
        <v>1.8405967427787497E-4</v>
      </c>
    </row>
    <row r="170" spans="2:18">
      <c r="B170" s="76" t="s">
        <v>3308</v>
      </c>
      <c r="C170" s="86" t="s">
        <v>2969</v>
      </c>
      <c r="D170" s="73" t="s">
        <v>3080</v>
      </c>
      <c r="E170" s="73"/>
      <c r="F170" s="73" t="s">
        <v>455</v>
      </c>
      <c r="G170" s="94">
        <v>44859</v>
      </c>
      <c r="H170" s="73" t="s">
        <v>294</v>
      </c>
      <c r="I170" s="83">
        <v>5.030000000000415</v>
      </c>
      <c r="J170" s="86" t="s">
        <v>128</v>
      </c>
      <c r="K170" s="86" t="s">
        <v>132</v>
      </c>
      <c r="L170" s="87">
        <v>6.9000000000000006E-2</v>
      </c>
      <c r="M170" s="87">
        <v>7.3600000000003968E-2</v>
      </c>
      <c r="N170" s="83">
        <v>3976760.5785790002</v>
      </c>
      <c r="O170" s="85">
        <v>98.66</v>
      </c>
      <c r="P170" s="83">
        <v>3923.472150179</v>
      </c>
      <c r="Q170" s="84">
        <f t="shared" si="2"/>
        <v>1.5004905916487208E-2</v>
      </c>
      <c r="R170" s="84">
        <f>P170/'סכום נכסי הקרן'!$C$42</f>
        <v>5.9378836076744157E-4</v>
      </c>
    </row>
    <row r="171" spans="2:18">
      <c r="B171" s="76" t="s">
        <v>3309</v>
      </c>
      <c r="C171" s="86" t="s">
        <v>2969</v>
      </c>
      <c r="D171" s="73" t="s">
        <v>3081</v>
      </c>
      <c r="E171" s="73"/>
      <c r="F171" s="73" t="s">
        <v>455</v>
      </c>
      <c r="G171" s="94">
        <v>42516</v>
      </c>
      <c r="H171" s="73" t="s">
        <v>294</v>
      </c>
      <c r="I171" s="83">
        <v>3.6599999999985622</v>
      </c>
      <c r="J171" s="86" t="s">
        <v>324</v>
      </c>
      <c r="K171" s="86" t="s">
        <v>132</v>
      </c>
      <c r="L171" s="87">
        <v>2.3269999999999999E-2</v>
      </c>
      <c r="M171" s="87">
        <v>3.6199999999979221E-2</v>
      </c>
      <c r="N171" s="83">
        <v>828050.667793</v>
      </c>
      <c r="O171" s="85">
        <v>105.8</v>
      </c>
      <c r="P171" s="83">
        <v>876.07760176099998</v>
      </c>
      <c r="Q171" s="84">
        <f t="shared" si="2"/>
        <v>3.3504664967140951E-3</v>
      </c>
      <c r="R171" s="84">
        <f>P171/'סכום נכסי הקרן'!$C$42</f>
        <v>1.3258783626920927E-4</v>
      </c>
    </row>
    <row r="172" spans="2:18">
      <c r="B172" s="76" t="s">
        <v>3310</v>
      </c>
      <c r="C172" s="86" t="s">
        <v>2968</v>
      </c>
      <c r="D172" s="73" t="s">
        <v>3082</v>
      </c>
      <c r="E172" s="73"/>
      <c r="F172" s="73" t="s">
        <v>287</v>
      </c>
      <c r="G172" s="94">
        <v>42978</v>
      </c>
      <c r="H172" s="73" t="s">
        <v>2967</v>
      </c>
      <c r="I172" s="83">
        <v>1.1399999999989692</v>
      </c>
      <c r="J172" s="86" t="s">
        <v>128</v>
      </c>
      <c r="K172" s="86" t="s">
        <v>132</v>
      </c>
      <c r="L172" s="87">
        <v>2.76E-2</v>
      </c>
      <c r="M172" s="87">
        <v>6.3299999999970782E-2</v>
      </c>
      <c r="N172" s="83">
        <v>301855.48102599999</v>
      </c>
      <c r="O172" s="85">
        <v>96.41</v>
      </c>
      <c r="P172" s="83">
        <v>291.01887234499998</v>
      </c>
      <c r="Q172" s="84">
        <f t="shared" si="2"/>
        <v>1.1129710196259974E-3</v>
      </c>
      <c r="R172" s="84">
        <f>P172/'סכום נכסי הקרן'!$C$42</f>
        <v>4.4043544225041353E-5</v>
      </c>
    </row>
    <row r="173" spans="2:18">
      <c r="B173" s="76" t="s">
        <v>3311</v>
      </c>
      <c r="C173" s="86" t="s">
        <v>2969</v>
      </c>
      <c r="D173" s="73" t="s">
        <v>3083</v>
      </c>
      <c r="E173" s="73"/>
      <c r="F173" s="73" t="s">
        <v>463</v>
      </c>
      <c r="G173" s="94">
        <v>42794</v>
      </c>
      <c r="H173" s="73" t="s">
        <v>130</v>
      </c>
      <c r="I173" s="83">
        <v>5.5499999999990388</v>
      </c>
      <c r="J173" s="86" t="s">
        <v>538</v>
      </c>
      <c r="K173" s="86" t="s">
        <v>132</v>
      </c>
      <c r="L173" s="87">
        <v>2.8999999999999998E-2</v>
      </c>
      <c r="M173" s="87">
        <v>2.439999999999647E-2</v>
      </c>
      <c r="N173" s="83">
        <v>1699908.3914399999</v>
      </c>
      <c r="O173" s="85">
        <v>113.3</v>
      </c>
      <c r="P173" s="83">
        <v>1925.9960287470001</v>
      </c>
      <c r="Q173" s="84">
        <f t="shared" si="2"/>
        <v>7.3657689160755878E-3</v>
      </c>
      <c r="R173" s="84">
        <f>P173/'סכום נכסי הקרן'!$C$42</f>
        <v>2.9148518989796006E-4</v>
      </c>
    </row>
    <row r="174" spans="2:18">
      <c r="B174" s="76" t="s">
        <v>3312</v>
      </c>
      <c r="C174" s="86" t="s">
        <v>2969</v>
      </c>
      <c r="D174" s="73" t="s">
        <v>3084</v>
      </c>
      <c r="E174" s="73"/>
      <c r="F174" s="73" t="s">
        <v>463</v>
      </c>
      <c r="G174" s="94">
        <v>44728</v>
      </c>
      <c r="H174" s="73" t="s">
        <v>130</v>
      </c>
      <c r="I174" s="83">
        <v>9.640000000007813</v>
      </c>
      <c r="J174" s="86" t="s">
        <v>538</v>
      </c>
      <c r="K174" s="86" t="s">
        <v>132</v>
      </c>
      <c r="L174" s="87">
        <v>2.6314999999999998E-2</v>
      </c>
      <c r="M174" s="87">
        <v>3.0800000000038161E-2</v>
      </c>
      <c r="N174" s="83">
        <v>222240.09346599999</v>
      </c>
      <c r="O174" s="85">
        <v>99.05</v>
      </c>
      <c r="P174" s="83">
        <v>220.128809327</v>
      </c>
      <c r="Q174" s="84">
        <f t="shared" si="2"/>
        <v>8.4185944159417413E-4</v>
      </c>
      <c r="R174" s="84">
        <f>P174/'סכום נכסי הקרן'!$C$42</f>
        <v>3.3314859860036139E-5</v>
      </c>
    </row>
    <row r="175" spans="2:18">
      <c r="B175" s="76" t="s">
        <v>3312</v>
      </c>
      <c r="C175" s="86" t="s">
        <v>2969</v>
      </c>
      <c r="D175" s="73" t="s">
        <v>3085</v>
      </c>
      <c r="E175" s="73"/>
      <c r="F175" s="73" t="s">
        <v>463</v>
      </c>
      <c r="G175" s="94">
        <v>44923</v>
      </c>
      <c r="H175" s="73" t="s">
        <v>130</v>
      </c>
      <c r="I175" s="83">
        <v>9.3299999999655832</v>
      </c>
      <c r="J175" s="86" t="s">
        <v>538</v>
      </c>
      <c r="K175" s="86" t="s">
        <v>132</v>
      </c>
      <c r="L175" s="87">
        <v>3.0750000000000003E-2</v>
      </c>
      <c r="M175" s="87">
        <v>3.6699999999912157E-2</v>
      </c>
      <c r="N175" s="83">
        <v>72326.689337000003</v>
      </c>
      <c r="O175" s="85">
        <v>96.01</v>
      </c>
      <c r="P175" s="83">
        <v>69.440857082999997</v>
      </c>
      <c r="Q175" s="84">
        <f t="shared" si="2"/>
        <v>2.655692426013811E-4</v>
      </c>
      <c r="R175" s="84">
        <f>P175/'סכום נכסי הקרן'!$C$42</f>
        <v>1.0509357813517187E-5</v>
      </c>
    </row>
    <row r="176" spans="2:18">
      <c r="B176" s="76" t="s">
        <v>3303</v>
      </c>
      <c r="C176" s="86" t="s">
        <v>2969</v>
      </c>
      <c r="D176" s="73" t="s">
        <v>3086</v>
      </c>
      <c r="E176" s="73"/>
      <c r="F176" s="73" t="s">
        <v>287</v>
      </c>
      <c r="G176" s="94">
        <v>42474</v>
      </c>
      <c r="H176" s="73" t="s">
        <v>2967</v>
      </c>
      <c r="I176" s="83">
        <v>0.63999999999799595</v>
      </c>
      <c r="J176" s="86" t="s">
        <v>128</v>
      </c>
      <c r="K176" s="86" t="s">
        <v>132</v>
      </c>
      <c r="L176" s="87">
        <v>6.3500000000000001E-2</v>
      </c>
      <c r="M176" s="87">
        <v>6.5199999999889777E-2</v>
      </c>
      <c r="N176" s="83">
        <v>238830.453813</v>
      </c>
      <c r="O176" s="85">
        <v>100.29</v>
      </c>
      <c r="P176" s="83">
        <v>239.522952132</v>
      </c>
      <c r="Q176" s="84">
        <f t="shared" si="2"/>
        <v>9.1603029765763972E-4</v>
      </c>
      <c r="R176" s="84">
        <f>P176/'סכום נכסי הקרן'!$C$42</f>
        <v>3.6250019286144262E-5</v>
      </c>
    </row>
    <row r="177" spans="2:18">
      <c r="B177" s="76" t="s">
        <v>3303</v>
      </c>
      <c r="C177" s="86" t="s">
        <v>2969</v>
      </c>
      <c r="D177" s="73" t="s">
        <v>3087</v>
      </c>
      <c r="E177" s="73"/>
      <c r="F177" s="73" t="s">
        <v>287</v>
      </c>
      <c r="G177" s="94">
        <v>42562</v>
      </c>
      <c r="H177" s="73" t="s">
        <v>2967</v>
      </c>
      <c r="I177" s="83">
        <v>1.6300000000039794</v>
      </c>
      <c r="J177" s="86" t="s">
        <v>128</v>
      </c>
      <c r="K177" s="86" t="s">
        <v>132</v>
      </c>
      <c r="L177" s="87">
        <v>3.3700000000000001E-2</v>
      </c>
      <c r="M177" s="87">
        <v>7.1700000000168643E-2</v>
      </c>
      <c r="N177" s="83">
        <v>111771.938158</v>
      </c>
      <c r="O177" s="85">
        <v>94.43</v>
      </c>
      <c r="P177" s="83">
        <v>105.546240066</v>
      </c>
      <c r="Q177" s="84">
        <f t="shared" si="2"/>
        <v>4.0365047626425717E-4</v>
      </c>
      <c r="R177" s="84">
        <f>P177/'סכום נכסי הקרן'!$C$42</f>
        <v>1.5973639285574569E-5</v>
      </c>
    </row>
    <row r="178" spans="2:18">
      <c r="B178" s="76" t="s">
        <v>3303</v>
      </c>
      <c r="C178" s="86" t="s">
        <v>2969</v>
      </c>
      <c r="D178" s="73" t="s">
        <v>3088</v>
      </c>
      <c r="E178" s="73"/>
      <c r="F178" s="73" t="s">
        <v>287</v>
      </c>
      <c r="G178" s="94">
        <v>42717</v>
      </c>
      <c r="H178" s="73" t="s">
        <v>2967</v>
      </c>
      <c r="I178" s="83">
        <v>1.7600000000152354</v>
      </c>
      <c r="J178" s="86" t="s">
        <v>128</v>
      </c>
      <c r="K178" s="86" t="s">
        <v>132</v>
      </c>
      <c r="L178" s="87">
        <v>3.85E-2</v>
      </c>
      <c r="M178" s="87">
        <v>7.1000000000042321E-2</v>
      </c>
      <c r="N178" s="83">
        <v>24886.288187999999</v>
      </c>
      <c r="O178" s="85">
        <v>94.95</v>
      </c>
      <c r="P178" s="83">
        <v>23.629529388999998</v>
      </c>
      <c r="Q178" s="84">
        <f t="shared" si="2"/>
        <v>9.0368645873181095E-5</v>
      </c>
      <c r="R178" s="84">
        <f>P178/'סכום נכסי הקרן'!$C$42</f>
        <v>3.5761537190878908E-6</v>
      </c>
    </row>
    <row r="179" spans="2:18">
      <c r="B179" s="76" t="s">
        <v>3303</v>
      </c>
      <c r="C179" s="86" t="s">
        <v>2969</v>
      </c>
      <c r="D179" s="73" t="s">
        <v>3089</v>
      </c>
      <c r="E179" s="73"/>
      <c r="F179" s="73" t="s">
        <v>287</v>
      </c>
      <c r="G179" s="94">
        <v>42710</v>
      </c>
      <c r="H179" s="73" t="s">
        <v>2967</v>
      </c>
      <c r="I179" s="83">
        <v>1.7599999999983009</v>
      </c>
      <c r="J179" s="86" t="s">
        <v>128</v>
      </c>
      <c r="K179" s="86" t="s">
        <v>132</v>
      </c>
      <c r="L179" s="87">
        <v>3.8399999999999997E-2</v>
      </c>
      <c r="M179" s="87">
        <v>7.0999999999971697E-2</v>
      </c>
      <c r="N179" s="83">
        <v>74403.116009999998</v>
      </c>
      <c r="O179" s="85">
        <v>94.93</v>
      </c>
      <c r="P179" s="83">
        <v>70.630877611999992</v>
      </c>
      <c r="Q179" s="84">
        <f t="shared" si="2"/>
        <v>2.7012035075070712E-4</v>
      </c>
      <c r="R179" s="84">
        <f>P179/'סכום נכסי הקרן'!$C$42</f>
        <v>1.068945857940698E-5</v>
      </c>
    </row>
    <row r="180" spans="2:18">
      <c r="B180" s="76" t="s">
        <v>3303</v>
      </c>
      <c r="C180" s="86" t="s">
        <v>2969</v>
      </c>
      <c r="D180" s="73" t="s">
        <v>3090</v>
      </c>
      <c r="E180" s="73"/>
      <c r="F180" s="73" t="s">
        <v>287</v>
      </c>
      <c r="G180" s="94">
        <v>42474</v>
      </c>
      <c r="H180" s="73" t="s">
        <v>2967</v>
      </c>
      <c r="I180" s="83">
        <v>0.63999999999966606</v>
      </c>
      <c r="J180" s="86" t="s">
        <v>128</v>
      </c>
      <c r="K180" s="86" t="s">
        <v>132</v>
      </c>
      <c r="L180" s="87">
        <v>3.1800000000000002E-2</v>
      </c>
      <c r="M180" s="87">
        <v>7.6999999999899801E-2</v>
      </c>
      <c r="N180" s="83">
        <v>245828.93414599999</v>
      </c>
      <c r="O180" s="85">
        <v>97.44</v>
      </c>
      <c r="P180" s="83">
        <v>239.53571232199999</v>
      </c>
      <c r="Q180" s="84">
        <f t="shared" si="2"/>
        <v>9.1607909766006047E-4</v>
      </c>
      <c r="R180" s="84">
        <f>P180/'סכום נכסי הקרן'!$C$42</f>
        <v>3.6251950446099823E-5</v>
      </c>
    </row>
    <row r="181" spans="2:18">
      <c r="B181" s="76" t="s">
        <v>3313</v>
      </c>
      <c r="C181" s="86" t="s">
        <v>2968</v>
      </c>
      <c r="D181" s="73" t="s">
        <v>3091</v>
      </c>
      <c r="E181" s="73"/>
      <c r="F181" s="73" t="s">
        <v>287</v>
      </c>
      <c r="G181" s="94">
        <v>43614</v>
      </c>
      <c r="H181" s="73" t="s">
        <v>2967</v>
      </c>
      <c r="I181" s="83">
        <v>0.16000000000163597</v>
      </c>
      <c r="J181" s="86" t="s">
        <v>128</v>
      </c>
      <c r="K181" s="86" t="s">
        <v>132</v>
      </c>
      <c r="L181" s="87">
        <v>2.427E-2</v>
      </c>
      <c r="M181" s="87">
        <v>6.2300000000151338E-2</v>
      </c>
      <c r="N181" s="83">
        <v>73630.981486000004</v>
      </c>
      <c r="O181" s="85">
        <v>99.62</v>
      </c>
      <c r="P181" s="83">
        <v>73.351182342999991</v>
      </c>
      <c r="Q181" s="84">
        <f t="shared" si="2"/>
        <v>2.8052386962135027E-4</v>
      </c>
      <c r="R181" s="84">
        <f>P181/'סכום נכסי הקרן'!$C$42</f>
        <v>1.1101156490129939E-5</v>
      </c>
    </row>
    <row r="182" spans="2:18">
      <c r="B182" s="76" t="s">
        <v>3313</v>
      </c>
      <c r="C182" s="86" t="s">
        <v>2968</v>
      </c>
      <c r="D182" s="73">
        <v>7355</v>
      </c>
      <c r="E182" s="73"/>
      <c r="F182" s="73" t="s">
        <v>287</v>
      </c>
      <c r="G182" s="94">
        <v>43842</v>
      </c>
      <c r="H182" s="73" t="s">
        <v>2967</v>
      </c>
      <c r="I182" s="83">
        <v>0.4</v>
      </c>
      <c r="J182" s="86" t="s">
        <v>128</v>
      </c>
      <c r="K182" s="86" t="s">
        <v>132</v>
      </c>
      <c r="L182" s="87">
        <v>2.0838000000000002E-2</v>
      </c>
      <c r="M182" s="87">
        <v>6.9700000000062004E-2</v>
      </c>
      <c r="N182" s="83">
        <v>294523.92499999999</v>
      </c>
      <c r="O182" s="85">
        <v>98.57</v>
      </c>
      <c r="P182" s="83">
        <v>290.31224536000002</v>
      </c>
      <c r="Q182" s="84">
        <f t="shared" si="2"/>
        <v>1.1102685991621509E-3</v>
      </c>
      <c r="R182" s="84">
        <f>P182/'סכום נכסי הקרן'!$C$42</f>
        <v>4.3936601480697416E-5</v>
      </c>
    </row>
    <row r="183" spans="2:18">
      <c r="B183" s="76" t="s">
        <v>3312</v>
      </c>
      <c r="C183" s="86" t="s">
        <v>2969</v>
      </c>
      <c r="D183" s="73" t="s">
        <v>3092</v>
      </c>
      <c r="E183" s="73"/>
      <c r="F183" s="73" t="s">
        <v>463</v>
      </c>
      <c r="G183" s="94">
        <v>44143</v>
      </c>
      <c r="H183" s="73" t="s">
        <v>130</v>
      </c>
      <c r="I183" s="83">
        <v>6.7300000000055151</v>
      </c>
      <c r="J183" s="86" t="s">
        <v>538</v>
      </c>
      <c r="K183" s="86" t="s">
        <v>132</v>
      </c>
      <c r="L183" s="87">
        <v>2.5243000000000002E-2</v>
      </c>
      <c r="M183" s="87">
        <v>3.4900000000020519E-2</v>
      </c>
      <c r="N183" s="83">
        <v>518695.30361400003</v>
      </c>
      <c r="O183" s="85">
        <v>102.42</v>
      </c>
      <c r="P183" s="83">
        <v>531.24776315899999</v>
      </c>
      <c r="Q183" s="84">
        <f t="shared" si="2"/>
        <v>2.0317011054051702E-3</v>
      </c>
      <c r="R183" s="84">
        <f>P183/'סכום נכסי הקרן'!$C$42</f>
        <v>8.0400402085984221E-5</v>
      </c>
    </row>
    <row r="184" spans="2:18">
      <c r="B184" s="76" t="s">
        <v>3312</v>
      </c>
      <c r="C184" s="86" t="s">
        <v>2969</v>
      </c>
      <c r="D184" s="73" t="s">
        <v>3093</v>
      </c>
      <c r="E184" s="73"/>
      <c r="F184" s="73" t="s">
        <v>463</v>
      </c>
      <c r="G184" s="94">
        <v>43779</v>
      </c>
      <c r="H184" s="73" t="s">
        <v>130</v>
      </c>
      <c r="I184" s="83">
        <v>7.2000000000242457</v>
      </c>
      <c r="J184" s="86" t="s">
        <v>538</v>
      </c>
      <c r="K184" s="86" t="s">
        <v>132</v>
      </c>
      <c r="L184" s="87">
        <v>2.5243000000000002E-2</v>
      </c>
      <c r="M184" s="87">
        <v>3.9300000000141645E-2</v>
      </c>
      <c r="N184" s="83">
        <v>159685.27433700001</v>
      </c>
      <c r="O184" s="85">
        <v>98.15</v>
      </c>
      <c r="P184" s="83">
        <v>156.73110644599998</v>
      </c>
      <c r="Q184" s="84">
        <f t="shared" si="2"/>
        <v>5.9940160561656553E-4</v>
      </c>
      <c r="R184" s="84">
        <f>P184/'סכום נכסי הקרן'!$C$42</f>
        <v>2.3720088537799823E-5</v>
      </c>
    </row>
    <row r="185" spans="2:18">
      <c r="B185" s="76" t="s">
        <v>3312</v>
      </c>
      <c r="C185" s="86" t="s">
        <v>2969</v>
      </c>
      <c r="D185" s="73" t="s">
        <v>3094</v>
      </c>
      <c r="E185" s="73"/>
      <c r="F185" s="73" t="s">
        <v>463</v>
      </c>
      <c r="G185" s="94">
        <v>43835</v>
      </c>
      <c r="H185" s="73" t="s">
        <v>130</v>
      </c>
      <c r="I185" s="83">
        <v>7.2000000000413893</v>
      </c>
      <c r="J185" s="86" t="s">
        <v>538</v>
      </c>
      <c r="K185" s="86" t="s">
        <v>132</v>
      </c>
      <c r="L185" s="87">
        <v>2.5243000000000002E-2</v>
      </c>
      <c r="M185" s="87">
        <v>3.9800000000154059E-2</v>
      </c>
      <c r="N185" s="83">
        <v>88922.218957000005</v>
      </c>
      <c r="O185" s="85">
        <v>97.81</v>
      </c>
      <c r="P185" s="83">
        <v>86.974828567000017</v>
      </c>
      <c r="Q185" s="84">
        <f t="shared" si="2"/>
        <v>3.3262606940918368E-4</v>
      </c>
      <c r="R185" s="84">
        <f>P185/'סכום נכסי הקרן'!$C$42</f>
        <v>1.3162994130204803E-5</v>
      </c>
    </row>
    <row r="186" spans="2:18">
      <c r="B186" s="76" t="s">
        <v>3312</v>
      </c>
      <c r="C186" s="86" t="s">
        <v>2969</v>
      </c>
      <c r="D186" s="73" t="s">
        <v>3095</v>
      </c>
      <c r="E186" s="73"/>
      <c r="F186" s="73" t="s">
        <v>463</v>
      </c>
      <c r="G186" s="94">
        <v>43227</v>
      </c>
      <c r="H186" s="73" t="s">
        <v>130</v>
      </c>
      <c r="I186" s="83">
        <v>7.260000000041714</v>
      </c>
      <c r="J186" s="86" t="s">
        <v>538</v>
      </c>
      <c r="K186" s="86" t="s">
        <v>132</v>
      </c>
      <c r="L186" s="87">
        <v>2.7806000000000001E-2</v>
      </c>
      <c r="M186" s="87">
        <v>3.4600000000235762E-2</v>
      </c>
      <c r="N186" s="83">
        <v>52523.807691000002</v>
      </c>
      <c r="O186" s="85">
        <v>104.98</v>
      </c>
      <c r="P186" s="83">
        <v>55.139496245000004</v>
      </c>
      <c r="Q186" s="84">
        <f t="shared" si="2"/>
        <v>2.1087519466678973E-4</v>
      </c>
      <c r="R186" s="84">
        <f>P186/'סכום נכסי הקרן'!$C$42</f>
        <v>8.3449531016467916E-6</v>
      </c>
    </row>
    <row r="187" spans="2:18">
      <c r="B187" s="76" t="s">
        <v>3312</v>
      </c>
      <c r="C187" s="86" t="s">
        <v>2969</v>
      </c>
      <c r="D187" s="73" t="s">
        <v>3096</v>
      </c>
      <c r="E187" s="73"/>
      <c r="F187" s="73" t="s">
        <v>463</v>
      </c>
      <c r="G187" s="94">
        <v>43279</v>
      </c>
      <c r="H187" s="73" t="s">
        <v>130</v>
      </c>
      <c r="I187" s="83">
        <v>7.2899999999424407</v>
      </c>
      <c r="J187" s="86" t="s">
        <v>538</v>
      </c>
      <c r="K187" s="86" t="s">
        <v>132</v>
      </c>
      <c r="L187" s="87">
        <v>2.7797000000000002E-2</v>
      </c>
      <c r="M187" s="87">
        <v>3.2999999999783383E-2</v>
      </c>
      <c r="N187" s="83">
        <v>61428.210286000001</v>
      </c>
      <c r="O187" s="85">
        <v>105.21</v>
      </c>
      <c r="P187" s="83">
        <v>64.628624567999992</v>
      </c>
      <c r="Q187" s="84">
        <f t="shared" si="2"/>
        <v>2.4716536629693444E-4</v>
      </c>
      <c r="R187" s="84">
        <f>P187/'סכום נכסי הקרן'!$C$42</f>
        <v>9.7810621745171065E-6</v>
      </c>
    </row>
    <row r="188" spans="2:18">
      <c r="B188" s="76" t="s">
        <v>3312</v>
      </c>
      <c r="C188" s="86" t="s">
        <v>2969</v>
      </c>
      <c r="D188" s="73" t="s">
        <v>3097</v>
      </c>
      <c r="E188" s="73"/>
      <c r="F188" s="73" t="s">
        <v>463</v>
      </c>
      <c r="G188" s="94">
        <v>43321</v>
      </c>
      <c r="H188" s="73" t="s">
        <v>130</v>
      </c>
      <c r="I188" s="83">
        <v>7.2900000000103109</v>
      </c>
      <c r="J188" s="86" t="s">
        <v>538</v>
      </c>
      <c r="K188" s="86" t="s">
        <v>132</v>
      </c>
      <c r="L188" s="87">
        <v>2.8528999999999999E-2</v>
      </c>
      <c r="M188" s="87">
        <v>3.2200000000050875E-2</v>
      </c>
      <c r="N188" s="83">
        <v>344112.01065299998</v>
      </c>
      <c r="O188" s="85">
        <v>106.25</v>
      </c>
      <c r="P188" s="83">
        <v>365.619038187</v>
      </c>
      <c r="Q188" s="84">
        <f t="shared" si="2"/>
        <v>1.3982714950639291E-3</v>
      </c>
      <c r="R188" s="84">
        <f>P188/'סכום נכסי הקרן'!$C$42</f>
        <v>5.5333725088509329E-5</v>
      </c>
    </row>
    <row r="189" spans="2:18">
      <c r="B189" s="76" t="s">
        <v>3312</v>
      </c>
      <c r="C189" s="86" t="s">
        <v>2969</v>
      </c>
      <c r="D189" s="73" t="s">
        <v>3098</v>
      </c>
      <c r="E189" s="73"/>
      <c r="F189" s="73" t="s">
        <v>463</v>
      </c>
      <c r="G189" s="94">
        <v>43138</v>
      </c>
      <c r="H189" s="73" t="s">
        <v>130</v>
      </c>
      <c r="I189" s="83">
        <v>7.1800000000020674</v>
      </c>
      <c r="J189" s="86" t="s">
        <v>538</v>
      </c>
      <c r="K189" s="86" t="s">
        <v>132</v>
      </c>
      <c r="L189" s="87">
        <v>2.6242999999999999E-2</v>
      </c>
      <c r="M189" s="87">
        <v>3.9800000000014588E-2</v>
      </c>
      <c r="N189" s="83">
        <v>329332.22023899999</v>
      </c>
      <c r="O189" s="85">
        <v>99.94</v>
      </c>
      <c r="P189" s="83">
        <v>329.13462182399996</v>
      </c>
      <c r="Q189" s="84">
        <f t="shared" si="2"/>
        <v>1.2587406881688717E-3</v>
      </c>
      <c r="R189" s="84">
        <f>P189/'סכום נכסי הקרן'!$C$42</f>
        <v>4.9812079730390947E-5</v>
      </c>
    </row>
    <row r="190" spans="2:18">
      <c r="B190" s="76" t="s">
        <v>3312</v>
      </c>
      <c r="C190" s="86" t="s">
        <v>2969</v>
      </c>
      <c r="D190" s="73" t="s">
        <v>3099</v>
      </c>
      <c r="E190" s="73"/>
      <c r="F190" s="73" t="s">
        <v>463</v>
      </c>
      <c r="G190" s="94">
        <v>43417</v>
      </c>
      <c r="H190" s="73" t="s">
        <v>130</v>
      </c>
      <c r="I190" s="83">
        <v>7.2199999999913658</v>
      </c>
      <c r="J190" s="86" t="s">
        <v>538</v>
      </c>
      <c r="K190" s="86" t="s">
        <v>132</v>
      </c>
      <c r="L190" s="87">
        <v>3.0796999999999998E-2</v>
      </c>
      <c r="M190" s="87">
        <v>3.3999999999976022E-2</v>
      </c>
      <c r="N190" s="83">
        <v>391787.13677600003</v>
      </c>
      <c r="O190" s="85">
        <v>106.43</v>
      </c>
      <c r="P190" s="83">
        <v>416.97905437999998</v>
      </c>
      <c r="Q190" s="84">
        <f t="shared" si="2"/>
        <v>1.5946924664247337E-3</v>
      </c>
      <c r="R190" s="84">
        <f>P190/'סכום נכסי הקרן'!$C$42</f>
        <v>6.3106681963668833E-5</v>
      </c>
    </row>
    <row r="191" spans="2:18">
      <c r="B191" s="76" t="s">
        <v>3312</v>
      </c>
      <c r="C191" s="86" t="s">
        <v>2969</v>
      </c>
      <c r="D191" s="73" t="s">
        <v>3100</v>
      </c>
      <c r="E191" s="73"/>
      <c r="F191" s="73" t="s">
        <v>463</v>
      </c>
      <c r="G191" s="94">
        <v>43485</v>
      </c>
      <c r="H191" s="73" t="s">
        <v>130</v>
      </c>
      <c r="I191" s="83">
        <v>7.2899999999944933</v>
      </c>
      <c r="J191" s="86" t="s">
        <v>538</v>
      </c>
      <c r="K191" s="86" t="s">
        <v>132</v>
      </c>
      <c r="L191" s="87">
        <v>3.0190999999999999E-2</v>
      </c>
      <c r="M191" s="87">
        <v>3.0999999999973958E-2</v>
      </c>
      <c r="N191" s="83">
        <v>495100.79721500003</v>
      </c>
      <c r="O191" s="85">
        <v>108.58</v>
      </c>
      <c r="P191" s="83">
        <v>537.58042532399998</v>
      </c>
      <c r="Q191" s="84">
        <f t="shared" si="2"/>
        <v>2.0559197047349469E-3</v>
      </c>
      <c r="R191" s="84">
        <f>P191/'סכום נכסי הקרן'!$C$42</f>
        <v>8.135880345658596E-5</v>
      </c>
    </row>
    <row r="192" spans="2:18">
      <c r="B192" s="76" t="s">
        <v>3312</v>
      </c>
      <c r="C192" s="86" t="s">
        <v>2969</v>
      </c>
      <c r="D192" s="73" t="s">
        <v>3101</v>
      </c>
      <c r="E192" s="73"/>
      <c r="F192" s="73" t="s">
        <v>463</v>
      </c>
      <c r="G192" s="94">
        <v>43613</v>
      </c>
      <c r="H192" s="73" t="s">
        <v>130</v>
      </c>
      <c r="I192" s="83">
        <v>7.2900000000139977</v>
      </c>
      <c r="J192" s="86" t="s">
        <v>538</v>
      </c>
      <c r="K192" s="86" t="s">
        <v>132</v>
      </c>
      <c r="L192" s="87">
        <v>2.5243000000000002E-2</v>
      </c>
      <c r="M192" s="87">
        <v>3.4700000000041614E-2</v>
      </c>
      <c r="N192" s="83">
        <v>130674.222094</v>
      </c>
      <c r="O192" s="85">
        <v>101.14</v>
      </c>
      <c r="P192" s="83">
        <v>132.16391723500001</v>
      </c>
      <c r="Q192" s="84">
        <f t="shared" si="2"/>
        <v>5.054469785328035E-4</v>
      </c>
      <c r="R192" s="84">
        <f>P192/'סכום נכסי הקרן'!$C$42</f>
        <v>2.0002026970930358E-5</v>
      </c>
    </row>
    <row r="193" spans="2:18">
      <c r="B193" s="76" t="s">
        <v>3312</v>
      </c>
      <c r="C193" s="86" t="s">
        <v>2969</v>
      </c>
      <c r="D193" s="73" t="s">
        <v>3102</v>
      </c>
      <c r="E193" s="73"/>
      <c r="F193" s="73" t="s">
        <v>463</v>
      </c>
      <c r="G193" s="94">
        <v>43657</v>
      </c>
      <c r="H193" s="73" t="s">
        <v>130</v>
      </c>
      <c r="I193" s="83">
        <v>7.2000000000240112</v>
      </c>
      <c r="J193" s="86" t="s">
        <v>538</v>
      </c>
      <c r="K193" s="86" t="s">
        <v>132</v>
      </c>
      <c r="L193" s="87">
        <v>2.5243000000000002E-2</v>
      </c>
      <c r="M193" s="87">
        <v>3.9900000000084035E-2</v>
      </c>
      <c r="N193" s="83">
        <v>128923.81469</v>
      </c>
      <c r="O193" s="85">
        <v>96.91</v>
      </c>
      <c r="P193" s="83">
        <v>124.94007020500001</v>
      </c>
      <c r="Q193" s="84">
        <f t="shared" si="2"/>
        <v>4.7782013656954387E-4</v>
      </c>
      <c r="R193" s="84">
        <f>P193/'סכום נכסי הקרן'!$C$42</f>
        <v>1.8908751392006533E-5</v>
      </c>
    </row>
    <row r="194" spans="2:18">
      <c r="B194" s="76" t="s">
        <v>3312</v>
      </c>
      <c r="C194" s="86" t="s">
        <v>2969</v>
      </c>
      <c r="D194" s="73" t="s">
        <v>3103</v>
      </c>
      <c r="E194" s="73"/>
      <c r="F194" s="73" t="s">
        <v>463</v>
      </c>
      <c r="G194" s="94">
        <v>43541</v>
      </c>
      <c r="H194" s="73" t="s">
        <v>130</v>
      </c>
      <c r="I194" s="83">
        <v>7.2900000000570646</v>
      </c>
      <c r="J194" s="86" t="s">
        <v>538</v>
      </c>
      <c r="K194" s="86" t="s">
        <v>132</v>
      </c>
      <c r="L194" s="87">
        <v>2.7271E-2</v>
      </c>
      <c r="M194" s="87">
        <v>3.310000000023814E-2</v>
      </c>
      <c r="N194" s="83">
        <v>42516.639947000003</v>
      </c>
      <c r="O194" s="85">
        <v>104.69</v>
      </c>
      <c r="P194" s="83">
        <v>44.510669474000004</v>
      </c>
      <c r="Q194" s="84">
        <f t="shared" si="2"/>
        <v>1.702263663848764E-4</v>
      </c>
      <c r="R194" s="84">
        <f>P194/'סכום נכסי הקרן'!$C$42</f>
        <v>6.7363591359816469E-6</v>
      </c>
    </row>
    <row r="195" spans="2:18">
      <c r="B195" s="76" t="s">
        <v>3314</v>
      </c>
      <c r="C195" s="86" t="s">
        <v>2968</v>
      </c>
      <c r="D195" s="73">
        <v>22333</v>
      </c>
      <c r="E195" s="73"/>
      <c r="F195" s="73" t="s">
        <v>455</v>
      </c>
      <c r="G195" s="94">
        <v>41639</v>
      </c>
      <c r="H195" s="73" t="s">
        <v>294</v>
      </c>
      <c r="I195" s="83">
        <v>0.5</v>
      </c>
      <c r="J195" s="86" t="s">
        <v>127</v>
      </c>
      <c r="K195" s="86" t="s">
        <v>132</v>
      </c>
      <c r="L195" s="87">
        <v>3.7000000000000005E-2</v>
      </c>
      <c r="M195" s="87">
        <v>7.7099999999934471E-2</v>
      </c>
      <c r="N195" s="83">
        <v>396403.61570600001</v>
      </c>
      <c r="O195" s="85">
        <v>107.79</v>
      </c>
      <c r="P195" s="83">
        <v>427.28343887999995</v>
      </c>
      <c r="Q195" s="84">
        <f t="shared" si="2"/>
        <v>1.6341004994198842E-3</v>
      </c>
      <c r="R195" s="84">
        <f>P195/'סכום נכסי הקרן'!$C$42</f>
        <v>6.4666174002039306E-5</v>
      </c>
    </row>
    <row r="196" spans="2:18">
      <c r="B196" s="76" t="s">
        <v>3314</v>
      </c>
      <c r="C196" s="86" t="s">
        <v>2968</v>
      </c>
      <c r="D196" s="73">
        <v>22334</v>
      </c>
      <c r="E196" s="73"/>
      <c r="F196" s="73" t="s">
        <v>455</v>
      </c>
      <c r="G196" s="94">
        <v>42004</v>
      </c>
      <c r="H196" s="73" t="s">
        <v>294</v>
      </c>
      <c r="I196" s="83">
        <v>0.95999999999834706</v>
      </c>
      <c r="J196" s="86" t="s">
        <v>127</v>
      </c>
      <c r="K196" s="86" t="s">
        <v>132</v>
      </c>
      <c r="L196" s="87">
        <v>3.7000000000000005E-2</v>
      </c>
      <c r="M196" s="87">
        <v>0.13530000000001238</v>
      </c>
      <c r="N196" s="83">
        <v>264269.07762300002</v>
      </c>
      <c r="O196" s="85">
        <v>100.73</v>
      </c>
      <c r="P196" s="83">
        <v>266.19823673900004</v>
      </c>
      <c r="Q196" s="84">
        <f t="shared" si="2"/>
        <v>1.0180471135041072E-3</v>
      </c>
      <c r="R196" s="84">
        <f>P196/'סכום נכסי הקרן'!$C$42</f>
        <v>4.0287125429250918E-5</v>
      </c>
    </row>
    <row r="197" spans="2:18">
      <c r="B197" s="76" t="s">
        <v>3314</v>
      </c>
      <c r="C197" s="86" t="s">
        <v>2968</v>
      </c>
      <c r="D197" s="73" t="s">
        <v>3104</v>
      </c>
      <c r="E197" s="73"/>
      <c r="F197" s="73" t="s">
        <v>455</v>
      </c>
      <c r="G197" s="94">
        <v>42759</v>
      </c>
      <c r="H197" s="73" t="s">
        <v>294</v>
      </c>
      <c r="I197" s="83">
        <v>1.8999999999994592</v>
      </c>
      <c r="J197" s="86" t="s">
        <v>127</v>
      </c>
      <c r="K197" s="86" t="s">
        <v>132</v>
      </c>
      <c r="L197" s="87">
        <v>6.5500000000000003E-2</v>
      </c>
      <c r="M197" s="87">
        <v>7.16999999999407E-2</v>
      </c>
      <c r="N197" s="83">
        <v>553795.72841900005</v>
      </c>
      <c r="O197" s="85">
        <v>100.2</v>
      </c>
      <c r="P197" s="83">
        <v>554.90155713700005</v>
      </c>
      <c r="Q197" s="84">
        <f t="shared" si="2"/>
        <v>2.122162548642806E-3</v>
      </c>
      <c r="R197" s="84">
        <f>P197/'סכום נכסי הקרן'!$C$42</f>
        <v>8.3980228070345194E-5</v>
      </c>
    </row>
    <row r="198" spans="2:18">
      <c r="B198" s="76" t="s">
        <v>3314</v>
      </c>
      <c r="C198" s="86" t="s">
        <v>2968</v>
      </c>
      <c r="D198" s="73" t="s">
        <v>3105</v>
      </c>
      <c r="E198" s="73"/>
      <c r="F198" s="73" t="s">
        <v>455</v>
      </c>
      <c r="G198" s="94">
        <v>42759</v>
      </c>
      <c r="H198" s="73" t="s">
        <v>294</v>
      </c>
      <c r="I198" s="83">
        <v>1.9500000000009285</v>
      </c>
      <c r="J198" s="86" t="s">
        <v>127</v>
      </c>
      <c r="K198" s="86" t="s">
        <v>132</v>
      </c>
      <c r="L198" s="87">
        <v>3.8800000000000001E-2</v>
      </c>
      <c r="M198" s="87">
        <v>5.7799999999996278E-2</v>
      </c>
      <c r="N198" s="83">
        <v>553795.72841900005</v>
      </c>
      <c r="O198" s="85">
        <v>97.24</v>
      </c>
      <c r="P198" s="83">
        <v>538.51096189000009</v>
      </c>
      <c r="Q198" s="84">
        <f t="shared" si="2"/>
        <v>2.0594784438033626E-3</v>
      </c>
      <c r="R198" s="84">
        <f>P198/'סכום נכסי הקרן'!$C$42</f>
        <v>8.1499633252493696E-5</v>
      </c>
    </row>
    <row r="199" spans="2:18">
      <c r="B199" s="76" t="s">
        <v>3315</v>
      </c>
      <c r="C199" s="86" t="s">
        <v>2968</v>
      </c>
      <c r="D199" s="73">
        <v>7561</v>
      </c>
      <c r="E199" s="73"/>
      <c r="F199" s="73" t="s">
        <v>488</v>
      </c>
      <c r="G199" s="94">
        <v>43920</v>
      </c>
      <c r="H199" s="73" t="s">
        <v>130</v>
      </c>
      <c r="I199" s="83">
        <v>4.4899999999984974</v>
      </c>
      <c r="J199" s="86" t="s">
        <v>156</v>
      </c>
      <c r="K199" s="86" t="s">
        <v>132</v>
      </c>
      <c r="L199" s="87">
        <v>4.8917999999999996E-2</v>
      </c>
      <c r="M199" s="87">
        <v>5.8899999999979052E-2</v>
      </c>
      <c r="N199" s="83">
        <v>1390089.0197280003</v>
      </c>
      <c r="O199" s="85">
        <v>97.14</v>
      </c>
      <c r="P199" s="83">
        <v>1350.332426147</v>
      </c>
      <c r="Q199" s="84">
        <f t="shared" si="2"/>
        <v>5.1642041117567899E-3</v>
      </c>
      <c r="R199" s="84">
        <f>P199/'סכום נכסי הקרן'!$C$42</f>
        <v>2.0436278049695562E-4</v>
      </c>
    </row>
    <row r="200" spans="2:18">
      <c r="B200" s="76" t="s">
        <v>3315</v>
      </c>
      <c r="C200" s="86" t="s">
        <v>2968</v>
      </c>
      <c r="D200" s="73">
        <v>8991</v>
      </c>
      <c r="E200" s="73"/>
      <c r="F200" s="73" t="s">
        <v>488</v>
      </c>
      <c r="G200" s="94">
        <v>44636</v>
      </c>
      <c r="H200" s="73" t="s">
        <v>130</v>
      </c>
      <c r="I200" s="83">
        <v>4.9399999999986219</v>
      </c>
      <c r="J200" s="86" t="s">
        <v>156</v>
      </c>
      <c r="K200" s="86" t="s">
        <v>132</v>
      </c>
      <c r="L200" s="87">
        <v>4.2824000000000001E-2</v>
      </c>
      <c r="M200" s="87">
        <v>8.709999999996336E-2</v>
      </c>
      <c r="N200" s="83">
        <v>1220798.6489589999</v>
      </c>
      <c r="O200" s="85">
        <v>82.08</v>
      </c>
      <c r="P200" s="83">
        <v>1002.031494077</v>
      </c>
      <c r="Q200" s="84">
        <f t="shared" si="2"/>
        <v>3.8321638891451125E-3</v>
      </c>
      <c r="R200" s="84">
        <f>P200/'סכום נכסי הקרן'!$C$42</f>
        <v>1.5165002210559513E-4</v>
      </c>
    </row>
    <row r="201" spans="2:18">
      <c r="B201" s="76" t="s">
        <v>3315</v>
      </c>
      <c r="C201" s="86" t="s">
        <v>2968</v>
      </c>
      <c r="D201" s="73">
        <v>9112</v>
      </c>
      <c r="E201" s="73"/>
      <c r="F201" s="73" t="s">
        <v>488</v>
      </c>
      <c r="G201" s="94">
        <v>44722</v>
      </c>
      <c r="H201" s="73" t="s">
        <v>130</v>
      </c>
      <c r="I201" s="83">
        <v>4.8900000000000405</v>
      </c>
      <c r="J201" s="86" t="s">
        <v>156</v>
      </c>
      <c r="K201" s="86" t="s">
        <v>132</v>
      </c>
      <c r="L201" s="87">
        <v>5.2750000000000005E-2</v>
      </c>
      <c r="M201" s="87">
        <v>7.9600000000002752E-2</v>
      </c>
      <c r="N201" s="83">
        <v>1945200.4499009999</v>
      </c>
      <c r="O201" s="85">
        <v>89.66</v>
      </c>
      <c r="P201" s="83">
        <v>1744.0666893370001</v>
      </c>
      <c r="Q201" s="84">
        <f t="shared" si="2"/>
        <v>6.6699993230198099E-3</v>
      </c>
      <c r="R201" s="84">
        <f>P201/'סכום נכסי הקרן'!$C$42</f>
        <v>2.6395153600956969E-4</v>
      </c>
    </row>
    <row r="202" spans="2:18">
      <c r="B202" s="76" t="s">
        <v>3315</v>
      </c>
      <c r="C202" s="86" t="s">
        <v>2968</v>
      </c>
      <c r="D202" s="73">
        <v>9247</v>
      </c>
      <c r="E202" s="73"/>
      <c r="F202" s="73" t="s">
        <v>488</v>
      </c>
      <c r="G202" s="94">
        <v>44816</v>
      </c>
      <c r="H202" s="73" t="s">
        <v>130</v>
      </c>
      <c r="I202" s="83">
        <v>4.8099999999999943</v>
      </c>
      <c r="J202" s="86" t="s">
        <v>156</v>
      </c>
      <c r="K202" s="86" t="s">
        <v>132</v>
      </c>
      <c r="L202" s="87">
        <v>5.6036999999999997E-2</v>
      </c>
      <c r="M202" s="87">
        <v>9.4799999999999593E-2</v>
      </c>
      <c r="N202" s="83">
        <v>2401577.095528</v>
      </c>
      <c r="O202" s="85">
        <v>85.27</v>
      </c>
      <c r="P202" s="83">
        <v>2047.8247367210001</v>
      </c>
      <c r="Q202" s="84">
        <f t="shared" si="2"/>
        <v>7.8316899755620593E-3</v>
      </c>
      <c r="R202" s="84">
        <f>P202/'סכום נכסי הקרן'!$C$42</f>
        <v>3.0992305973195303E-4</v>
      </c>
    </row>
    <row r="203" spans="2:18">
      <c r="B203" s="76" t="s">
        <v>3315</v>
      </c>
      <c r="C203" s="86" t="s">
        <v>2968</v>
      </c>
      <c r="D203" s="73">
        <v>9486</v>
      </c>
      <c r="E203" s="73"/>
      <c r="F203" s="73" t="s">
        <v>488</v>
      </c>
      <c r="G203" s="94">
        <v>44976</v>
      </c>
      <c r="H203" s="73" t="s">
        <v>130</v>
      </c>
      <c r="I203" s="83">
        <v>4.8700000000005303</v>
      </c>
      <c r="J203" s="86" t="s">
        <v>156</v>
      </c>
      <c r="K203" s="86" t="s">
        <v>132</v>
      </c>
      <c r="L203" s="87">
        <v>6.1999000000000005E-2</v>
      </c>
      <c r="M203" s="87">
        <v>7.1900000000007749E-2</v>
      </c>
      <c r="N203" s="83">
        <v>2356191.4</v>
      </c>
      <c r="O203" s="85">
        <v>96.86</v>
      </c>
      <c r="P203" s="83">
        <v>2282.206922417</v>
      </c>
      <c r="Q203" s="84">
        <f t="shared" ref="Q203:Q254" si="3">IFERROR(P203/$P$10,0)</f>
        <v>8.7280599535441029E-3</v>
      </c>
      <c r="R203" s="84">
        <f>P203/'סכום נכסי הקרן'!$C$42</f>
        <v>3.4539506221097365E-4</v>
      </c>
    </row>
    <row r="204" spans="2:18">
      <c r="B204" s="76" t="s">
        <v>3315</v>
      </c>
      <c r="C204" s="86" t="s">
        <v>2968</v>
      </c>
      <c r="D204" s="73">
        <v>7894</v>
      </c>
      <c r="E204" s="73"/>
      <c r="F204" s="73" t="s">
        <v>488</v>
      </c>
      <c r="G204" s="94">
        <v>44068</v>
      </c>
      <c r="H204" s="73" t="s">
        <v>130</v>
      </c>
      <c r="I204" s="83">
        <v>4.4100000000008608</v>
      </c>
      <c r="J204" s="86" t="s">
        <v>156</v>
      </c>
      <c r="K204" s="86" t="s">
        <v>132</v>
      </c>
      <c r="L204" s="87">
        <v>4.5102999999999997E-2</v>
      </c>
      <c r="M204" s="87">
        <v>7.5100000000022926E-2</v>
      </c>
      <c r="N204" s="83">
        <v>1722769.2413840003</v>
      </c>
      <c r="O204" s="85">
        <v>89.13</v>
      </c>
      <c r="P204" s="83">
        <v>1535.5042413479998</v>
      </c>
      <c r="Q204" s="84">
        <f t="shared" si="3"/>
        <v>5.872374211893577E-3</v>
      </c>
      <c r="R204" s="84">
        <f>P204/'סכום נכסי הקרן'!$C$42</f>
        <v>2.3238715900656656E-4</v>
      </c>
    </row>
    <row r="205" spans="2:18">
      <c r="B205" s="76" t="s">
        <v>3315</v>
      </c>
      <c r="C205" s="86" t="s">
        <v>2968</v>
      </c>
      <c r="D205" s="73">
        <v>8076</v>
      </c>
      <c r="E205" s="73"/>
      <c r="F205" s="73" t="s">
        <v>488</v>
      </c>
      <c r="G205" s="94">
        <v>44160</v>
      </c>
      <c r="H205" s="73" t="s">
        <v>130</v>
      </c>
      <c r="I205" s="83">
        <v>4.2000000000011273</v>
      </c>
      <c r="J205" s="86" t="s">
        <v>156</v>
      </c>
      <c r="K205" s="86" t="s">
        <v>132</v>
      </c>
      <c r="L205" s="87">
        <v>4.5465999999999999E-2</v>
      </c>
      <c r="M205" s="87">
        <v>0.1079000000000236</v>
      </c>
      <c r="N205" s="83">
        <v>1582285.4147949999</v>
      </c>
      <c r="O205" s="85">
        <v>78.47</v>
      </c>
      <c r="P205" s="83">
        <v>1241.619354333</v>
      </c>
      <c r="Q205" s="84">
        <f t="shared" si="3"/>
        <v>4.7484424210851826E-3</v>
      </c>
      <c r="R205" s="84">
        <f>P205/'סכום נכסי הקרן'!$C$42</f>
        <v>1.8790986475407642E-4</v>
      </c>
    </row>
    <row r="206" spans="2:18">
      <c r="B206" s="76" t="s">
        <v>3315</v>
      </c>
      <c r="C206" s="86" t="s">
        <v>2968</v>
      </c>
      <c r="D206" s="73">
        <v>9311</v>
      </c>
      <c r="E206" s="73"/>
      <c r="F206" s="73" t="s">
        <v>488</v>
      </c>
      <c r="G206" s="94">
        <v>44880</v>
      </c>
      <c r="H206" s="73" t="s">
        <v>130</v>
      </c>
      <c r="I206" s="83">
        <v>3.969999999998532</v>
      </c>
      <c r="J206" s="86" t="s">
        <v>156</v>
      </c>
      <c r="K206" s="86" t="s">
        <v>132</v>
      </c>
      <c r="L206" s="87">
        <v>7.2695999999999997E-2</v>
      </c>
      <c r="M206" s="87">
        <v>0.11599999999996558</v>
      </c>
      <c r="N206" s="83">
        <v>1403111.9787000001</v>
      </c>
      <c r="O206" s="85">
        <v>86.92</v>
      </c>
      <c r="P206" s="83">
        <v>1219.5849340069999</v>
      </c>
      <c r="Q206" s="84">
        <f t="shared" si="3"/>
        <v>4.6641741017851767E-3</v>
      </c>
      <c r="R206" s="84">
        <f>P206/'סכום נכסי הקרן'!$C$42</f>
        <v>1.8457511894092224E-4</v>
      </c>
    </row>
    <row r="207" spans="2:18">
      <c r="B207" s="76" t="s">
        <v>3316</v>
      </c>
      <c r="C207" s="86" t="s">
        <v>2969</v>
      </c>
      <c r="D207" s="73" t="s">
        <v>3106</v>
      </c>
      <c r="E207" s="73"/>
      <c r="F207" s="73" t="s">
        <v>488</v>
      </c>
      <c r="G207" s="94">
        <v>45016</v>
      </c>
      <c r="H207" s="73" t="s">
        <v>130</v>
      </c>
      <c r="I207" s="83">
        <v>5.38000000000019</v>
      </c>
      <c r="J207" s="86" t="s">
        <v>324</v>
      </c>
      <c r="K207" s="86" t="s">
        <v>132</v>
      </c>
      <c r="L207" s="87">
        <v>4.4999999999999998E-2</v>
      </c>
      <c r="M207" s="87">
        <v>4.0100000000002217E-2</v>
      </c>
      <c r="N207" s="83">
        <v>1528577.1976749999</v>
      </c>
      <c r="O207" s="85">
        <v>102.95</v>
      </c>
      <c r="P207" s="83">
        <v>1573.6702061650001</v>
      </c>
      <c r="Q207" s="84">
        <f t="shared" si="3"/>
        <v>6.0183359237066516E-3</v>
      </c>
      <c r="R207" s="84">
        <f>P207/'סכום נכסי הקרן'!$C$42</f>
        <v>2.3816329423025114E-4</v>
      </c>
    </row>
    <row r="208" spans="2:18">
      <c r="B208" s="76" t="s">
        <v>3317</v>
      </c>
      <c r="C208" s="86" t="s">
        <v>2968</v>
      </c>
      <c r="D208" s="73">
        <v>8811</v>
      </c>
      <c r="E208" s="73"/>
      <c r="F208" s="73" t="s">
        <v>711</v>
      </c>
      <c r="G208" s="94">
        <v>44550</v>
      </c>
      <c r="H208" s="73" t="s">
        <v>2967</v>
      </c>
      <c r="I208" s="83">
        <v>5.0699999999997925</v>
      </c>
      <c r="J208" s="86" t="s">
        <v>314</v>
      </c>
      <c r="K208" s="86" t="s">
        <v>132</v>
      </c>
      <c r="L208" s="87">
        <v>7.3499999999999996E-2</v>
      </c>
      <c r="M208" s="87">
        <v>8.9799999999995675E-2</v>
      </c>
      <c r="N208" s="83">
        <v>2133089.6309560002</v>
      </c>
      <c r="O208" s="85">
        <v>94.91</v>
      </c>
      <c r="P208" s="83">
        <v>2024.5090499059997</v>
      </c>
      <c r="Q208" s="84">
        <f t="shared" si="3"/>
        <v>7.7425215875510977E-3</v>
      </c>
      <c r="R208" s="84">
        <f>P208/'סכום נכסי הקרן'!$C$42</f>
        <v>3.0639440375476848E-4</v>
      </c>
    </row>
    <row r="209" spans="2:18">
      <c r="B209" s="76" t="s">
        <v>3318</v>
      </c>
      <c r="C209" s="86" t="s">
        <v>2969</v>
      </c>
      <c r="D209" s="73" t="s">
        <v>3107</v>
      </c>
      <c r="E209" s="73"/>
      <c r="F209" s="73" t="s">
        <v>711</v>
      </c>
      <c r="G209" s="94">
        <v>42732</v>
      </c>
      <c r="H209" s="73" t="s">
        <v>2967</v>
      </c>
      <c r="I209" s="83">
        <v>2.2299999999999196</v>
      </c>
      <c r="J209" s="86" t="s">
        <v>128</v>
      </c>
      <c r="K209" s="86" t="s">
        <v>132</v>
      </c>
      <c r="L209" s="87">
        <v>2.1613000000000004E-2</v>
      </c>
      <c r="M209" s="87">
        <v>2.8599999999998391E-2</v>
      </c>
      <c r="N209" s="83">
        <v>574132.27983300004</v>
      </c>
      <c r="O209" s="85">
        <v>108.68</v>
      </c>
      <c r="P209" s="83">
        <v>623.966967135</v>
      </c>
      <c r="Q209" s="84">
        <f t="shared" si="3"/>
        <v>2.3862959334194312E-3</v>
      </c>
      <c r="R209" s="84">
        <f>P209/'סכום נכסי הקרן'!$C$42</f>
        <v>9.4432764756905514E-5</v>
      </c>
    </row>
    <row r="210" spans="2:18">
      <c r="B210" s="76" t="s">
        <v>3319</v>
      </c>
      <c r="C210" s="86" t="s">
        <v>2969</v>
      </c>
      <c r="D210" s="73" t="s">
        <v>3108</v>
      </c>
      <c r="E210" s="73"/>
      <c r="F210" s="73" t="s">
        <v>488</v>
      </c>
      <c r="G210" s="94">
        <v>44347</v>
      </c>
      <c r="H210" s="73" t="s">
        <v>130</v>
      </c>
      <c r="I210" s="83">
        <v>2.3899999999992207</v>
      </c>
      <c r="J210" s="86" t="s">
        <v>128</v>
      </c>
      <c r="K210" s="86" t="s">
        <v>132</v>
      </c>
      <c r="L210" s="87">
        <v>6.25E-2</v>
      </c>
      <c r="M210" s="87">
        <v>7.0899999999988111E-2</v>
      </c>
      <c r="N210" s="83">
        <v>1236902.63402</v>
      </c>
      <c r="O210" s="85">
        <v>98.53</v>
      </c>
      <c r="P210" s="83">
        <v>1218.720408505</v>
      </c>
      <c r="Q210" s="84">
        <f t="shared" si="3"/>
        <v>4.6608678150770319E-3</v>
      </c>
      <c r="R210" s="84">
        <f>P210/'סכום נכסי הקרן'!$C$42</f>
        <v>1.8444427942912637E-4</v>
      </c>
    </row>
    <row r="211" spans="2:18">
      <c r="B211" s="76" t="s">
        <v>3319</v>
      </c>
      <c r="C211" s="86" t="s">
        <v>2969</v>
      </c>
      <c r="D211" s="73">
        <v>9199</v>
      </c>
      <c r="E211" s="73"/>
      <c r="F211" s="73" t="s">
        <v>488</v>
      </c>
      <c r="G211" s="94">
        <v>44788</v>
      </c>
      <c r="H211" s="73" t="s">
        <v>130</v>
      </c>
      <c r="I211" s="83">
        <v>2.3899999999980794</v>
      </c>
      <c r="J211" s="86" t="s">
        <v>128</v>
      </c>
      <c r="K211" s="86" t="s">
        <v>132</v>
      </c>
      <c r="L211" s="87">
        <v>6.25E-2</v>
      </c>
      <c r="M211" s="87">
        <v>7.0899999999949267E-2</v>
      </c>
      <c r="N211" s="83">
        <v>708031.00924799999</v>
      </c>
      <c r="O211" s="85">
        <v>98.53</v>
      </c>
      <c r="P211" s="83">
        <v>697.62309380599993</v>
      </c>
      <c r="Q211" s="84">
        <f t="shared" si="3"/>
        <v>2.6679860304985696E-3</v>
      </c>
      <c r="R211" s="84">
        <f>P211/'סכום נכסי הקרן'!$C$42</f>
        <v>1.0558007230551566E-4</v>
      </c>
    </row>
    <row r="212" spans="2:18">
      <c r="B212" s="76" t="s">
        <v>3319</v>
      </c>
      <c r="C212" s="86" t="s">
        <v>2969</v>
      </c>
      <c r="D212" s="73">
        <v>9255</v>
      </c>
      <c r="E212" s="73"/>
      <c r="F212" s="73" t="s">
        <v>488</v>
      </c>
      <c r="G212" s="94">
        <v>44825</v>
      </c>
      <c r="H212" s="73" t="s">
        <v>130</v>
      </c>
      <c r="I212" s="83">
        <v>2.389999999998758</v>
      </c>
      <c r="J212" s="86" t="s">
        <v>128</v>
      </c>
      <c r="K212" s="86" t="s">
        <v>132</v>
      </c>
      <c r="L212" s="87">
        <v>6.25E-2</v>
      </c>
      <c r="M212" s="87">
        <v>7.0899999999969834E-2</v>
      </c>
      <c r="N212" s="83">
        <v>457607.38312000001</v>
      </c>
      <c r="O212" s="85">
        <v>98.53</v>
      </c>
      <c r="P212" s="83">
        <v>450.88064540400001</v>
      </c>
      <c r="Q212" s="84">
        <f t="shared" si="3"/>
        <v>1.7243455299009558E-3</v>
      </c>
      <c r="R212" s="84">
        <f>P212/'סכום נכסי הקרן'!$C$42</f>
        <v>6.8237435895649915E-5</v>
      </c>
    </row>
    <row r="213" spans="2:18">
      <c r="B213" s="76" t="s">
        <v>3319</v>
      </c>
      <c r="C213" s="86" t="s">
        <v>2969</v>
      </c>
      <c r="D213" s="73">
        <v>9287</v>
      </c>
      <c r="E213" s="73"/>
      <c r="F213" s="73" t="s">
        <v>488</v>
      </c>
      <c r="G213" s="94">
        <v>44861</v>
      </c>
      <c r="H213" s="73" t="s">
        <v>130</v>
      </c>
      <c r="I213" s="83">
        <v>2.3900000000024231</v>
      </c>
      <c r="J213" s="86" t="s">
        <v>128</v>
      </c>
      <c r="K213" s="86" t="s">
        <v>132</v>
      </c>
      <c r="L213" s="87">
        <v>6.25E-2</v>
      </c>
      <c r="M213" s="87">
        <v>7.0900000000094041E-2</v>
      </c>
      <c r="N213" s="83">
        <v>247187.12462900003</v>
      </c>
      <c r="O213" s="85">
        <v>98.53</v>
      </c>
      <c r="P213" s="83">
        <v>243.55352311899995</v>
      </c>
      <c r="Q213" s="84">
        <f t="shared" si="3"/>
        <v>9.3144479179312067E-4</v>
      </c>
      <c r="R213" s="84">
        <f>P213/'סכום נכסי הקרן'!$C$42</f>
        <v>3.6860016260181233E-5</v>
      </c>
    </row>
    <row r="214" spans="2:18">
      <c r="B214" s="76" t="s">
        <v>3319</v>
      </c>
      <c r="C214" s="86" t="s">
        <v>2969</v>
      </c>
      <c r="D214" s="73">
        <v>9339</v>
      </c>
      <c r="E214" s="73"/>
      <c r="F214" s="73" t="s">
        <v>488</v>
      </c>
      <c r="G214" s="94">
        <v>44895</v>
      </c>
      <c r="H214" s="73" t="s">
        <v>130</v>
      </c>
      <c r="I214" s="83">
        <v>2.3900000000019839</v>
      </c>
      <c r="J214" s="86" t="s">
        <v>128</v>
      </c>
      <c r="K214" s="86" t="s">
        <v>132</v>
      </c>
      <c r="L214" s="87">
        <v>6.25E-2</v>
      </c>
      <c r="M214" s="87">
        <v>7.0900000000111624E-2</v>
      </c>
      <c r="N214" s="83">
        <v>342774.861661</v>
      </c>
      <c r="O214" s="85">
        <v>98.53</v>
      </c>
      <c r="P214" s="83">
        <v>337.73613904699999</v>
      </c>
      <c r="Q214" s="84">
        <f t="shared" si="3"/>
        <v>1.2916362846532945E-3</v>
      </c>
      <c r="R214" s="84">
        <f>P214/'סכום נכסי הקרן'!$C$42</f>
        <v>5.1113855457720906E-5</v>
      </c>
    </row>
    <row r="215" spans="2:18">
      <c r="B215" s="76" t="s">
        <v>3319</v>
      </c>
      <c r="C215" s="86" t="s">
        <v>2969</v>
      </c>
      <c r="D215" s="73">
        <v>9388</v>
      </c>
      <c r="E215" s="73"/>
      <c r="F215" s="73" t="s">
        <v>488</v>
      </c>
      <c r="G215" s="94">
        <v>44921</v>
      </c>
      <c r="H215" s="73" t="s">
        <v>130</v>
      </c>
      <c r="I215" s="83">
        <v>2.3899999999986403</v>
      </c>
      <c r="J215" s="86" t="s">
        <v>128</v>
      </c>
      <c r="K215" s="86" t="s">
        <v>132</v>
      </c>
      <c r="L215" s="87">
        <v>6.25E-2</v>
      </c>
      <c r="M215" s="87">
        <v>7.0899999999957941E-2</v>
      </c>
      <c r="N215" s="83">
        <v>641745.57179099997</v>
      </c>
      <c r="O215" s="85">
        <v>98.53</v>
      </c>
      <c r="P215" s="83">
        <v>632.31203927399997</v>
      </c>
      <c r="Q215" s="84">
        <f t="shared" si="3"/>
        <v>2.4182107826955452E-3</v>
      </c>
      <c r="R215" s="84">
        <f>P215/'סכום נכסי הקרן'!$C$42</f>
        <v>9.5695729426012888E-5</v>
      </c>
    </row>
    <row r="216" spans="2:18">
      <c r="B216" s="76" t="s">
        <v>3319</v>
      </c>
      <c r="C216" s="86" t="s">
        <v>2969</v>
      </c>
      <c r="D216" s="73">
        <v>9455</v>
      </c>
      <c r="E216" s="73"/>
      <c r="F216" s="73" t="s">
        <v>488</v>
      </c>
      <c r="G216" s="94">
        <v>44957</v>
      </c>
      <c r="H216" s="73" t="s">
        <v>130</v>
      </c>
      <c r="I216" s="83">
        <v>2.3899999999988686</v>
      </c>
      <c r="J216" s="86" t="s">
        <v>128</v>
      </c>
      <c r="K216" s="86" t="s">
        <v>132</v>
      </c>
      <c r="L216" s="87">
        <v>6.25E-2</v>
      </c>
      <c r="M216" s="87">
        <v>7.0899999999953861E-2</v>
      </c>
      <c r="N216" s="83">
        <v>466385.794054</v>
      </c>
      <c r="O216" s="85">
        <v>98.53</v>
      </c>
      <c r="P216" s="83">
        <v>459.53001456799996</v>
      </c>
      <c r="Q216" s="84">
        <f t="shared" si="3"/>
        <v>1.7574241310927253E-3</v>
      </c>
      <c r="R216" s="84">
        <f>P216/'סכום נכסי הקרן'!$C$42</f>
        <v>6.9546453658737557E-5</v>
      </c>
    </row>
    <row r="217" spans="2:18">
      <c r="B217" s="76" t="s">
        <v>3319</v>
      </c>
      <c r="C217" s="86" t="s">
        <v>2969</v>
      </c>
      <c r="D217" s="73">
        <v>9524</v>
      </c>
      <c r="E217" s="73"/>
      <c r="F217" s="73" t="s">
        <v>488</v>
      </c>
      <c r="G217" s="94">
        <v>45008</v>
      </c>
      <c r="H217" s="73" t="s">
        <v>130</v>
      </c>
      <c r="I217" s="83">
        <v>2.3999999999986743</v>
      </c>
      <c r="J217" s="86" t="s">
        <v>128</v>
      </c>
      <c r="K217" s="86" t="s">
        <v>132</v>
      </c>
      <c r="L217" s="87">
        <v>6.25E-2</v>
      </c>
      <c r="M217" s="87">
        <v>7.0699999999899912E-2</v>
      </c>
      <c r="N217" s="83">
        <v>153109.149989</v>
      </c>
      <c r="O217" s="85">
        <v>98.53</v>
      </c>
      <c r="P217" s="83">
        <v>150.85846059299999</v>
      </c>
      <c r="Q217" s="84">
        <f t="shared" si="3"/>
        <v>5.7694229021118071E-4</v>
      </c>
      <c r="R217" s="84">
        <f>P217/'סכום נכסי הקרן'!$C$42</f>
        <v>2.2831307218360234E-5</v>
      </c>
    </row>
    <row r="218" spans="2:18">
      <c r="B218" s="76" t="s">
        <v>3319</v>
      </c>
      <c r="C218" s="86" t="s">
        <v>2969</v>
      </c>
      <c r="D218" s="73">
        <v>8814</v>
      </c>
      <c r="E218" s="73"/>
      <c r="F218" s="73" t="s">
        <v>488</v>
      </c>
      <c r="G218" s="94">
        <v>44558</v>
      </c>
      <c r="H218" s="73" t="s">
        <v>130</v>
      </c>
      <c r="I218" s="83">
        <v>2.3900000000039539</v>
      </c>
      <c r="J218" s="86" t="s">
        <v>128</v>
      </c>
      <c r="K218" s="86" t="s">
        <v>132</v>
      </c>
      <c r="L218" s="87">
        <v>6.25E-2</v>
      </c>
      <c r="M218" s="87">
        <v>7.0900000000078775E-2</v>
      </c>
      <c r="N218" s="83">
        <v>336283.41463100002</v>
      </c>
      <c r="O218" s="85">
        <v>98.53</v>
      </c>
      <c r="P218" s="83">
        <v>331.34011447099999</v>
      </c>
      <c r="Q218" s="84">
        <f t="shared" si="3"/>
        <v>1.2671753624576212E-3</v>
      </c>
      <c r="R218" s="84">
        <f>P218/'סכום נכסי הקרן'!$C$42</f>
        <v>5.0145864656960907E-5</v>
      </c>
    </row>
    <row r="219" spans="2:18">
      <c r="B219" s="76" t="s">
        <v>3319</v>
      </c>
      <c r="C219" s="86" t="s">
        <v>2969</v>
      </c>
      <c r="D219" s="73">
        <v>9003</v>
      </c>
      <c r="E219" s="73"/>
      <c r="F219" s="73" t="s">
        <v>488</v>
      </c>
      <c r="G219" s="94">
        <v>44644</v>
      </c>
      <c r="H219" s="73" t="s">
        <v>130</v>
      </c>
      <c r="I219" s="83">
        <v>2.3900000000025203</v>
      </c>
      <c r="J219" s="86" t="s">
        <v>128</v>
      </c>
      <c r="K219" s="86" t="s">
        <v>132</v>
      </c>
      <c r="L219" s="87">
        <v>6.25E-2</v>
      </c>
      <c r="M219" s="87">
        <v>7.0900000000046204E-2</v>
      </c>
      <c r="N219" s="83">
        <v>483236.678595</v>
      </c>
      <c r="O219" s="85">
        <v>98.53</v>
      </c>
      <c r="P219" s="83">
        <v>476.13319411999998</v>
      </c>
      <c r="Q219" s="84">
        <f t="shared" si="3"/>
        <v>1.8209212422117473E-3</v>
      </c>
      <c r="R219" s="84">
        <f>P219/'סכום נכסי הקרן'!$C$42</f>
        <v>7.2059221531770585E-5</v>
      </c>
    </row>
    <row r="220" spans="2:18">
      <c r="B220" s="76" t="s">
        <v>3319</v>
      </c>
      <c r="C220" s="86" t="s">
        <v>2969</v>
      </c>
      <c r="D220" s="73">
        <v>9096</v>
      </c>
      <c r="E220" s="73"/>
      <c r="F220" s="73" t="s">
        <v>488</v>
      </c>
      <c r="G220" s="94">
        <v>44711</v>
      </c>
      <c r="H220" s="73" t="s">
        <v>130</v>
      </c>
      <c r="I220" s="83">
        <v>2.3900000000026349</v>
      </c>
      <c r="J220" s="86" t="s">
        <v>128</v>
      </c>
      <c r="K220" s="86" t="s">
        <v>132</v>
      </c>
      <c r="L220" s="87">
        <v>6.25E-2</v>
      </c>
      <c r="M220" s="87">
        <v>7.0900000000069921E-2</v>
      </c>
      <c r="N220" s="83">
        <v>489221.04849399999</v>
      </c>
      <c r="O220" s="85">
        <v>98.53</v>
      </c>
      <c r="P220" s="83">
        <v>482.02959490699999</v>
      </c>
      <c r="Q220" s="84">
        <f t="shared" si="3"/>
        <v>1.8434714058597292E-3</v>
      </c>
      <c r="R220" s="84">
        <f>P220/'סכום נכסי הקרן'!$C$42</f>
        <v>7.2951597983985462E-5</v>
      </c>
    </row>
    <row r="221" spans="2:18">
      <c r="B221" s="76" t="s">
        <v>3319</v>
      </c>
      <c r="C221" s="86" t="s">
        <v>2969</v>
      </c>
      <c r="D221" s="73">
        <v>9127</v>
      </c>
      <c r="E221" s="73"/>
      <c r="F221" s="73" t="s">
        <v>488</v>
      </c>
      <c r="G221" s="94">
        <v>44738</v>
      </c>
      <c r="H221" s="73" t="s">
        <v>130</v>
      </c>
      <c r="I221" s="83">
        <v>2.3900000000010966</v>
      </c>
      <c r="J221" s="86" t="s">
        <v>128</v>
      </c>
      <c r="K221" s="86" t="s">
        <v>132</v>
      </c>
      <c r="L221" s="87">
        <v>6.25E-2</v>
      </c>
      <c r="M221" s="87">
        <v>7.0900000000021585E-2</v>
      </c>
      <c r="N221" s="83">
        <v>286967.293083</v>
      </c>
      <c r="O221" s="85">
        <v>98.53</v>
      </c>
      <c r="P221" s="83">
        <v>282.74892987099997</v>
      </c>
      <c r="Q221" s="84">
        <f t="shared" si="3"/>
        <v>1.0813434958390703E-3</v>
      </c>
      <c r="R221" s="84">
        <f>P221/'סכום נכסי הקרן'!$C$42</f>
        <v>4.2791949872561124E-5</v>
      </c>
    </row>
    <row r="222" spans="2:18">
      <c r="B222" s="76" t="s">
        <v>3320</v>
      </c>
      <c r="C222" s="86" t="s">
        <v>2969</v>
      </c>
      <c r="D222" s="73" t="s">
        <v>3109</v>
      </c>
      <c r="E222" s="73"/>
      <c r="F222" s="73" t="s">
        <v>488</v>
      </c>
      <c r="G222" s="94">
        <v>45016</v>
      </c>
      <c r="H222" s="73" t="s">
        <v>130</v>
      </c>
      <c r="I222" s="83">
        <v>5.5100000000005496</v>
      </c>
      <c r="J222" s="86" t="s">
        <v>324</v>
      </c>
      <c r="K222" s="86" t="s">
        <v>132</v>
      </c>
      <c r="L222" s="87">
        <v>4.5499999999999999E-2</v>
      </c>
      <c r="M222" s="87">
        <v>4.0600000000002946E-2</v>
      </c>
      <c r="N222" s="83">
        <v>3231362.8312340002</v>
      </c>
      <c r="O222" s="85">
        <v>103.02</v>
      </c>
      <c r="P222" s="83">
        <v>3328.9498515670002</v>
      </c>
      <c r="Q222" s="84">
        <f t="shared" si="3"/>
        <v>1.2731218015957627E-2</v>
      </c>
      <c r="R222" s="84">
        <f>P222/'סכום נכסי הקרן'!$C$42</f>
        <v>5.0381182783438509E-4</v>
      </c>
    </row>
    <row r="223" spans="2:18">
      <c r="B223" s="76" t="s">
        <v>3321</v>
      </c>
      <c r="C223" s="86" t="s">
        <v>2969</v>
      </c>
      <c r="D223" s="73" t="s">
        <v>3110</v>
      </c>
      <c r="E223" s="73"/>
      <c r="F223" s="73" t="s">
        <v>511</v>
      </c>
      <c r="G223" s="94">
        <v>44294</v>
      </c>
      <c r="H223" s="73" t="s">
        <v>130</v>
      </c>
      <c r="I223" s="83">
        <v>7.3999999999933213</v>
      </c>
      <c r="J223" s="86" t="s">
        <v>538</v>
      </c>
      <c r="K223" s="86" t="s">
        <v>132</v>
      </c>
      <c r="L223" s="87">
        <v>0.03</v>
      </c>
      <c r="M223" s="87">
        <v>6.9699999999939255E-2</v>
      </c>
      <c r="N223" s="83">
        <v>587048.71988400002</v>
      </c>
      <c r="O223" s="85">
        <v>81.599999999999994</v>
      </c>
      <c r="P223" s="83">
        <v>479.03176850299997</v>
      </c>
      <c r="Q223" s="84">
        <f t="shared" si="3"/>
        <v>1.8320065345864799E-3</v>
      </c>
      <c r="R223" s="84">
        <f>P223/'סכום נכסי הקרן'!$C$42</f>
        <v>7.2497899229881821E-5</v>
      </c>
    </row>
    <row r="224" spans="2:18">
      <c r="B224" s="76" t="s">
        <v>3322</v>
      </c>
      <c r="C224" s="86" t="s">
        <v>2969</v>
      </c>
      <c r="D224" s="73" t="s">
        <v>3111</v>
      </c>
      <c r="E224" s="73"/>
      <c r="F224" s="73" t="s">
        <v>511</v>
      </c>
      <c r="G224" s="94">
        <v>42326</v>
      </c>
      <c r="H224" s="73" t="s">
        <v>130</v>
      </c>
      <c r="I224" s="83">
        <v>5.8099999999978627</v>
      </c>
      <c r="J224" s="86" t="s">
        <v>538</v>
      </c>
      <c r="K224" s="86" t="s">
        <v>132</v>
      </c>
      <c r="L224" s="87">
        <v>7.5499999999999998E-2</v>
      </c>
      <c r="M224" s="87">
        <v>0.11460000000008554</v>
      </c>
      <c r="N224" s="83">
        <v>113362.180271</v>
      </c>
      <c r="O224" s="85">
        <v>82.51</v>
      </c>
      <c r="P224" s="83">
        <v>93.535092119999987</v>
      </c>
      <c r="Q224" s="84">
        <f t="shared" si="3"/>
        <v>3.5771510627048361E-4</v>
      </c>
      <c r="R224" s="84">
        <f>P224/'סכום נכסי הקרן'!$C$42</f>
        <v>1.4155841279931741E-5</v>
      </c>
    </row>
    <row r="225" spans="2:18">
      <c r="B225" s="76" t="s">
        <v>3322</v>
      </c>
      <c r="C225" s="86" t="s">
        <v>2969</v>
      </c>
      <c r="D225" s="73" t="s">
        <v>3112</v>
      </c>
      <c r="E225" s="73"/>
      <c r="F225" s="73" t="s">
        <v>511</v>
      </c>
      <c r="G225" s="94">
        <v>42606</v>
      </c>
      <c r="H225" s="73" t="s">
        <v>130</v>
      </c>
      <c r="I225" s="83">
        <v>5.8099999999936376</v>
      </c>
      <c r="J225" s="86" t="s">
        <v>538</v>
      </c>
      <c r="K225" s="86" t="s">
        <v>132</v>
      </c>
      <c r="L225" s="87">
        <v>7.5499999999999998E-2</v>
      </c>
      <c r="M225" s="87">
        <v>0.11489999999988548</v>
      </c>
      <c r="N225" s="83">
        <v>476832.81779699994</v>
      </c>
      <c r="O225" s="85">
        <v>82.4</v>
      </c>
      <c r="P225" s="83">
        <v>392.91005825000002</v>
      </c>
      <c r="Q225" s="84">
        <f t="shared" si="3"/>
        <v>1.5026431262966365E-3</v>
      </c>
      <c r="R225" s="84">
        <f>P225/'סכום נכסי הקרן'!$C$42</f>
        <v>5.9464018218318041E-5</v>
      </c>
    </row>
    <row r="226" spans="2:18">
      <c r="B226" s="76" t="s">
        <v>3322</v>
      </c>
      <c r="C226" s="86" t="s">
        <v>2969</v>
      </c>
      <c r="D226" s="73" t="s">
        <v>3113</v>
      </c>
      <c r="E226" s="73"/>
      <c r="F226" s="73" t="s">
        <v>511</v>
      </c>
      <c r="G226" s="94">
        <v>42648</v>
      </c>
      <c r="H226" s="73" t="s">
        <v>130</v>
      </c>
      <c r="I226" s="83">
        <v>5.8099999999939005</v>
      </c>
      <c r="J226" s="86" t="s">
        <v>538</v>
      </c>
      <c r="K226" s="86" t="s">
        <v>132</v>
      </c>
      <c r="L226" s="87">
        <v>7.5499999999999998E-2</v>
      </c>
      <c r="M226" s="87">
        <v>0.11469999999990574</v>
      </c>
      <c r="N226" s="83">
        <v>437401.47099200002</v>
      </c>
      <c r="O226" s="85">
        <v>82.46</v>
      </c>
      <c r="P226" s="83">
        <v>360.68107301999999</v>
      </c>
      <c r="Q226" s="84">
        <f t="shared" si="3"/>
        <v>1.379386767477333E-3</v>
      </c>
      <c r="R226" s="84">
        <f>P226/'סכום נכסי הקרן'!$C$42</f>
        <v>5.4586400746750992E-5</v>
      </c>
    </row>
    <row r="227" spans="2:18">
      <c r="B227" s="76" t="s">
        <v>3322</v>
      </c>
      <c r="C227" s="86" t="s">
        <v>2969</v>
      </c>
      <c r="D227" s="73" t="s">
        <v>3114</v>
      </c>
      <c r="E227" s="73"/>
      <c r="F227" s="73" t="s">
        <v>511</v>
      </c>
      <c r="G227" s="94">
        <v>42718</v>
      </c>
      <c r="H227" s="73" t="s">
        <v>130</v>
      </c>
      <c r="I227" s="83">
        <v>5.8100000000028169</v>
      </c>
      <c r="J227" s="86" t="s">
        <v>538</v>
      </c>
      <c r="K227" s="86" t="s">
        <v>132</v>
      </c>
      <c r="L227" s="87">
        <v>7.5499999999999998E-2</v>
      </c>
      <c r="M227" s="87">
        <v>0.11470000000007025</v>
      </c>
      <c r="N227" s="83">
        <v>305601.40783500002</v>
      </c>
      <c r="O227" s="85">
        <v>82.45</v>
      </c>
      <c r="P227" s="83">
        <v>251.96824200900002</v>
      </c>
      <c r="Q227" s="84">
        <f t="shared" si="3"/>
        <v>9.6362599773143183E-4</v>
      </c>
      <c r="R227" s="84">
        <f>P227/'סכום נכסי הקרן'!$C$42</f>
        <v>3.8133521447616812E-5</v>
      </c>
    </row>
    <row r="228" spans="2:18">
      <c r="B228" s="76" t="s">
        <v>3322</v>
      </c>
      <c r="C228" s="86" t="s">
        <v>2969</v>
      </c>
      <c r="D228" s="73" t="s">
        <v>3115</v>
      </c>
      <c r="E228" s="73"/>
      <c r="F228" s="73" t="s">
        <v>511</v>
      </c>
      <c r="G228" s="94">
        <v>42900</v>
      </c>
      <c r="H228" s="73" t="s">
        <v>130</v>
      </c>
      <c r="I228" s="83">
        <v>5.790000000002558</v>
      </c>
      <c r="J228" s="86" t="s">
        <v>538</v>
      </c>
      <c r="K228" s="86" t="s">
        <v>132</v>
      </c>
      <c r="L228" s="87">
        <v>7.5499999999999998E-2</v>
      </c>
      <c r="M228" s="87">
        <v>0.11560000000002153</v>
      </c>
      <c r="N228" s="83">
        <v>361996.47718699998</v>
      </c>
      <c r="O228" s="85">
        <v>82.1</v>
      </c>
      <c r="P228" s="83">
        <v>297.19897365599996</v>
      </c>
      <c r="Q228" s="84">
        <f t="shared" si="3"/>
        <v>1.1366061660413181E-3</v>
      </c>
      <c r="R228" s="84">
        <f>P228/'סכום נכסי הקרן'!$C$42</f>
        <v>4.4978856643830404E-5</v>
      </c>
    </row>
    <row r="229" spans="2:18">
      <c r="B229" s="76" t="s">
        <v>3322</v>
      </c>
      <c r="C229" s="86" t="s">
        <v>2969</v>
      </c>
      <c r="D229" s="73" t="s">
        <v>3116</v>
      </c>
      <c r="E229" s="73"/>
      <c r="F229" s="73" t="s">
        <v>511</v>
      </c>
      <c r="G229" s="94">
        <v>43075</v>
      </c>
      <c r="H229" s="73" t="s">
        <v>130</v>
      </c>
      <c r="I229" s="83">
        <v>5.790000000003749</v>
      </c>
      <c r="J229" s="86" t="s">
        <v>538</v>
      </c>
      <c r="K229" s="86" t="s">
        <v>132</v>
      </c>
      <c r="L229" s="87">
        <v>7.5499999999999998E-2</v>
      </c>
      <c r="M229" s="87">
        <v>0.11590000000008095</v>
      </c>
      <c r="N229" s="83">
        <v>224620.86478</v>
      </c>
      <c r="O229" s="85">
        <v>81.96</v>
      </c>
      <c r="P229" s="83">
        <v>184.09917508899997</v>
      </c>
      <c r="Q229" s="84">
        <f t="shared" si="3"/>
        <v>7.0406790102672747E-4</v>
      </c>
      <c r="R229" s="84">
        <f>P229/'סכום נכסי הקרן'!$C$42</f>
        <v>2.786204239776449E-5</v>
      </c>
    </row>
    <row r="230" spans="2:18">
      <c r="B230" s="76" t="s">
        <v>3322</v>
      </c>
      <c r="C230" s="86" t="s">
        <v>2969</v>
      </c>
      <c r="D230" s="73" t="s">
        <v>3117</v>
      </c>
      <c r="E230" s="73"/>
      <c r="F230" s="73" t="s">
        <v>511</v>
      </c>
      <c r="G230" s="94">
        <v>43292</v>
      </c>
      <c r="H230" s="73" t="s">
        <v>130</v>
      </c>
      <c r="I230" s="83">
        <v>5.7799999999947369</v>
      </c>
      <c r="J230" s="86" t="s">
        <v>538</v>
      </c>
      <c r="K230" s="86" t="s">
        <v>132</v>
      </c>
      <c r="L230" s="87">
        <v>7.5499999999999998E-2</v>
      </c>
      <c r="M230" s="87">
        <v>0.11599999999990432</v>
      </c>
      <c r="N230" s="83">
        <v>612490.03601899999</v>
      </c>
      <c r="O230" s="85">
        <v>81.900000000000006</v>
      </c>
      <c r="P230" s="83">
        <v>501.62910088799998</v>
      </c>
      <c r="Q230" s="84">
        <f t="shared" si="3"/>
        <v>1.9184276517556294E-3</v>
      </c>
      <c r="R230" s="84">
        <f>P230/'סכום נכסי הקרן'!$C$42</f>
        <v>7.5917837601049824E-5</v>
      </c>
    </row>
    <row r="231" spans="2:18">
      <c r="B231" s="76" t="s">
        <v>3294</v>
      </c>
      <c r="C231" s="86" t="s">
        <v>2969</v>
      </c>
      <c r="D231" s="73" t="s">
        <v>3118</v>
      </c>
      <c r="E231" s="73"/>
      <c r="F231" s="73" t="s">
        <v>511</v>
      </c>
      <c r="G231" s="94">
        <v>44858</v>
      </c>
      <c r="H231" s="73" t="s">
        <v>130</v>
      </c>
      <c r="I231" s="83">
        <v>5.7199999999717894</v>
      </c>
      <c r="J231" s="86" t="s">
        <v>538</v>
      </c>
      <c r="K231" s="86" t="s">
        <v>132</v>
      </c>
      <c r="L231" s="87">
        <v>3.49E-2</v>
      </c>
      <c r="M231" s="87">
        <v>5.5699999999682621E-2</v>
      </c>
      <c r="N231" s="83">
        <v>78087.016183</v>
      </c>
      <c r="O231" s="85">
        <v>90.79</v>
      </c>
      <c r="P231" s="83">
        <v>70.895196525000003</v>
      </c>
      <c r="Q231" s="84">
        <f t="shared" si="3"/>
        <v>2.7113121058855059E-4</v>
      </c>
      <c r="R231" s="84">
        <f>P231/'סכום נכסי הקרן'!$C$42</f>
        <v>1.072946128315064E-5</v>
      </c>
    </row>
    <row r="232" spans="2:18">
      <c r="B232" s="76" t="s">
        <v>3294</v>
      </c>
      <c r="C232" s="86" t="s">
        <v>2969</v>
      </c>
      <c r="D232" s="73" t="s">
        <v>3119</v>
      </c>
      <c r="E232" s="73"/>
      <c r="F232" s="73" t="s">
        <v>511</v>
      </c>
      <c r="G232" s="94">
        <v>44858</v>
      </c>
      <c r="H232" s="73" t="s">
        <v>130</v>
      </c>
      <c r="I232" s="83">
        <v>5.7500000000127498</v>
      </c>
      <c r="J232" s="86" t="s">
        <v>538</v>
      </c>
      <c r="K232" s="86" t="s">
        <v>132</v>
      </c>
      <c r="L232" s="87">
        <v>3.49E-2</v>
      </c>
      <c r="M232" s="87">
        <v>5.5600000000197207E-2</v>
      </c>
      <c r="N232" s="83">
        <v>64775.364226000005</v>
      </c>
      <c r="O232" s="85">
        <v>90.81</v>
      </c>
      <c r="P232" s="83">
        <v>58.822504039000002</v>
      </c>
      <c r="Q232" s="84">
        <f t="shared" si="3"/>
        <v>2.2496046998501465E-4</v>
      </c>
      <c r="R232" s="84">
        <f>P232/'סכום נכסי הקרן'!$C$42</f>
        <v>8.9023489686196707E-6</v>
      </c>
    </row>
    <row r="233" spans="2:18">
      <c r="B233" s="76" t="s">
        <v>3294</v>
      </c>
      <c r="C233" s="86" t="s">
        <v>2969</v>
      </c>
      <c r="D233" s="73" t="s">
        <v>3120</v>
      </c>
      <c r="E233" s="73"/>
      <c r="F233" s="73" t="s">
        <v>511</v>
      </c>
      <c r="G233" s="94">
        <v>44858</v>
      </c>
      <c r="H233" s="73" t="s">
        <v>130</v>
      </c>
      <c r="I233" s="83">
        <v>5.6200000000119257</v>
      </c>
      <c r="J233" s="86" t="s">
        <v>538</v>
      </c>
      <c r="K233" s="86" t="s">
        <v>132</v>
      </c>
      <c r="L233" s="87">
        <v>3.49E-2</v>
      </c>
      <c r="M233" s="87">
        <v>5.580000000012468E-2</v>
      </c>
      <c r="N233" s="83">
        <v>81156.395317999995</v>
      </c>
      <c r="O233" s="85">
        <v>90.92</v>
      </c>
      <c r="P233" s="83">
        <v>73.787389026</v>
      </c>
      <c r="Q233" s="84">
        <f t="shared" si="3"/>
        <v>2.8219209612787954E-4</v>
      </c>
      <c r="R233" s="84">
        <f>P233/'סכום נכסי הקרן'!$C$42</f>
        <v>1.1167173130834923E-5</v>
      </c>
    </row>
    <row r="234" spans="2:18">
      <c r="B234" s="76" t="s">
        <v>3294</v>
      </c>
      <c r="C234" s="86" t="s">
        <v>2969</v>
      </c>
      <c r="D234" s="73" t="s">
        <v>3121</v>
      </c>
      <c r="E234" s="73"/>
      <c r="F234" s="73" t="s">
        <v>511</v>
      </c>
      <c r="G234" s="94">
        <v>44858</v>
      </c>
      <c r="H234" s="73" t="s">
        <v>130</v>
      </c>
      <c r="I234" s="83">
        <v>5.6499999999972204</v>
      </c>
      <c r="J234" s="86" t="s">
        <v>538</v>
      </c>
      <c r="K234" s="86" t="s">
        <v>132</v>
      </c>
      <c r="L234" s="87">
        <v>3.49E-2</v>
      </c>
      <c r="M234" s="87">
        <v>5.579999999989993E-2</v>
      </c>
      <c r="N234" s="83">
        <v>98940.452879999983</v>
      </c>
      <c r="O234" s="85">
        <v>90.91</v>
      </c>
      <c r="P234" s="83">
        <v>89.946758805000002</v>
      </c>
      <c r="Q234" s="84">
        <f t="shared" si="3"/>
        <v>3.43991903523622E-4</v>
      </c>
      <c r="R234" s="84">
        <f>P234/'סכום נכסי הקרן'!$C$42</f>
        <v>1.3612773691978088E-5</v>
      </c>
    </row>
    <row r="235" spans="2:18">
      <c r="B235" s="76" t="s">
        <v>3294</v>
      </c>
      <c r="C235" s="86" t="s">
        <v>2969</v>
      </c>
      <c r="D235" s="73" t="s">
        <v>3122</v>
      </c>
      <c r="E235" s="73"/>
      <c r="F235" s="73" t="s">
        <v>511</v>
      </c>
      <c r="G235" s="94">
        <v>44858</v>
      </c>
      <c r="H235" s="73" t="s">
        <v>130</v>
      </c>
      <c r="I235" s="83">
        <v>5.8699999999719692</v>
      </c>
      <c r="J235" s="86" t="s">
        <v>538</v>
      </c>
      <c r="K235" s="86" t="s">
        <v>132</v>
      </c>
      <c r="L235" s="87">
        <v>3.49E-2</v>
      </c>
      <c r="M235" s="87">
        <v>5.5499999999772724E-2</v>
      </c>
      <c r="N235" s="83">
        <v>58232.779741000006</v>
      </c>
      <c r="O235" s="85">
        <v>90.67</v>
      </c>
      <c r="P235" s="83">
        <v>52.799657304</v>
      </c>
      <c r="Q235" s="84">
        <f t="shared" si="3"/>
        <v>2.0192672712947426E-4</v>
      </c>
      <c r="R235" s="84">
        <f>P235/'סכום נכסי הקרן'!$C$42</f>
        <v>7.9908358615963342E-6</v>
      </c>
    </row>
    <row r="236" spans="2:18">
      <c r="B236" s="76" t="s">
        <v>3323</v>
      </c>
      <c r="C236" s="86" t="s">
        <v>2968</v>
      </c>
      <c r="D236" s="73" t="s">
        <v>3123</v>
      </c>
      <c r="E236" s="73"/>
      <c r="F236" s="73" t="s">
        <v>511</v>
      </c>
      <c r="G236" s="94">
        <v>42372</v>
      </c>
      <c r="H236" s="73" t="s">
        <v>130</v>
      </c>
      <c r="I236" s="83">
        <v>9.8100000000039724</v>
      </c>
      <c r="J236" s="86" t="s">
        <v>128</v>
      </c>
      <c r="K236" s="86" t="s">
        <v>132</v>
      </c>
      <c r="L236" s="87">
        <v>6.7000000000000004E-2</v>
      </c>
      <c r="M236" s="87">
        <v>3.4000000000016371E-2</v>
      </c>
      <c r="N236" s="83">
        <v>743678.81166300003</v>
      </c>
      <c r="O236" s="85">
        <v>147.91999999999999</v>
      </c>
      <c r="P236" s="83">
        <v>1100.0496993229999</v>
      </c>
      <c r="Q236" s="84">
        <f t="shared" si="3"/>
        <v>4.2070241892882042E-3</v>
      </c>
      <c r="R236" s="84">
        <f>P236/'סכום נכסי הקרן'!$C$42</f>
        <v>1.6648434925017129E-4</v>
      </c>
    </row>
    <row r="237" spans="2:18">
      <c r="B237" s="76" t="s">
        <v>3324</v>
      </c>
      <c r="C237" s="86" t="s">
        <v>2969</v>
      </c>
      <c r="D237" s="73" t="s">
        <v>3124</v>
      </c>
      <c r="E237" s="73"/>
      <c r="F237" s="73" t="s">
        <v>3125</v>
      </c>
      <c r="G237" s="94">
        <v>41816</v>
      </c>
      <c r="H237" s="73" t="s">
        <v>130</v>
      </c>
      <c r="I237" s="83">
        <v>5.6400000000035453</v>
      </c>
      <c r="J237" s="86" t="s">
        <v>538</v>
      </c>
      <c r="K237" s="86" t="s">
        <v>132</v>
      </c>
      <c r="L237" s="87">
        <v>4.4999999999999998E-2</v>
      </c>
      <c r="M237" s="87">
        <v>9.8100000000115775E-2</v>
      </c>
      <c r="N237" s="83">
        <v>236140.75459699999</v>
      </c>
      <c r="O237" s="85">
        <v>81.180000000000007</v>
      </c>
      <c r="P237" s="83">
        <v>191.69907083800004</v>
      </c>
      <c r="Q237" s="84">
        <f t="shared" si="3"/>
        <v>7.3313290170059608E-4</v>
      </c>
      <c r="R237" s="84">
        <f>P237/'סכום נכסי הקרן'!$C$42</f>
        <v>2.9012230156481299E-5</v>
      </c>
    </row>
    <row r="238" spans="2:18">
      <c r="B238" s="76" t="s">
        <v>3324</v>
      </c>
      <c r="C238" s="86" t="s">
        <v>2969</v>
      </c>
      <c r="D238" s="73" t="s">
        <v>3126</v>
      </c>
      <c r="E238" s="73"/>
      <c r="F238" s="73" t="s">
        <v>3125</v>
      </c>
      <c r="G238" s="94">
        <v>42625</v>
      </c>
      <c r="H238" s="73" t="s">
        <v>130</v>
      </c>
      <c r="I238" s="83">
        <v>5.6400000000029822</v>
      </c>
      <c r="J238" s="86" t="s">
        <v>538</v>
      </c>
      <c r="K238" s="86" t="s">
        <v>132</v>
      </c>
      <c r="L238" s="87">
        <v>4.4999999999999998E-2</v>
      </c>
      <c r="M238" s="87">
        <v>9.8099999999886306E-2</v>
      </c>
      <c r="N238" s="83">
        <v>65755.419303000002</v>
      </c>
      <c r="O238" s="85">
        <v>81.59</v>
      </c>
      <c r="P238" s="83">
        <v>53.649851681000001</v>
      </c>
      <c r="Q238" s="84">
        <f t="shared" si="3"/>
        <v>2.0517820595978263E-4</v>
      </c>
      <c r="R238" s="84">
        <f>P238/'סכום נכסי הקרן'!$C$42</f>
        <v>8.1195064640955763E-6</v>
      </c>
    </row>
    <row r="239" spans="2:18">
      <c r="B239" s="76" t="s">
        <v>3324</v>
      </c>
      <c r="C239" s="86" t="s">
        <v>2969</v>
      </c>
      <c r="D239" s="73" t="s">
        <v>3127</v>
      </c>
      <c r="E239" s="73"/>
      <c r="F239" s="73" t="s">
        <v>3125</v>
      </c>
      <c r="G239" s="94">
        <v>42716</v>
      </c>
      <c r="H239" s="73" t="s">
        <v>130</v>
      </c>
      <c r="I239" s="83">
        <v>5.6399999999468884</v>
      </c>
      <c r="J239" s="86" t="s">
        <v>538</v>
      </c>
      <c r="K239" s="86" t="s">
        <v>132</v>
      </c>
      <c r="L239" s="87">
        <v>4.4999999999999998E-2</v>
      </c>
      <c r="M239" s="87">
        <v>9.8099999998982043E-2</v>
      </c>
      <c r="N239" s="83">
        <v>49747.837964999999</v>
      </c>
      <c r="O239" s="85">
        <v>81.75</v>
      </c>
      <c r="P239" s="83">
        <v>40.668858293999996</v>
      </c>
      <c r="Q239" s="84">
        <f t="shared" si="3"/>
        <v>1.5553376424618686E-4</v>
      </c>
      <c r="R239" s="84">
        <f>P239/'סכום נכסי הקרן'!$C$42</f>
        <v>6.1549295563563249E-6</v>
      </c>
    </row>
    <row r="240" spans="2:18">
      <c r="B240" s="76" t="s">
        <v>3324</v>
      </c>
      <c r="C240" s="86" t="s">
        <v>2969</v>
      </c>
      <c r="D240" s="73" t="s">
        <v>3128</v>
      </c>
      <c r="E240" s="73"/>
      <c r="F240" s="73" t="s">
        <v>3125</v>
      </c>
      <c r="G240" s="94">
        <v>42803</v>
      </c>
      <c r="H240" s="73" t="s">
        <v>130</v>
      </c>
      <c r="I240" s="83">
        <v>5.6400000000118977</v>
      </c>
      <c r="J240" s="86" t="s">
        <v>538</v>
      </c>
      <c r="K240" s="86" t="s">
        <v>132</v>
      </c>
      <c r="L240" s="87">
        <v>4.4999999999999998E-2</v>
      </c>
      <c r="M240" s="87">
        <v>9.80000000001678E-2</v>
      </c>
      <c r="N240" s="83">
        <v>318821.483565</v>
      </c>
      <c r="O240" s="85">
        <v>82.25</v>
      </c>
      <c r="P240" s="83">
        <v>262.230681742</v>
      </c>
      <c r="Q240" s="84">
        <f t="shared" si="3"/>
        <v>1.0028736173839021E-3</v>
      </c>
      <c r="R240" s="84">
        <f>P240/'סכום נכסי הקרן'!$C$42</f>
        <v>3.9686665457127546E-5</v>
      </c>
    </row>
    <row r="241" spans="2:18">
      <c r="B241" s="76" t="s">
        <v>3324</v>
      </c>
      <c r="C241" s="86" t="s">
        <v>2969</v>
      </c>
      <c r="D241" s="73" t="s">
        <v>3129</v>
      </c>
      <c r="E241" s="73"/>
      <c r="F241" s="73" t="s">
        <v>3125</v>
      </c>
      <c r="G241" s="94">
        <v>42898</v>
      </c>
      <c r="H241" s="73" t="s">
        <v>130</v>
      </c>
      <c r="I241" s="83">
        <v>5.6399999999396817</v>
      </c>
      <c r="J241" s="86" t="s">
        <v>538</v>
      </c>
      <c r="K241" s="86" t="s">
        <v>132</v>
      </c>
      <c r="L241" s="87">
        <v>4.4999999999999998E-2</v>
      </c>
      <c r="M241" s="87">
        <v>9.8099999999166562E-2</v>
      </c>
      <c r="N241" s="83">
        <v>59962.151059999997</v>
      </c>
      <c r="O241" s="85">
        <v>81.84</v>
      </c>
      <c r="P241" s="83">
        <v>49.073028188999999</v>
      </c>
      <c r="Q241" s="84">
        <f t="shared" si="3"/>
        <v>1.8767462666441402E-4</v>
      </c>
      <c r="R241" s="84">
        <f>P241/'סכום נכסי הקרן'!$C$42</f>
        <v>7.4268382317716615E-6</v>
      </c>
    </row>
    <row r="242" spans="2:18">
      <c r="B242" s="76" t="s">
        <v>3324</v>
      </c>
      <c r="C242" s="86" t="s">
        <v>2969</v>
      </c>
      <c r="D242" s="73" t="s">
        <v>3130</v>
      </c>
      <c r="E242" s="73"/>
      <c r="F242" s="73" t="s">
        <v>3125</v>
      </c>
      <c r="G242" s="94">
        <v>42989</v>
      </c>
      <c r="H242" s="73" t="s">
        <v>130</v>
      </c>
      <c r="I242" s="83">
        <v>5.6299999999784154</v>
      </c>
      <c r="J242" s="86" t="s">
        <v>538</v>
      </c>
      <c r="K242" s="86" t="s">
        <v>132</v>
      </c>
      <c r="L242" s="87">
        <v>4.4999999999999998E-2</v>
      </c>
      <c r="M242" s="87">
        <v>9.8099999999584409E-2</v>
      </c>
      <c r="N242" s="83">
        <v>75559.858636999998</v>
      </c>
      <c r="O242" s="85">
        <v>82.16</v>
      </c>
      <c r="P242" s="83">
        <v>62.079981218</v>
      </c>
      <c r="Q242" s="84">
        <f t="shared" si="3"/>
        <v>2.3741834829409583E-4</v>
      </c>
      <c r="R242" s="84">
        <f>P242/'סכום נכסי הקרן'!$C$42</f>
        <v>9.395343938462267E-6</v>
      </c>
    </row>
    <row r="243" spans="2:18">
      <c r="B243" s="76" t="s">
        <v>3324</v>
      </c>
      <c r="C243" s="86" t="s">
        <v>2969</v>
      </c>
      <c r="D243" s="73" t="s">
        <v>3131</v>
      </c>
      <c r="E243" s="73"/>
      <c r="F243" s="73" t="s">
        <v>3125</v>
      </c>
      <c r="G243" s="94">
        <v>43080</v>
      </c>
      <c r="H243" s="73" t="s">
        <v>130</v>
      </c>
      <c r="I243" s="83">
        <v>5.6299999999073345</v>
      </c>
      <c r="J243" s="86" t="s">
        <v>538</v>
      </c>
      <c r="K243" s="86" t="s">
        <v>132</v>
      </c>
      <c r="L243" s="87">
        <v>4.4999999999999998E-2</v>
      </c>
      <c r="M243" s="87">
        <v>9.8099999998434648E-2</v>
      </c>
      <c r="N243" s="83">
        <v>23411.055686</v>
      </c>
      <c r="O243" s="85">
        <v>81.59</v>
      </c>
      <c r="P243" s="83">
        <v>19.101080879000001</v>
      </c>
      <c r="Q243" s="84">
        <f t="shared" si="3"/>
        <v>7.3050071600363429E-5</v>
      </c>
      <c r="R243" s="84">
        <f>P243/'סכום נכסי הקרן'!$C$42</f>
        <v>2.8908066808911282E-6</v>
      </c>
    </row>
    <row r="244" spans="2:18">
      <c r="B244" s="76" t="s">
        <v>3324</v>
      </c>
      <c r="C244" s="86" t="s">
        <v>2969</v>
      </c>
      <c r="D244" s="73" t="s">
        <v>3132</v>
      </c>
      <c r="E244" s="73"/>
      <c r="F244" s="73" t="s">
        <v>3125</v>
      </c>
      <c r="G244" s="94">
        <v>43171</v>
      </c>
      <c r="H244" s="73" t="s">
        <v>130</v>
      </c>
      <c r="I244" s="83">
        <v>5.5499999999686889</v>
      </c>
      <c r="J244" s="86" t="s">
        <v>538</v>
      </c>
      <c r="K244" s="86" t="s">
        <v>132</v>
      </c>
      <c r="L244" s="87">
        <v>4.4999999999999998E-2</v>
      </c>
      <c r="M244" s="87">
        <v>9.9099999999380725E-2</v>
      </c>
      <c r="N244" s="83">
        <v>17492.397056000002</v>
      </c>
      <c r="O244" s="85">
        <v>82.16</v>
      </c>
      <c r="P244" s="83">
        <v>14.371753579</v>
      </c>
      <c r="Q244" s="84">
        <f t="shared" si="3"/>
        <v>5.4963257556956247E-5</v>
      </c>
      <c r="R244" s="84">
        <f>P244/'סכום נכסי הקרן'!$C$42</f>
        <v>2.175058130242797E-6</v>
      </c>
    </row>
    <row r="245" spans="2:18">
      <c r="B245" s="76" t="s">
        <v>3324</v>
      </c>
      <c r="C245" s="86" t="s">
        <v>2969</v>
      </c>
      <c r="D245" s="73" t="s">
        <v>3133</v>
      </c>
      <c r="E245" s="73"/>
      <c r="F245" s="73" t="s">
        <v>3125</v>
      </c>
      <c r="G245" s="94">
        <v>43341</v>
      </c>
      <c r="H245" s="73" t="s">
        <v>130</v>
      </c>
      <c r="I245" s="83">
        <v>5.6800000000188602</v>
      </c>
      <c r="J245" s="86" t="s">
        <v>538</v>
      </c>
      <c r="K245" s="86" t="s">
        <v>132</v>
      </c>
      <c r="L245" s="87">
        <v>4.4999999999999998E-2</v>
      </c>
      <c r="M245" s="87">
        <v>9.5400000000427129E-2</v>
      </c>
      <c r="N245" s="83">
        <v>43884.188043999995</v>
      </c>
      <c r="O245" s="85">
        <v>82.16</v>
      </c>
      <c r="P245" s="83">
        <v>36.055249949</v>
      </c>
      <c r="Q245" s="84">
        <f t="shared" si="3"/>
        <v>1.3788950515565478E-4</v>
      </c>
      <c r="R245" s="84">
        <f>P245/'סכום נכסי הקרן'!$C$42</f>
        <v>5.4566942098213554E-6</v>
      </c>
    </row>
    <row r="246" spans="2:18">
      <c r="B246" s="76" t="s">
        <v>3324</v>
      </c>
      <c r="C246" s="86" t="s">
        <v>2969</v>
      </c>
      <c r="D246" s="73" t="s">
        <v>3134</v>
      </c>
      <c r="E246" s="73"/>
      <c r="F246" s="73" t="s">
        <v>3125</v>
      </c>
      <c r="G246" s="94">
        <v>43990</v>
      </c>
      <c r="H246" s="73" t="s">
        <v>130</v>
      </c>
      <c r="I246" s="83">
        <v>5.6499999999577941</v>
      </c>
      <c r="J246" s="86" t="s">
        <v>538</v>
      </c>
      <c r="K246" s="86" t="s">
        <v>132</v>
      </c>
      <c r="L246" s="87">
        <v>4.4999999999999998E-2</v>
      </c>
      <c r="M246" s="87">
        <v>9.7599999999313805E-2</v>
      </c>
      <c r="N246" s="83">
        <v>45261.601492000002</v>
      </c>
      <c r="O246" s="85">
        <v>81.14</v>
      </c>
      <c r="P246" s="83">
        <v>36.725263826999999</v>
      </c>
      <c r="Q246" s="84">
        <f t="shared" si="3"/>
        <v>1.4045190264882218E-4</v>
      </c>
      <c r="R246" s="84">
        <f>P246/'סכום נכסי הקרן'!$C$42</f>
        <v>5.5580958324353719E-6</v>
      </c>
    </row>
    <row r="247" spans="2:18">
      <c r="B247" s="76" t="s">
        <v>3324</v>
      </c>
      <c r="C247" s="86" t="s">
        <v>2969</v>
      </c>
      <c r="D247" s="73" t="s">
        <v>3135</v>
      </c>
      <c r="E247" s="73"/>
      <c r="F247" s="73" t="s">
        <v>3125</v>
      </c>
      <c r="G247" s="94">
        <v>41893</v>
      </c>
      <c r="H247" s="73" t="s">
        <v>130</v>
      </c>
      <c r="I247" s="83">
        <v>5.6300000000093435</v>
      </c>
      <c r="J247" s="86" t="s">
        <v>538</v>
      </c>
      <c r="K247" s="86" t="s">
        <v>132</v>
      </c>
      <c r="L247" s="87">
        <v>4.4999999999999998E-2</v>
      </c>
      <c r="M247" s="87">
        <v>9.8100000000120119E-2</v>
      </c>
      <c r="N247" s="83">
        <v>46328.436119999998</v>
      </c>
      <c r="O247" s="85">
        <v>80.86</v>
      </c>
      <c r="P247" s="83">
        <v>37.461177154999994</v>
      </c>
      <c r="Q247" s="84">
        <f t="shared" si="3"/>
        <v>1.4326632564627486E-4</v>
      </c>
      <c r="R247" s="84">
        <f>P247/'סכום נכסי הקרן'!$C$42</f>
        <v>5.6694708472115299E-6</v>
      </c>
    </row>
    <row r="248" spans="2:18">
      <c r="B248" s="76" t="s">
        <v>3324</v>
      </c>
      <c r="C248" s="86" t="s">
        <v>2969</v>
      </c>
      <c r="D248" s="73" t="s">
        <v>3136</v>
      </c>
      <c r="E248" s="73"/>
      <c r="F248" s="73" t="s">
        <v>3125</v>
      </c>
      <c r="G248" s="94">
        <v>42151</v>
      </c>
      <c r="H248" s="73" t="s">
        <v>130</v>
      </c>
      <c r="I248" s="83">
        <v>5.6400000000132797</v>
      </c>
      <c r="J248" s="86" t="s">
        <v>538</v>
      </c>
      <c r="K248" s="86" t="s">
        <v>132</v>
      </c>
      <c r="L248" s="87">
        <v>4.4999999999999998E-2</v>
      </c>
      <c r="M248" s="87">
        <v>9.8100000000170329E-2</v>
      </c>
      <c r="N248" s="83">
        <v>169662.62585499999</v>
      </c>
      <c r="O248" s="85">
        <v>81.67</v>
      </c>
      <c r="P248" s="83">
        <v>138.563465944</v>
      </c>
      <c r="Q248" s="84">
        <f t="shared" si="3"/>
        <v>5.2992137840388227E-4</v>
      </c>
      <c r="R248" s="84">
        <f>P248/'סכום נכסי הקרן'!$C$42</f>
        <v>2.0970551123037602E-5</v>
      </c>
    </row>
    <row r="249" spans="2:18">
      <c r="B249" s="76" t="s">
        <v>3324</v>
      </c>
      <c r="C249" s="86" t="s">
        <v>2969</v>
      </c>
      <c r="D249" s="73" t="s">
        <v>3137</v>
      </c>
      <c r="E249" s="73"/>
      <c r="F249" s="73" t="s">
        <v>3125</v>
      </c>
      <c r="G249" s="94">
        <v>42166</v>
      </c>
      <c r="H249" s="73" t="s">
        <v>130</v>
      </c>
      <c r="I249" s="83">
        <v>5.6400000000058297</v>
      </c>
      <c r="J249" s="86" t="s">
        <v>538</v>
      </c>
      <c r="K249" s="86" t="s">
        <v>132</v>
      </c>
      <c r="L249" s="87">
        <v>4.4999999999999998E-2</v>
      </c>
      <c r="M249" s="87">
        <v>9.8100000000118134E-2</v>
      </c>
      <c r="N249" s="83">
        <v>159633.88209599999</v>
      </c>
      <c r="O249" s="85">
        <v>81.67</v>
      </c>
      <c r="P249" s="83">
        <v>130.372991066</v>
      </c>
      <c r="Q249" s="84">
        <f t="shared" si="3"/>
        <v>4.9859777006626849E-4</v>
      </c>
      <c r="R249" s="84">
        <f>P249/'סכום נכסי הקרן'!$C$42</f>
        <v>1.9730983600813021E-5</v>
      </c>
    </row>
    <row r="250" spans="2:18">
      <c r="B250" s="76" t="s">
        <v>3324</v>
      </c>
      <c r="C250" s="86" t="s">
        <v>2969</v>
      </c>
      <c r="D250" s="73" t="s">
        <v>3138</v>
      </c>
      <c r="E250" s="73"/>
      <c r="F250" s="73" t="s">
        <v>3125</v>
      </c>
      <c r="G250" s="94">
        <v>42257</v>
      </c>
      <c r="H250" s="73" t="s">
        <v>130</v>
      </c>
      <c r="I250" s="83">
        <v>5.6400000000029067</v>
      </c>
      <c r="J250" s="86" t="s">
        <v>538</v>
      </c>
      <c r="K250" s="86" t="s">
        <v>132</v>
      </c>
      <c r="L250" s="87">
        <v>4.4999999999999998E-2</v>
      </c>
      <c r="M250" s="87">
        <v>9.8100000000007265E-2</v>
      </c>
      <c r="N250" s="83">
        <v>84830.157568999988</v>
      </c>
      <c r="O250" s="85">
        <v>81.099999999999994</v>
      </c>
      <c r="P250" s="83">
        <v>68.797259495000006</v>
      </c>
      <c r="Q250" s="84">
        <f t="shared" si="3"/>
        <v>2.6310787142646978E-4</v>
      </c>
      <c r="R250" s="84">
        <f>P250/'סכום נכסי הקרן'!$C$42</f>
        <v>1.0411954100136691E-5</v>
      </c>
    </row>
    <row r="251" spans="2:18">
      <c r="B251" s="76" t="s">
        <v>3324</v>
      </c>
      <c r="C251" s="86" t="s">
        <v>2969</v>
      </c>
      <c r="D251" s="73" t="s">
        <v>3139</v>
      </c>
      <c r="E251" s="73"/>
      <c r="F251" s="73" t="s">
        <v>3125</v>
      </c>
      <c r="G251" s="94">
        <v>42348</v>
      </c>
      <c r="H251" s="73" t="s">
        <v>130</v>
      </c>
      <c r="I251" s="83">
        <v>5.6400000000096879</v>
      </c>
      <c r="J251" s="86" t="s">
        <v>538</v>
      </c>
      <c r="K251" s="86" t="s">
        <v>132</v>
      </c>
      <c r="L251" s="87">
        <v>4.4999999999999998E-2</v>
      </c>
      <c r="M251" s="87">
        <v>9.8100000000178711E-2</v>
      </c>
      <c r="N251" s="83">
        <v>146899.324032</v>
      </c>
      <c r="O251" s="85">
        <v>81.510000000000005</v>
      </c>
      <c r="P251" s="83">
        <v>119.737648306</v>
      </c>
      <c r="Q251" s="84">
        <f t="shared" si="3"/>
        <v>4.5792402207085769E-4</v>
      </c>
      <c r="R251" s="84">
        <f>P251/'סכום נכסי הקרן'!$C$42</f>
        <v>1.8121403488622811E-5</v>
      </c>
    </row>
    <row r="252" spans="2:18">
      <c r="B252" s="76" t="s">
        <v>3324</v>
      </c>
      <c r="C252" s="86" t="s">
        <v>2969</v>
      </c>
      <c r="D252" s="73" t="s">
        <v>3140</v>
      </c>
      <c r="E252" s="73"/>
      <c r="F252" s="73" t="s">
        <v>3125</v>
      </c>
      <c r="G252" s="94">
        <v>42439</v>
      </c>
      <c r="H252" s="73" t="s">
        <v>130</v>
      </c>
      <c r="I252" s="83">
        <v>5.6299999999812025</v>
      </c>
      <c r="J252" s="86" t="s">
        <v>538</v>
      </c>
      <c r="K252" s="86" t="s">
        <v>132</v>
      </c>
      <c r="L252" s="87">
        <v>4.4999999999999998E-2</v>
      </c>
      <c r="M252" s="87">
        <v>9.8099999999658849E-2</v>
      </c>
      <c r="N252" s="83">
        <v>174470.17286399996</v>
      </c>
      <c r="O252" s="85">
        <v>82.33</v>
      </c>
      <c r="P252" s="83">
        <v>143.64129039000002</v>
      </c>
      <c r="Q252" s="84">
        <f t="shared" si="3"/>
        <v>5.4934098306940609E-4</v>
      </c>
      <c r="R252" s="84">
        <f>P252/'סכום נכסי הקרן'!$C$42</f>
        <v>2.1739042127597844E-5</v>
      </c>
    </row>
    <row r="253" spans="2:18">
      <c r="B253" s="76" t="s">
        <v>3324</v>
      </c>
      <c r="C253" s="86" t="s">
        <v>2969</v>
      </c>
      <c r="D253" s="73" t="s">
        <v>3141</v>
      </c>
      <c r="E253" s="73"/>
      <c r="F253" s="73" t="s">
        <v>3125</v>
      </c>
      <c r="G253" s="94">
        <v>42549</v>
      </c>
      <c r="H253" s="73" t="s">
        <v>130</v>
      </c>
      <c r="I253" s="83">
        <v>5.63999999998929</v>
      </c>
      <c r="J253" s="86" t="s">
        <v>538</v>
      </c>
      <c r="K253" s="86" t="s">
        <v>132</v>
      </c>
      <c r="L253" s="87">
        <v>4.4999999999999998E-2</v>
      </c>
      <c r="M253" s="87">
        <v>9.7999999999841325E-2</v>
      </c>
      <c r="N253" s="83">
        <v>122720.28327</v>
      </c>
      <c r="O253" s="85">
        <v>82.17</v>
      </c>
      <c r="P253" s="83">
        <v>100.839259122</v>
      </c>
      <c r="Q253" s="84">
        <f t="shared" si="3"/>
        <v>3.856491235052741E-4</v>
      </c>
      <c r="R253" s="84">
        <f>P253/'סכום נכסי הקרן'!$C$42</f>
        <v>1.5261272689886149E-5</v>
      </c>
    </row>
    <row r="254" spans="2:18">
      <c r="B254" s="76" t="s">
        <v>3324</v>
      </c>
      <c r="C254" s="86" t="s">
        <v>2969</v>
      </c>
      <c r="D254" s="73" t="s">
        <v>3142</v>
      </c>
      <c r="E254" s="73"/>
      <c r="F254" s="73" t="s">
        <v>3125</v>
      </c>
      <c r="G254" s="94">
        <v>42604</v>
      </c>
      <c r="H254" s="73" t="s">
        <v>130</v>
      </c>
      <c r="I254" s="83">
        <v>5.6399999999963351</v>
      </c>
      <c r="J254" s="86" t="s">
        <v>538</v>
      </c>
      <c r="K254" s="86" t="s">
        <v>132</v>
      </c>
      <c r="L254" s="87">
        <v>4.4999999999999998E-2</v>
      </c>
      <c r="M254" s="87">
        <v>9.8100000000006113E-2</v>
      </c>
      <c r="N254" s="83">
        <v>160478.13068599999</v>
      </c>
      <c r="O254" s="85">
        <v>81.59</v>
      </c>
      <c r="P254" s="83">
        <v>130.93411893199999</v>
      </c>
      <c r="Q254" s="84">
        <f t="shared" si="3"/>
        <v>5.0074374447724146E-4</v>
      </c>
      <c r="R254" s="84">
        <f>P254/'סכום נכסי הקרן'!$C$42</f>
        <v>1.9815906134471851E-5</v>
      </c>
    </row>
    <row r="255" spans="2:18">
      <c r="B255" s="76" t="s">
        <v>3325</v>
      </c>
      <c r="C255" s="86" t="s">
        <v>2969</v>
      </c>
      <c r="D255" s="73" t="s">
        <v>3143</v>
      </c>
      <c r="E255" s="73"/>
      <c r="F255" s="73" t="s">
        <v>526</v>
      </c>
      <c r="G255" s="94">
        <v>44871</v>
      </c>
      <c r="H255" s="73"/>
      <c r="I255" s="83">
        <v>5.4400000000031774</v>
      </c>
      <c r="J255" s="86" t="s">
        <v>314</v>
      </c>
      <c r="K255" s="86" t="s">
        <v>132</v>
      </c>
      <c r="L255" s="87">
        <v>0.05</v>
      </c>
      <c r="M255" s="87">
        <v>8.7100000000040811E-2</v>
      </c>
      <c r="N255" s="83">
        <v>945638.76069300016</v>
      </c>
      <c r="O255" s="85">
        <v>85.21</v>
      </c>
      <c r="P255" s="83">
        <v>805.77879640100002</v>
      </c>
      <c r="Q255" s="84">
        <f t="shared" ref="Q255:Q310" si="4">IFERROR(P255/$P$10,0)</f>
        <v>3.0816161213086976E-3</v>
      </c>
      <c r="R255" s="84">
        <f>P255/'סכום נכסי הקרן'!$C$42</f>
        <v>1.219486343580349E-4</v>
      </c>
    </row>
    <row r="256" spans="2:18">
      <c r="B256" s="76" t="s">
        <v>3325</v>
      </c>
      <c r="C256" s="86" t="s">
        <v>2969</v>
      </c>
      <c r="D256" s="73" t="s">
        <v>3144</v>
      </c>
      <c r="E256" s="73"/>
      <c r="F256" s="73" t="s">
        <v>526</v>
      </c>
      <c r="G256" s="94">
        <v>44969</v>
      </c>
      <c r="H256" s="73"/>
      <c r="I256" s="83">
        <v>5.4399999999999995</v>
      </c>
      <c r="J256" s="86" t="s">
        <v>314</v>
      </c>
      <c r="K256" s="86" t="s">
        <v>132</v>
      </c>
      <c r="L256" s="87">
        <v>0.05</v>
      </c>
      <c r="M256" s="87">
        <v>8.1799999999999998E-2</v>
      </c>
      <c r="N256" s="83">
        <v>669007.53246899997</v>
      </c>
      <c r="O256" s="85">
        <v>86.53</v>
      </c>
      <c r="P256" s="83">
        <v>578.89221605</v>
      </c>
      <c r="Q256" s="84">
        <f t="shared" si="4"/>
        <v>2.2139122963369946E-3</v>
      </c>
      <c r="R256" s="84">
        <f>P256/'סכום נכסי הקרן'!$C$42</f>
        <v>8.7611036059903922E-5</v>
      </c>
    </row>
    <row r="257" spans="2:18">
      <c r="B257" s="76" t="s">
        <v>3326</v>
      </c>
      <c r="C257" s="86" t="s">
        <v>2969</v>
      </c>
      <c r="D257" s="73" t="s">
        <v>3145</v>
      </c>
      <c r="E257" s="73"/>
      <c r="F257" s="73" t="s">
        <v>526</v>
      </c>
      <c r="G257" s="94">
        <v>41534</v>
      </c>
      <c r="H257" s="73"/>
      <c r="I257" s="83">
        <v>5.6300000000005657</v>
      </c>
      <c r="J257" s="86" t="s">
        <v>468</v>
      </c>
      <c r="K257" s="86" t="s">
        <v>132</v>
      </c>
      <c r="L257" s="87">
        <v>3.9842000000000002E-2</v>
      </c>
      <c r="M257" s="87">
        <v>3.5800000000005057E-2</v>
      </c>
      <c r="N257" s="83">
        <v>3698130.9444450005</v>
      </c>
      <c r="O257" s="85">
        <v>112.47</v>
      </c>
      <c r="P257" s="83">
        <v>4159.2880936549991</v>
      </c>
      <c r="Q257" s="84">
        <f t="shared" si="4"/>
        <v>1.5906759150058292E-2</v>
      </c>
      <c r="R257" s="84">
        <f>P257/'סכום נכסי הקרן'!$C$42</f>
        <v>6.2947735183446188E-4</v>
      </c>
    </row>
    <row r="258" spans="2:18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83"/>
      <c r="O258" s="85"/>
      <c r="P258" s="73"/>
      <c r="Q258" s="84"/>
      <c r="R258" s="73"/>
    </row>
    <row r="259" spans="2:18">
      <c r="B259" s="70" t="s">
        <v>38</v>
      </c>
      <c r="C259" s="71"/>
      <c r="D259" s="71"/>
      <c r="E259" s="71"/>
      <c r="F259" s="71"/>
      <c r="G259" s="71"/>
      <c r="H259" s="71"/>
      <c r="I259" s="80">
        <v>2.303062626594925</v>
      </c>
      <c r="J259" s="71"/>
      <c r="K259" s="71"/>
      <c r="L259" s="71"/>
      <c r="M259" s="91">
        <v>7.1216375734628815E-2</v>
      </c>
      <c r="N259" s="80"/>
      <c r="O259" s="82"/>
      <c r="P259" s="80">
        <v>108778.412913808</v>
      </c>
      <c r="Q259" s="81">
        <f t="shared" si="4"/>
        <v>0.4160115808244032</v>
      </c>
      <c r="R259" s="81">
        <f>P259/'סכום נכסי הקרן'!$C$42</f>
        <v>1.6462804632888017E-2</v>
      </c>
    </row>
    <row r="260" spans="2:18">
      <c r="B260" s="89" t="s">
        <v>36</v>
      </c>
      <c r="C260" s="71"/>
      <c r="D260" s="71"/>
      <c r="E260" s="71"/>
      <c r="F260" s="71"/>
      <c r="G260" s="71"/>
      <c r="H260" s="71"/>
      <c r="I260" s="80">
        <v>2.3030626265949241</v>
      </c>
      <c r="J260" s="71"/>
      <c r="K260" s="71"/>
      <c r="L260" s="71"/>
      <c r="M260" s="91">
        <v>7.1216375734628815E-2</v>
      </c>
      <c r="N260" s="80"/>
      <c r="O260" s="82"/>
      <c r="P260" s="80">
        <v>108778.41291380802</v>
      </c>
      <c r="Q260" s="81">
        <f t="shared" si="4"/>
        <v>0.41601158082440326</v>
      </c>
      <c r="R260" s="81">
        <f>P260/'סכום נכסי הקרן'!$C$42</f>
        <v>1.6462804632888021E-2</v>
      </c>
    </row>
    <row r="261" spans="2:18">
      <c r="B261" s="76" t="s">
        <v>3327</v>
      </c>
      <c r="C261" s="86" t="s">
        <v>2969</v>
      </c>
      <c r="D261" s="73">
        <v>9327</v>
      </c>
      <c r="E261" s="73"/>
      <c r="F261" s="73" t="s">
        <v>2997</v>
      </c>
      <c r="G261" s="94">
        <v>44880</v>
      </c>
      <c r="H261" s="73" t="s">
        <v>2967</v>
      </c>
      <c r="I261" s="83">
        <v>1.3099999999975618</v>
      </c>
      <c r="J261" s="86" t="s">
        <v>814</v>
      </c>
      <c r="K261" s="86" t="s">
        <v>137</v>
      </c>
      <c r="L261" s="87">
        <v>5.9416999999999998E-2</v>
      </c>
      <c r="M261" s="87">
        <v>6.2099999999609891E-2</v>
      </c>
      <c r="N261" s="83">
        <v>139188.381494</v>
      </c>
      <c r="O261" s="85">
        <v>101.29</v>
      </c>
      <c r="P261" s="83">
        <v>49.217482552</v>
      </c>
      <c r="Q261" s="84">
        <f t="shared" si="4"/>
        <v>1.8822707715802648E-4</v>
      </c>
      <c r="R261" s="84">
        <f>P261/'סכום נכסי הקרן'!$C$42</f>
        <v>7.4487003263981166E-6</v>
      </c>
    </row>
    <row r="262" spans="2:18">
      <c r="B262" s="76" t="s">
        <v>3327</v>
      </c>
      <c r="C262" s="86" t="s">
        <v>2969</v>
      </c>
      <c r="D262" s="73">
        <v>9474</v>
      </c>
      <c r="E262" s="73"/>
      <c r="F262" s="73" t="s">
        <v>2997</v>
      </c>
      <c r="G262" s="94">
        <v>44977</v>
      </c>
      <c r="H262" s="73" t="s">
        <v>2967</v>
      </c>
      <c r="I262" s="83">
        <v>1.3099999999620691</v>
      </c>
      <c r="J262" s="86" t="s">
        <v>814</v>
      </c>
      <c r="K262" s="86" t="s">
        <v>137</v>
      </c>
      <c r="L262" s="87">
        <v>6.1409999999999999E-2</v>
      </c>
      <c r="M262" s="87">
        <v>6.2899999998693487E-2</v>
      </c>
      <c r="N262" s="83">
        <v>53883.227605</v>
      </c>
      <c r="O262" s="85">
        <v>100.91</v>
      </c>
      <c r="P262" s="83">
        <v>18.981810612</v>
      </c>
      <c r="Q262" s="84">
        <f t="shared" si="4"/>
        <v>7.2593935028860641E-5</v>
      </c>
      <c r="R262" s="84">
        <f>P262/'סכום נכסי הקרן'!$C$42</f>
        <v>2.8727560120907917E-6</v>
      </c>
    </row>
    <row r="263" spans="2:18">
      <c r="B263" s="76" t="s">
        <v>3327</v>
      </c>
      <c r="C263" s="86" t="s">
        <v>2969</v>
      </c>
      <c r="D263" s="73">
        <v>8763</v>
      </c>
      <c r="E263" s="73"/>
      <c r="F263" s="73" t="s">
        <v>2997</v>
      </c>
      <c r="G263" s="94">
        <v>44529</v>
      </c>
      <c r="H263" s="73" t="s">
        <v>2967</v>
      </c>
      <c r="I263" s="83">
        <v>3.0099999999991818</v>
      </c>
      <c r="J263" s="86" t="s">
        <v>814</v>
      </c>
      <c r="K263" s="86" t="s">
        <v>2922</v>
      </c>
      <c r="L263" s="87">
        <v>6.2899999999999998E-2</v>
      </c>
      <c r="M263" s="87">
        <v>7.5499999999979139E-2</v>
      </c>
      <c r="N263" s="83">
        <v>5077709.0776500003</v>
      </c>
      <c r="O263" s="85">
        <v>99.34</v>
      </c>
      <c r="P263" s="83">
        <v>1747.814041243</v>
      </c>
      <c r="Q263" s="84">
        <f t="shared" si="4"/>
        <v>6.6843306756159881E-3</v>
      </c>
      <c r="R263" s="84">
        <f>P263/'סכום נכסי הקרן'!$C$42</f>
        <v>2.6451866987985367E-4</v>
      </c>
    </row>
    <row r="264" spans="2:18">
      <c r="B264" s="76" t="s">
        <v>3328</v>
      </c>
      <c r="C264" s="86" t="s">
        <v>2968</v>
      </c>
      <c r="D264" s="73">
        <v>6211</v>
      </c>
      <c r="E264" s="73"/>
      <c r="F264" s="73" t="s">
        <v>408</v>
      </c>
      <c r="G264" s="94">
        <v>43186</v>
      </c>
      <c r="H264" s="73" t="s">
        <v>294</v>
      </c>
      <c r="I264" s="83">
        <v>3.7900000000002918</v>
      </c>
      <c r="J264" s="86" t="s">
        <v>538</v>
      </c>
      <c r="K264" s="86" t="s">
        <v>131</v>
      </c>
      <c r="L264" s="87">
        <v>4.8000000000000001E-2</v>
      </c>
      <c r="M264" s="87">
        <v>6.5100000000006805E-2</v>
      </c>
      <c r="N264" s="83">
        <v>1386629.6054930002</v>
      </c>
      <c r="O264" s="85">
        <v>94.38</v>
      </c>
      <c r="P264" s="83">
        <v>4730.9542755779994</v>
      </c>
      <c r="Q264" s="84">
        <f t="shared" si="4"/>
        <v>1.8093036240109956E-2</v>
      </c>
      <c r="R264" s="84">
        <f>P264/'סכום נכסי הקרן'!$C$42</f>
        <v>7.1599478131456E-4</v>
      </c>
    </row>
    <row r="265" spans="2:18">
      <c r="B265" s="76" t="s">
        <v>3328</v>
      </c>
      <c r="C265" s="86" t="s">
        <v>2968</v>
      </c>
      <c r="D265" s="73">
        <v>6831</v>
      </c>
      <c r="E265" s="73"/>
      <c r="F265" s="73" t="s">
        <v>408</v>
      </c>
      <c r="G265" s="94">
        <v>43552</v>
      </c>
      <c r="H265" s="73" t="s">
        <v>294</v>
      </c>
      <c r="I265" s="83">
        <v>3.779999999999502</v>
      </c>
      <c r="J265" s="86" t="s">
        <v>538</v>
      </c>
      <c r="K265" s="86" t="s">
        <v>131</v>
      </c>
      <c r="L265" s="87">
        <v>4.5999999999999999E-2</v>
      </c>
      <c r="M265" s="87">
        <v>7.1199999999993185E-2</v>
      </c>
      <c r="N265" s="83">
        <v>691549.91777499998</v>
      </c>
      <c r="O265" s="85">
        <v>91.64</v>
      </c>
      <c r="P265" s="83">
        <v>2290.9568005630003</v>
      </c>
      <c r="Q265" s="84">
        <f t="shared" si="4"/>
        <v>8.7615229407493195E-3</v>
      </c>
      <c r="R265" s="84">
        <f>P265/'סכום נכסי הקרן'!$C$42</f>
        <v>3.4671929126176259E-4</v>
      </c>
    </row>
    <row r="266" spans="2:18">
      <c r="B266" s="76" t="s">
        <v>3328</v>
      </c>
      <c r="C266" s="86" t="s">
        <v>2968</v>
      </c>
      <c r="D266" s="73">
        <v>7598</v>
      </c>
      <c r="E266" s="73"/>
      <c r="F266" s="73" t="s">
        <v>408</v>
      </c>
      <c r="G266" s="94">
        <v>43942</v>
      </c>
      <c r="H266" s="73" t="s">
        <v>294</v>
      </c>
      <c r="I266" s="83">
        <v>3.6799999999996307</v>
      </c>
      <c r="J266" s="86" t="s">
        <v>538</v>
      </c>
      <c r="K266" s="86" t="s">
        <v>131</v>
      </c>
      <c r="L266" s="87">
        <v>5.4400000000000004E-2</v>
      </c>
      <c r="M266" s="87">
        <v>8.7199999999985234E-2</v>
      </c>
      <c r="N266" s="83">
        <v>702733.358733</v>
      </c>
      <c r="O266" s="85">
        <v>89.6</v>
      </c>
      <c r="P266" s="83">
        <v>2276.1814546380001</v>
      </c>
      <c r="Q266" s="84">
        <f t="shared" si="4"/>
        <v>8.7050161867819019E-3</v>
      </c>
      <c r="R266" s="84">
        <f>P266/'סכום נכסי הקרן'!$C$42</f>
        <v>3.4448315242841378E-4</v>
      </c>
    </row>
    <row r="267" spans="2:18">
      <c r="B267" s="76" t="s">
        <v>3329</v>
      </c>
      <c r="C267" s="86" t="s">
        <v>2969</v>
      </c>
      <c r="D267" s="73">
        <v>9459</v>
      </c>
      <c r="E267" s="73"/>
      <c r="F267" s="73" t="s">
        <v>287</v>
      </c>
      <c r="G267" s="94">
        <v>44195</v>
      </c>
      <c r="H267" s="73" t="s">
        <v>2967</v>
      </c>
      <c r="I267" s="83">
        <v>3.22</v>
      </c>
      <c r="J267" s="86" t="s">
        <v>814</v>
      </c>
      <c r="K267" s="86" t="s">
        <v>134</v>
      </c>
      <c r="L267" s="87">
        <v>7.1439000000000002E-2</v>
      </c>
      <c r="M267" s="87">
        <v>7.4099999999999999E-2</v>
      </c>
      <c r="N267" s="83">
        <v>45933.95</v>
      </c>
      <c r="O267" s="85">
        <v>99.93</v>
      </c>
      <c r="P267" s="83">
        <v>205.05247</v>
      </c>
      <c r="Q267" s="84">
        <f t="shared" si="4"/>
        <v>7.842015700692417E-4</v>
      </c>
      <c r="R267" s="84">
        <f>P267/'סכום נכסי הקרן'!$C$42</f>
        <v>3.1033167911504117E-5</v>
      </c>
    </row>
    <row r="268" spans="2:18">
      <c r="B268" s="76" t="s">
        <v>3329</v>
      </c>
      <c r="C268" s="86" t="s">
        <v>2969</v>
      </c>
      <c r="D268" s="73">
        <v>9448</v>
      </c>
      <c r="E268" s="73"/>
      <c r="F268" s="73" t="s">
        <v>287</v>
      </c>
      <c r="G268" s="94">
        <v>43788</v>
      </c>
      <c r="H268" s="73" t="s">
        <v>2967</v>
      </c>
      <c r="I268" s="83">
        <v>3.29</v>
      </c>
      <c r="J268" s="86" t="s">
        <v>814</v>
      </c>
      <c r="K268" s="86" t="s">
        <v>133</v>
      </c>
      <c r="L268" s="87">
        <v>5.9389999999999998E-2</v>
      </c>
      <c r="M268" s="87">
        <v>6.2800000000000009E-2</v>
      </c>
      <c r="N268" s="83">
        <v>226341.86</v>
      </c>
      <c r="O268" s="85">
        <v>99.76</v>
      </c>
      <c r="P268" s="83">
        <v>887.88538000000005</v>
      </c>
      <c r="Q268" s="84">
        <f t="shared" si="4"/>
        <v>3.3956241006876209E-3</v>
      </c>
      <c r="R268" s="84">
        <f>P268/'סכום נכסי הקרן'!$C$42</f>
        <v>1.3437485578061869E-4</v>
      </c>
    </row>
    <row r="269" spans="2:18">
      <c r="B269" s="76" t="s">
        <v>3330</v>
      </c>
      <c r="C269" s="86" t="s">
        <v>2969</v>
      </c>
      <c r="D269" s="73">
        <v>7310</v>
      </c>
      <c r="E269" s="73"/>
      <c r="F269" s="73" t="s">
        <v>790</v>
      </c>
      <c r="G269" s="94">
        <v>43811</v>
      </c>
      <c r="H269" s="73" t="s">
        <v>708</v>
      </c>
      <c r="I269" s="83">
        <v>7.58</v>
      </c>
      <c r="J269" s="86" t="s">
        <v>768</v>
      </c>
      <c r="K269" s="86" t="s">
        <v>131</v>
      </c>
      <c r="L269" s="87">
        <v>4.4800000000000006E-2</v>
      </c>
      <c r="M269" s="87">
        <v>6.1500000000000006E-2</v>
      </c>
      <c r="N269" s="83">
        <v>152418.51999999999</v>
      </c>
      <c r="O269" s="85">
        <v>89.14</v>
      </c>
      <c r="P269" s="83">
        <v>491.15515999999997</v>
      </c>
      <c r="Q269" s="84">
        <f t="shared" si="4"/>
        <v>1.8783711682166502E-3</v>
      </c>
      <c r="R269" s="84">
        <f>P269/'סכום נכסי הקרן'!$C$42</f>
        <v>7.433268446306288E-5</v>
      </c>
    </row>
    <row r="270" spans="2:18">
      <c r="B270" s="76" t="s">
        <v>3331</v>
      </c>
      <c r="C270" s="86" t="s">
        <v>2969</v>
      </c>
      <c r="D270" s="73" t="s">
        <v>3146</v>
      </c>
      <c r="E270" s="73"/>
      <c r="F270" s="73" t="s">
        <v>687</v>
      </c>
      <c r="G270" s="94">
        <v>43185</v>
      </c>
      <c r="H270" s="73" t="s">
        <v>288</v>
      </c>
      <c r="I270" s="83">
        <v>4.0300000000000349</v>
      </c>
      <c r="J270" s="86" t="s">
        <v>768</v>
      </c>
      <c r="K270" s="86" t="s">
        <v>139</v>
      </c>
      <c r="L270" s="87">
        <v>4.2199999999999994E-2</v>
      </c>
      <c r="M270" s="87">
        <v>7.0300000000012422E-2</v>
      </c>
      <c r="N270" s="83">
        <v>342313.42778600001</v>
      </c>
      <c r="O270" s="85">
        <v>90.74</v>
      </c>
      <c r="P270" s="83">
        <v>828.3175771990002</v>
      </c>
      <c r="Q270" s="84">
        <f t="shared" si="4"/>
        <v>3.1678133141015384E-3</v>
      </c>
      <c r="R270" s="84">
        <f>P270/'סכום נכסי הקרן'!$C$42</f>
        <v>1.253597113815154E-4</v>
      </c>
    </row>
    <row r="271" spans="2:18">
      <c r="B271" s="76" t="s">
        <v>3332</v>
      </c>
      <c r="C271" s="86" t="s">
        <v>2969</v>
      </c>
      <c r="D271" s="73">
        <v>6812</v>
      </c>
      <c r="E271" s="73"/>
      <c r="F271" s="73" t="s">
        <v>526</v>
      </c>
      <c r="G271" s="94">
        <v>43536</v>
      </c>
      <c r="H271" s="73"/>
      <c r="I271" s="83">
        <v>2.8299999999989018</v>
      </c>
      <c r="J271" s="86" t="s">
        <v>768</v>
      </c>
      <c r="K271" s="86" t="s">
        <v>131</v>
      </c>
      <c r="L271" s="87">
        <v>7.1569999999999995E-2</v>
      </c>
      <c r="M271" s="87">
        <v>6.9599999999972337E-2</v>
      </c>
      <c r="N271" s="83">
        <v>286842.497584</v>
      </c>
      <c r="O271" s="85">
        <v>101.82</v>
      </c>
      <c r="P271" s="83">
        <v>1055.8078635519998</v>
      </c>
      <c r="Q271" s="84">
        <f t="shared" si="4"/>
        <v>4.0378259490799111E-3</v>
      </c>
      <c r="R271" s="84">
        <f>P271/'סכום נכסי הקרן'!$C$42</f>
        <v>1.5978867609785748E-4</v>
      </c>
    </row>
    <row r="272" spans="2:18">
      <c r="B272" s="76" t="s">
        <v>3332</v>
      </c>
      <c r="C272" s="86" t="s">
        <v>2969</v>
      </c>
      <c r="D272" s="73">
        <v>6872</v>
      </c>
      <c r="E272" s="73"/>
      <c r="F272" s="73" t="s">
        <v>526</v>
      </c>
      <c r="G272" s="94">
        <v>43570</v>
      </c>
      <c r="H272" s="73"/>
      <c r="I272" s="83">
        <v>2.8200000000002112</v>
      </c>
      <c r="J272" s="86" t="s">
        <v>768</v>
      </c>
      <c r="K272" s="86" t="s">
        <v>131</v>
      </c>
      <c r="L272" s="87">
        <v>7.1569999999999995E-2</v>
      </c>
      <c r="M272" s="87">
        <v>6.9600000000012208E-2</v>
      </c>
      <c r="N272" s="83">
        <v>231444.49105000001</v>
      </c>
      <c r="O272" s="85">
        <v>101.82</v>
      </c>
      <c r="P272" s="83">
        <v>851.89926780100006</v>
      </c>
      <c r="Q272" s="84">
        <f t="shared" si="4"/>
        <v>3.2579990055734598E-3</v>
      </c>
      <c r="R272" s="84">
        <f>P272/'סכום נכסי הקרן'!$C$42</f>
        <v>1.2892862505560574E-4</v>
      </c>
    </row>
    <row r="273" spans="2:18">
      <c r="B273" s="76" t="s">
        <v>3332</v>
      </c>
      <c r="C273" s="86" t="s">
        <v>2969</v>
      </c>
      <c r="D273" s="73">
        <v>7258</v>
      </c>
      <c r="E273" s="73"/>
      <c r="F273" s="73" t="s">
        <v>526</v>
      </c>
      <c r="G273" s="94">
        <v>43774</v>
      </c>
      <c r="H273" s="73"/>
      <c r="I273" s="83">
        <v>2.8300000000009762</v>
      </c>
      <c r="J273" s="86" t="s">
        <v>768</v>
      </c>
      <c r="K273" s="86" t="s">
        <v>131</v>
      </c>
      <c r="L273" s="87">
        <v>7.1569999999999995E-2</v>
      </c>
      <c r="M273" s="87">
        <v>6.8200000000039077E-2</v>
      </c>
      <c r="N273" s="83">
        <v>211368.84533700001</v>
      </c>
      <c r="O273" s="85">
        <v>101.82</v>
      </c>
      <c r="P273" s="83">
        <v>778.00497062800014</v>
      </c>
      <c r="Q273" s="84">
        <f t="shared" si="4"/>
        <v>2.9753980504997183E-3</v>
      </c>
      <c r="R273" s="84">
        <f>P273/'סכום נכסי הקרן'!$C$42</f>
        <v>1.1774527217098899E-4</v>
      </c>
    </row>
    <row r="274" spans="2:18">
      <c r="B274" s="76" t="s">
        <v>3333</v>
      </c>
      <c r="C274" s="86" t="s">
        <v>2969</v>
      </c>
      <c r="D274" s="73">
        <v>6861</v>
      </c>
      <c r="E274" s="73"/>
      <c r="F274" s="73" t="s">
        <v>526</v>
      </c>
      <c r="G274" s="94">
        <v>43563</v>
      </c>
      <c r="H274" s="73"/>
      <c r="I274" s="83">
        <v>1.0100000000000862</v>
      </c>
      <c r="J274" s="86" t="s">
        <v>736</v>
      </c>
      <c r="K274" s="86" t="s">
        <v>131</v>
      </c>
      <c r="L274" s="87">
        <v>7.3651999999999995E-2</v>
      </c>
      <c r="M274" s="87">
        <v>7.0199999999999999E-2</v>
      </c>
      <c r="N274" s="83">
        <v>1547526.9062700002</v>
      </c>
      <c r="O274" s="85">
        <v>101.63</v>
      </c>
      <c r="P274" s="83">
        <v>5685.497181451</v>
      </c>
      <c r="Q274" s="84">
        <f t="shared" si="4"/>
        <v>2.1743585026398962E-2</v>
      </c>
      <c r="R274" s="84">
        <f>P274/'סכום נכסי הקרן'!$C$42</f>
        <v>8.6045775840862715E-4</v>
      </c>
    </row>
    <row r="275" spans="2:18">
      <c r="B275" s="76" t="s">
        <v>3334</v>
      </c>
      <c r="C275" s="86" t="s">
        <v>2969</v>
      </c>
      <c r="D275" s="73">
        <v>6932</v>
      </c>
      <c r="E275" s="73"/>
      <c r="F275" s="73" t="s">
        <v>526</v>
      </c>
      <c r="G275" s="94">
        <v>43098</v>
      </c>
      <c r="H275" s="73"/>
      <c r="I275" s="83">
        <v>1.9899999999994824</v>
      </c>
      <c r="J275" s="86" t="s">
        <v>768</v>
      </c>
      <c r="K275" s="86" t="s">
        <v>131</v>
      </c>
      <c r="L275" s="87">
        <v>7.6569999999999999E-2</v>
      </c>
      <c r="M275" s="87">
        <v>6.6199999999978013E-2</v>
      </c>
      <c r="N275" s="83">
        <v>418713.03331799997</v>
      </c>
      <c r="O275" s="85">
        <v>102.14</v>
      </c>
      <c r="P275" s="83">
        <v>1546.0396671200001</v>
      </c>
      <c r="Q275" s="84">
        <f t="shared" si="4"/>
        <v>5.9126658378942324E-3</v>
      </c>
      <c r="R275" s="84">
        <f>P275/'סכום נכסי הקרן'!$C$42</f>
        <v>2.3398161742494927E-4</v>
      </c>
    </row>
    <row r="276" spans="2:18">
      <c r="B276" s="76" t="s">
        <v>3334</v>
      </c>
      <c r="C276" s="86" t="s">
        <v>2969</v>
      </c>
      <c r="D276" s="73">
        <v>9335</v>
      </c>
      <c r="E276" s="73"/>
      <c r="F276" s="73" t="s">
        <v>526</v>
      </c>
      <c r="G276" s="94">
        <v>44064</v>
      </c>
      <c r="H276" s="73"/>
      <c r="I276" s="83">
        <v>2.7500000000000511</v>
      </c>
      <c r="J276" s="86" t="s">
        <v>768</v>
      </c>
      <c r="K276" s="86" t="s">
        <v>131</v>
      </c>
      <c r="L276" s="87">
        <v>8.3454E-2</v>
      </c>
      <c r="M276" s="87">
        <v>0.10070000000000336</v>
      </c>
      <c r="N276" s="83">
        <v>1404350.9534189999</v>
      </c>
      <c r="O276" s="85">
        <v>96.7</v>
      </c>
      <c r="P276" s="83">
        <v>4909.1967387049999</v>
      </c>
      <c r="Q276" s="84">
        <f t="shared" si="4"/>
        <v>1.8774705763218859E-2</v>
      </c>
      <c r="R276" s="84">
        <f>P276/'סכום נכסי הקרן'!$C$42</f>
        <v>7.4297045386890808E-4</v>
      </c>
    </row>
    <row r="277" spans="2:18">
      <c r="B277" s="76" t="s">
        <v>3334</v>
      </c>
      <c r="C277" s="86" t="s">
        <v>2969</v>
      </c>
      <c r="D277" s="73" t="s">
        <v>3147</v>
      </c>
      <c r="E277" s="73"/>
      <c r="F277" s="73" t="s">
        <v>526</v>
      </c>
      <c r="G277" s="94">
        <v>42817</v>
      </c>
      <c r="H277" s="73"/>
      <c r="I277" s="83">
        <v>2.0300000000015466</v>
      </c>
      <c r="J277" s="86" t="s">
        <v>768</v>
      </c>
      <c r="K277" s="86" t="s">
        <v>131</v>
      </c>
      <c r="L277" s="87">
        <v>5.7820000000000003E-2</v>
      </c>
      <c r="M277" s="87">
        <v>7.7300000000041558E-2</v>
      </c>
      <c r="N277" s="83">
        <v>142325.28133100001</v>
      </c>
      <c r="O277" s="85">
        <v>96.77</v>
      </c>
      <c r="P277" s="83">
        <v>497.88736294100005</v>
      </c>
      <c r="Q277" s="84">
        <f t="shared" si="4"/>
        <v>1.9041177691542395E-3</v>
      </c>
      <c r="R277" s="84">
        <f>P277/'סכום נכסי הקרן'!$C$42</f>
        <v>7.5351553361751973E-5</v>
      </c>
    </row>
    <row r="278" spans="2:18">
      <c r="B278" s="76" t="s">
        <v>3334</v>
      </c>
      <c r="C278" s="86" t="s">
        <v>2969</v>
      </c>
      <c r="D278" s="73">
        <v>7291</v>
      </c>
      <c r="E278" s="73"/>
      <c r="F278" s="73" t="s">
        <v>526</v>
      </c>
      <c r="G278" s="94">
        <v>43798</v>
      </c>
      <c r="H278" s="73"/>
      <c r="I278" s="83">
        <v>1.9900000000010034</v>
      </c>
      <c r="J278" s="86" t="s">
        <v>768</v>
      </c>
      <c r="K278" s="86" t="s">
        <v>131</v>
      </c>
      <c r="L278" s="87">
        <v>7.6569999999999999E-2</v>
      </c>
      <c r="M278" s="87">
        <v>7.6499999999905241E-2</v>
      </c>
      <c r="N278" s="83">
        <v>24630.179081999999</v>
      </c>
      <c r="O278" s="85">
        <v>100.74</v>
      </c>
      <c r="P278" s="83">
        <v>89.696979009000003</v>
      </c>
      <c r="Q278" s="84">
        <f t="shared" si="4"/>
        <v>3.4303664700710811E-4</v>
      </c>
      <c r="R278" s="84">
        <f>P278/'סכום נכסי הקרן'!$C$42</f>
        <v>1.3574971375575027E-5</v>
      </c>
    </row>
    <row r="279" spans="2:18">
      <c r="B279" s="76" t="s">
        <v>3335</v>
      </c>
      <c r="C279" s="86" t="s">
        <v>2969</v>
      </c>
      <c r="D279" s="73">
        <v>9040</v>
      </c>
      <c r="E279" s="73"/>
      <c r="F279" s="73" t="s">
        <v>526</v>
      </c>
      <c r="G279" s="94">
        <v>44665</v>
      </c>
      <c r="H279" s="73"/>
      <c r="I279" s="83">
        <v>4.3</v>
      </c>
      <c r="J279" s="86" t="s">
        <v>814</v>
      </c>
      <c r="K279" s="86" t="s">
        <v>133</v>
      </c>
      <c r="L279" s="87">
        <v>5.2839999999999998E-2</v>
      </c>
      <c r="M279" s="87">
        <v>6.7600000000000535E-2</v>
      </c>
      <c r="N279" s="83">
        <v>922500.55</v>
      </c>
      <c r="O279" s="85">
        <v>102.27</v>
      </c>
      <c r="P279" s="83">
        <v>3709.8000095799998</v>
      </c>
      <c r="Q279" s="84">
        <f t="shared" si="4"/>
        <v>1.4187739324259414E-2</v>
      </c>
      <c r="R279" s="84">
        <f>P279/'סכום נכסי הקרן'!$C$42</f>
        <v>5.6145066975001913E-4</v>
      </c>
    </row>
    <row r="280" spans="2:18">
      <c r="B280" s="76" t="s">
        <v>3336</v>
      </c>
      <c r="C280" s="86" t="s">
        <v>2969</v>
      </c>
      <c r="D280" s="73">
        <v>9186</v>
      </c>
      <c r="E280" s="73"/>
      <c r="F280" s="73" t="s">
        <v>526</v>
      </c>
      <c r="G280" s="94">
        <v>44778</v>
      </c>
      <c r="H280" s="73"/>
      <c r="I280" s="83">
        <v>3.5600000000007306</v>
      </c>
      <c r="J280" s="86" t="s">
        <v>801</v>
      </c>
      <c r="K280" s="86" t="s">
        <v>133</v>
      </c>
      <c r="L280" s="87">
        <v>5.842E-2</v>
      </c>
      <c r="M280" s="87">
        <v>6.6400000000014073E-2</v>
      </c>
      <c r="N280" s="83">
        <v>552472.42988800001</v>
      </c>
      <c r="O280" s="85">
        <v>103.37</v>
      </c>
      <c r="P280" s="83">
        <v>2245.6430255810001</v>
      </c>
      <c r="Q280" s="84">
        <f t="shared" si="4"/>
        <v>8.5882251819530027E-3</v>
      </c>
      <c r="R280" s="84">
        <f>P280/'סכום נכסי הקרן'!$C$42</f>
        <v>3.3986138807376134E-4</v>
      </c>
    </row>
    <row r="281" spans="2:18">
      <c r="B281" s="76" t="s">
        <v>3336</v>
      </c>
      <c r="C281" s="86" t="s">
        <v>2969</v>
      </c>
      <c r="D281" s="73">
        <v>9187</v>
      </c>
      <c r="E281" s="73"/>
      <c r="F281" s="73" t="s">
        <v>526</v>
      </c>
      <c r="G281" s="94">
        <v>44778</v>
      </c>
      <c r="H281" s="73"/>
      <c r="I281" s="83">
        <v>3.3500000000001773</v>
      </c>
      <c r="J281" s="86" t="s">
        <v>801</v>
      </c>
      <c r="K281" s="86" t="s">
        <v>131</v>
      </c>
      <c r="L281" s="87">
        <v>7.9612000000000002E-2</v>
      </c>
      <c r="M281" s="87">
        <v>0.1044000000000032</v>
      </c>
      <c r="N281" s="83">
        <v>1521332.093932</v>
      </c>
      <c r="O281" s="85">
        <v>102.18</v>
      </c>
      <c r="P281" s="83">
        <v>5619.50712028</v>
      </c>
      <c r="Q281" s="84">
        <f t="shared" si="4"/>
        <v>2.1491212989235679E-2</v>
      </c>
      <c r="R281" s="84">
        <f>P281/'סכום נכסי הקרן'!$C$42</f>
        <v>8.5047065291894404E-4</v>
      </c>
    </row>
    <row r="282" spans="2:18">
      <c r="B282" s="76" t="s">
        <v>3337</v>
      </c>
      <c r="C282" s="86" t="s">
        <v>2969</v>
      </c>
      <c r="D282" s="73">
        <v>9047</v>
      </c>
      <c r="E282" s="73"/>
      <c r="F282" s="73" t="s">
        <v>526</v>
      </c>
      <c r="G282" s="94">
        <v>44677</v>
      </c>
      <c r="H282" s="73"/>
      <c r="I282" s="83">
        <v>3.1999999999996218</v>
      </c>
      <c r="J282" s="86" t="s">
        <v>814</v>
      </c>
      <c r="K282" s="86" t="s">
        <v>2922</v>
      </c>
      <c r="L282" s="87">
        <v>0.10460000000000001</v>
      </c>
      <c r="M282" s="87">
        <v>0.11500000000001891</v>
      </c>
      <c r="N282" s="83">
        <v>1548284.0378960001</v>
      </c>
      <c r="O282" s="85">
        <v>98.67</v>
      </c>
      <c r="P282" s="83">
        <v>529.34520567599998</v>
      </c>
      <c r="Q282" s="84">
        <f t="shared" si="4"/>
        <v>2.0244249747381482E-3</v>
      </c>
      <c r="R282" s="84">
        <f>P282/'סכום נכסי הקרן'!$C$42</f>
        <v>8.0112464145850031E-5</v>
      </c>
    </row>
    <row r="283" spans="2:18">
      <c r="B283" s="76" t="s">
        <v>3337</v>
      </c>
      <c r="C283" s="86" t="s">
        <v>2969</v>
      </c>
      <c r="D283" s="73">
        <v>9048</v>
      </c>
      <c r="E283" s="73"/>
      <c r="F283" s="73" t="s">
        <v>526</v>
      </c>
      <c r="G283" s="94">
        <v>44677</v>
      </c>
      <c r="H283" s="73"/>
      <c r="I283" s="83">
        <v>3.4199999999991029</v>
      </c>
      <c r="J283" s="86" t="s">
        <v>814</v>
      </c>
      <c r="K283" s="86" t="s">
        <v>2922</v>
      </c>
      <c r="L283" s="87">
        <v>6.54E-2</v>
      </c>
      <c r="M283" s="87">
        <v>7.3299999999979451E-2</v>
      </c>
      <c r="N283" s="83">
        <v>4970506.0438940004</v>
      </c>
      <c r="O283" s="85">
        <v>98.33</v>
      </c>
      <c r="P283" s="83">
        <v>1693.5182051559998</v>
      </c>
      <c r="Q283" s="84">
        <f t="shared" si="4"/>
        <v>6.4766819703472936E-3</v>
      </c>
      <c r="R283" s="84">
        <f>P283/'סכום נכסי הקרן'!$C$42</f>
        <v>2.5630139847520597E-4</v>
      </c>
    </row>
    <row r="284" spans="2:18">
      <c r="B284" s="76" t="s">
        <v>3337</v>
      </c>
      <c r="C284" s="86" t="s">
        <v>2969</v>
      </c>
      <c r="D284" s="73">
        <v>9074</v>
      </c>
      <c r="E284" s="73"/>
      <c r="F284" s="73" t="s">
        <v>526</v>
      </c>
      <c r="G284" s="94">
        <v>44684</v>
      </c>
      <c r="H284" s="73"/>
      <c r="I284" s="83">
        <v>3.3499999999918288</v>
      </c>
      <c r="J284" s="86" t="s">
        <v>814</v>
      </c>
      <c r="K284" s="86" t="s">
        <v>2922</v>
      </c>
      <c r="L284" s="87">
        <v>6.4699999999999994E-2</v>
      </c>
      <c r="M284" s="87">
        <v>8.1099999999834249E-2</v>
      </c>
      <c r="N284" s="83">
        <v>251442.66073800001</v>
      </c>
      <c r="O284" s="85">
        <v>98.33</v>
      </c>
      <c r="P284" s="83">
        <v>85.669897322000011</v>
      </c>
      <c r="Q284" s="84">
        <f t="shared" si="4"/>
        <v>3.2763549733189334E-4</v>
      </c>
      <c r="R284" s="84">
        <f>P284/'סכום נכסי הקרן'!$C$42</f>
        <v>1.2965502481169541E-5</v>
      </c>
    </row>
    <row r="285" spans="2:18">
      <c r="B285" s="76" t="s">
        <v>3337</v>
      </c>
      <c r="C285" s="86" t="s">
        <v>2969</v>
      </c>
      <c r="D285" s="73">
        <v>9220</v>
      </c>
      <c r="E285" s="73"/>
      <c r="F285" s="73" t="s">
        <v>526</v>
      </c>
      <c r="G285" s="94">
        <v>44811</v>
      </c>
      <c r="H285" s="73"/>
      <c r="I285" s="83">
        <v>3.3899999999919541</v>
      </c>
      <c r="J285" s="86" t="s">
        <v>814</v>
      </c>
      <c r="K285" s="86" t="s">
        <v>2922</v>
      </c>
      <c r="L285" s="87">
        <v>6.5199999999999994E-2</v>
      </c>
      <c r="M285" s="87">
        <v>7.7499999999802796E-2</v>
      </c>
      <c r="N285" s="83">
        <v>372085.58545100002</v>
      </c>
      <c r="O285" s="85">
        <v>98.33</v>
      </c>
      <c r="P285" s="83">
        <v>126.774559118</v>
      </c>
      <c r="Q285" s="84">
        <f t="shared" si="4"/>
        <v>4.8483594616134841E-4</v>
      </c>
      <c r="R285" s="84">
        <f>P285/'סכום נכסי הקרן'!$C$42</f>
        <v>1.9186387659781902E-5</v>
      </c>
    </row>
    <row r="286" spans="2:18">
      <c r="B286" s="76" t="s">
        <v>3338</v>
      </c>
      <c r="C286" s="86" t="s">
        <v>2969</v>
      </c>
      <c r="D286" s="73" t="s">
        <v>3148</v>
      </c>
      <c r="E286" s="73"/>
      <c r="F286" s="73" t="s">
        <v>526</v>
      </c>
      <c r="G286" s="94">
        <v>42870</v>
      </c>
      <c r="H286" s="73"/>
      <c r="I286" s="83">
        <v>1.2000000000013271</v>
      </c>
      <c r="J286" s="86" t="s">
        <v>768</v>
      </c>
      <c r="K286" s="86" t="s">
        <v>131</v>
      </c>
      <c r="L286" s="87">
        <v>7.5953999999999994E-2</v>
      </c>
      <c r="M286" s="87">
        <v>8.1200000000030081E-2</v>
      </c>
      <c r="N286" s="83">
        <v>125964.757877</v>
      </c>
      <c r="O286" s="85">
        <v>99.29</v>
      </c>
      <c r="P286" s="83">
        <v>452.12951759700002</v>
      </c>
      <c r="Q286" s="84">
        <f t="shared" si="4"/>
        <v>1.7291217100394659E-3</v>
      </c>
      <c r="R286" s="84">
        <f>P286/'סכום נכסי הקרן'!$C$42</f>
        <v>6.8426443423651786E-5</v>
      </c>
    </row>
    <row r="287" spans="2:18">
      <c r="B287" s="76" t="s">
        <v>3339</v>
      </c>
      <c r="C287" s="86" t="s">
        <v>2969</v>
      </c>
      <c r="D287" s="73">
        <v>8702</v>
      </c>
      <c r="E287" s="73"/>
      <c r="F287" s="73" t="s">
        <v>526</v>
      </c>
      <c r="G287" s="94">
        <v>44497</v>
      </c>
      <c r="H287" s="73"/>
      <c r="I287" s="83">
        <v>0.29999999997762861</v>
      </c>
      <c r="J287" s="86" t="s">
        <v>736</v>
      </c>
      <c r="K287" s="86" t="s">
        <v>131</v>
      </c>
      <c r="L287" s="87">
        <v>6.6985000000000003E-2</v>
      </c>
      <c r="M287" s="87">
        <v>4.8999999999328858E-2</v>
      </c>
      <c r="N287" s="83">
        <v>1225.238478</v>
      </c>
      <c r="O287" s="85">
        <v>100.92</v>
      </c>
      <c r="P287" s="83">
        <v>4.4699867470000001</v>
      </c>
      <c r="Q287" s="84">
        <f t="shared" si="4"/>
        <v>1.7094993418933713E-5</v>
      </c>
      <c r="R287" s="84">
        <f>P287/'סכום נכסי הקרן'!$C$42</f>
        <v>6.7649928470429577E-7</v>
      </c>
    </row>
    <row r="288" spans="2:18">
      <c r="B288" s="76" t="s">
        <v>3339</v>
      </c>
      <c r="C288" s="86" t="s">
        <v>2969</v>
      </c>
      <c r="D288" s="73">
        <v>9118</v>
      </c>
      <c r="E288" s="73"/>
      <c r="F288" s="73" t="s">
        <v>526</v>
      </c>
      <c r="G288" s="94">
        <v>44733</v>
      </c>
      <c r="H288" s="73"/>
      <c r="I288" s="83">
        <v>0.30000000000561794</v>
      </c>
      <c r="J288" s="86" t="s">
        <v>736</v>
      </c>
      <c r="K288" s="86" t="s">
        <v>131</v>
      </c>
      <c r="L288" s="87">
        <v>6.6985000000000003E-2</v>
      </c>
      <c r="M288" s="87">
        <v>4.899999999904496E-2</v>
      </c>
      <c r="N288" s="83">
        <v>4879.0860359999997</v>
      </c>
      <c r="O288" s="85">
        <v>100.92</v>
      </c>
      <c r="P288" s="83">
        <v>17.800164712999997</v>
      </c>
      <c r="Q288" s="84">
        <f t="shared" si="4"/>
        <v>6.8074854769736314E-5</v>
      </c>
      <c r="R288" s="84">
        <f>P288/'סכום נכסי הקרן'!$C$42</f>
        <v>2.6939226842327692E-6</v>
      </c>
    </row>
    <row r="289" spans="2:18">
      <c r="B289" s="76" t="s">
        <v>3339</v>
      </c>
      <c r="C289" s="86" t="s">
        <v>2969</v>
      </c>
      <c r="D289" s="73">
        <v>9233</v>
      </c>
      <c r="E289" s="73"/>
      <c r="F289" s="73" t="s">
        <v>526</v>
      </c>
      <c r="G289" s="94">
        <v>44819</v>
      </c>
      <c r="H289" s="73"/>
      <c r="I289" s="83">
        <v>0.30000000008586325</v>
      </c>
      <c r="J289" s="86" t="s">
        <v>736</v>
      </c>
      <c r="K289" s="86" t="s">
        <v>131</v>
      </c>
      <c r="L289" s="87">
        <v>6.6985000000000003E-2</v>
      </c>
      <c r="M289" s="87">
        <v>4.9000000002575893E-2</v>
      </c>
      <c r="N289" s="83">
        <v>957.6976360000001</v>
      </c>
      <c r="O289" s="85">
        <v>100.92</v>
      </c>
      <c r="P289" s="83">
        <v>3.4939280290000001</v>
      </c>
      <c r="Q289" s="84">
        <f t="shared" si="4"/>
        <v>1.3362159675768506E-5</v>
      </c>
      <c r="R289" s="84">
        <f>P289/'סכום נכסי הקרן'!$C$42</f>
        <v>5.287800492950298E-7</v>
      </c>
    </row>
    <row r="290" spans="2:18">
      <c r="B290" s="76" t="s">
        <v>3339</v>
      </c>
      <c r="C290" s="86" t="s">
        <v>2969</v>
      </c>
      <c r="D290" s="73">
        <v>9276</v>
      </c>
      <c r="E290" s="73"/>
      <c r="F290" s="73" t="s">
        <v>526</v>
      </c>
      <c r="G290" s="94">
        <v>44854</v>
      </c>
      <c r="H290" s="73"/>
      <c r="I290" s="83">
        <v>0.300000000357866</v>
      </c>
      <c r="J290" s="86" t="s">
        <v>736</v>
      </c>
      <c r="K290" s="86" t="s">
        <v>131</v>
      </c>
      <c r="L290" s="87">
        <v>6.6985000000000003E-2</v>
      </c>
      <c r="M290" s="87">
        <v>4.8999999986878248E-2</v>
      </c>
      <c r="N290" s="83">
        <v>229.78160299999999</v>
      </c>
      <c r="O290" s="85">
        <v>100.92</v>
      </c>
      <c r="P290" s="83">
        <v>0.83830244900000006</v>
      </c>
      <c r="Q290" s="84">
        <f t="shared" si="4"/>
        <v>3.2059994044387299E-6</v>
      </c>
      <c r="R290" s="84">
        <f>P290/'סכום נכסי הקרן'!$C$42</f>
        <v>1.2687084754668946E-7</v>
      </c>
    </row>
    <row r="291" spans="2:18">
      <c r="B291" s="76" t="s">
        <v>3339</v>
      </c>
      <c r="C291" s="86" t="s">
        <v>2969</v>
      </c>
      <c r="D291" s="73">
        <v>9430</v>
      </c>
      <c r="E291" s="73"/>
      <c r="F291" s="73" t="s">
        <v>526</v>
      </c>
      <c r="G291" s="94">
        <v>44950</v>
      </c>
      <c r="H291" s="73"/>
      <c r="I291" s="83">
        <v>0.30000000004365773</v>
      </c>
      <c r="J291" s="86" t="s">
        <v>736</v>
      </c>
      <c r="K291" s="86" t="s">
        <v>131</v>
      </c>
      <c r="L291" s="87">
        <v>6.6985000000000003E-2</v>
      </c>
      <c r="M291" s="87">
        <v>4.8999999996943967E-2</v>
      </c>
      <c r="N291" s="83">
        <v>1255.693358</v>
      </c>
      <c r="O291" s="85">
        <v>100.92</v>
      </c>
      <c r="P291" s="83">
        <v>4.5810936359999994</v>
      </c>
      <c r="Q291" s="84">
        <f t="shared" si="4"/>
        <v>1.7519910011254244E-5</v>
      </c>
      <c r="R291" s="84">
        <f>P291/'סכום נכסי הקרן'!$C$42</f>
        <v>6.9331448689357849E-7</v>
      </c>
    </row>
    <row r="292" spans="2:18">
      <c r="B292" s="76" t="s">
        <v>3339</v>
      </c>
      <c r="C292" s="86" t="s">
        <v>2969</v>
      </c>
      <c r="D292" s="73">
        <v>8060</v>
      </c>
      <c r="E292" s="73"/>
      <c r="F292" s="73" t="s">
        <v>526</v>
      </c>
      <c r="G292" s="94">
        <v>44150</v>
      </c>
      <c r="H292" s="73"/>
      <c r="I292" s="83">
        <v>0.29999999999998328</v>
      </c>
      <c r="J292" s="86" t="s">
        <v>736</v>
      </c>
      <c r="K292" s="86" t="s">
        <v>131</v>
      </c>
      <c r="L292" s="87">
        <v>6.6637000000000002E-2</v>
      </c>
      <c r="M292" s="87">
        <v>4.8599999999997957E-2</v>
      </c>
      <c r="N292" s="83">
        <v>1643793.1757159999</v>
      </c>
      <c r="O292" s="85">
        <v>100.92</v>
      </c>
      <c r="P292" s="83">
        <v>5996.9817720270003</v>
      </c>
      <c r="Q292" s="84">
        <f t="shared" si="4"/>
        <v>2.2934825029419043E-2</v>
      </c>
      <c r="R292" s="84">
        <f>P292/'סכום נכסי הקרן'!$C$42</f>
        <v>9.0759863703930696E-4</v>
      </c>
    </row>
    <row r="293" spans="2:18">
      <c r="B293" s="76" t="s">
        <v>3339</v>
      </c>
      <c r="C293" s="86" t="s">
        <v>2969</v>
      </c>
      <c r="D293" s="73">
        <v>8119</v>
      </c>
      <c r="E293" s="73"/>
      <c r="F293" s="73" t="s">
        <v>526</v>
      </c>
      <c r="G293" s="94">
        <v>44169</v>
      </c>
      <c r="H293" s="73"/>
      <c r="I293" s="83">
        <v>0.29999999998593352</v>
      </c>
      <c r="J293" s="86" t="s">
        <v>736</v>
      </c>
      <c r="K293" s="86" t="s">
        <v>131</v>
      </c>
      <c r="L293" s="87">
        <v>6.6985000000000003E-2</v>
      </c>
      <c r="M293" s="87">
        <v>4.8999999999578006E-2</v>
      </c>
      <c r="N293" s="83">
        <v>3897.2532030000002</v>
      </c>
      <c r="O293" s="85">
        <v>100.92</v>
      </c>
      <c r="P293" s="83">
        <v>14.218184744</v>
      </c>
      <c r="Q293" s="84">
        <f t="shared" si="4"/>
        <v>5.4375949725352446E-5</v>
      </c>
      <c r="R293" s="84">
        <f>P293/'סכום נכסי הקרן'!$C$42</f>
        <v>2.1518166279944744E-6</v>
      </c>
    </row>
    <row r="294" spans="2:18">
      <c r="B294" s="76" t="s">
        <v>3339</v>
      </c>
      <c r="C294" s="86" t="s">
        <v>2969</v>
      </c>
      <c r="D294" s="73">
        <v>8418</v>
      </c>
      <c r="E294" s="73"/>
      <c r="F294" s="73" t="s">
        <v>526</v>
      </c>
      <c r="G294" s="94">
        <v>44326</v>
      </c>
      <c r="H294" s="73"/>
      <c r="I294" s="83">
        <v>0.29999999983380088</v>
      </c>
      <c r="J294" s="86" t="s">
        <v>736</v>
      </c>
      <c r="K294" s="86" t="s">
        <v>131</v>
      </c>
      <c r="L294" s="87">
        <v>6.6985000000000003E-2</v>
      </c>
      <c r="M294" s="87">
        <v>4.8999999995014025E-2</v>
      </c>
      <c r="N294" s="83">
        <v>824.62379499999997</v>
      </c>
      <c r="O294" s="85">
        <v>100.92</v>
      </c>
      <c r="P294" s="83">
        <v>3.0084399749999999</v>
      </c>
      <c r="Q294" s="84">
        <f t="shared" si="4"/>
        <v>1.150546175744223E-5</v>
      </c>
      <c r="R294" s="84">
        <f>P294/'סכום נכסי הקרן'!$C$42</f>
        <v>4.5530503922169893E-7</v>
      </c>
    </row>
    <row r="295" spans="2:18">
      <c r="B295" s="76" t="s">
        <v>3340</v>
      </c>
      <c r="C295" s="86" t="s">
        <v>2969</v>
      </c>
      <c r="D295" s="73">
        <v>8718</v>
      </c>
      <c r="E295" s="73"/>
      <c r="F295" s="73" t="s">
        <v>526</v>
      </c>
      <c r="G295" s="94">
        <v>44508</v>
      </c>
      <c r="H295" s="73"/>
      <c r="I295" s="83">
        <v>3.3199999999999523</v>
      </c>
      <c r="J295" s="86" t="s">
        <v>768</v>
      </c>
      <c r="K295" s="86" t="s">
        <v>131</v>
      </c>
      <c r="L295" s="87">
        <v>8.4090999999999999E-2</v>
      </c>
      <c r="M295" s="87">
        <v>9.0399999999999439E-2</v>
      </c>
      <c r="N295" s="83">
        <v>1401853.3230320001</v>
      </c>
      <c r="O295" s="85">
        <v>99.46</v>
      </c>
      <c r="P295" s="83">
        <v>5040.3341191570007</v>
      </c>
      <c r="Q295" s="84">
        <f t="shared" si="4"/>
        <v>1.9276226859966567E-2</v>
      </c>
      <c r="R295" s="84">
        <f>P295/'סכום נכסי הקרן'!$C$42</f>
        <v>7.6281712212431473E-4</v>
      </c>
    </row>
    <row r="296" spans="2:18">
      <c r="B296" s="76" t="s">
        <v>3341</v>
      </c>
      <c r="C296" s="86" t="s">
        <v>2969</v>
      </c>
      <c r="D296" s="73">
        <v>9382</v>
      </c>
      <c r="E296" s="73"/>
      <c r="F296" s="73" t="s">
        <v>526</v>
      </c>
      <c r="G296" s="94">
        <v>44341</v>
      </c>
      <c r="H296" s="73"/>
      <c r="I296" s="83">
        <v>0.95000000000013285</v>
      </c>
      <c r="J296" s="86" t="s">
        <v>814</v>
      </c>
      <c r="K296" s="86" t="s">
        <v>131</v>
      </c>
      <c r="L296" s="87">
        <v>7.2613999999999998E-2</v>
      </c>
      <c r="M296" s="87">
        <v>8.3400000000001584E-2</v>
      </c>
      <c r="N296" s="83">
        <v>521869.60383600002</v>
      </c>
      <c r="O296" s="85">
        <v>99.67</v>
      </c>
      <c r="P296" s="83">
        <v>1880.3329301050001</v>
      </c>
      <c r="Q296" s="84">
        <f t="shared" si="4"/>
        <v>7.1911352057414321E-3</v>
      </c>
      <c r="R296" s="84">
        <f>P296/'סכום נכסי הקרן'!$C$42</f>
        <v>2.8457441916929357E-4</v>
      </c>
    </row>
    <row r="297" spans="2:18">
      <c r="B297" s="76" t="s">
        <v>3341</v>
      </c>
      <c r="C297" s="86" t="s">
        <v>2969</v>
      </c>
      <c r="D297" s="73">
        <v>9410</v>
      </c>
      <c r="E297" s="73"/>
      <c r="F297" s="73" t="s">
        <v>526</v>
      </c>
      <c r="G297" s="94">
        <v>44946</v>
      </c>
      <c r="H297" s="73"/>
      <c r="I297" s="83">
        <v>0.94999999985698891</v>
      </c>
      <c r="J297" s="86" t="s">
        <v>814</v>
      </c>
      <c r="K297" s="86" t="s">
        <v>131</v>
      </c>
      <c r="L297" s="87">
        <v>7.2613999999999998E-2</v>
      </c>
      <c r="M297" s="87">
        <v>8.3399999995614316E-2</v>
      </c>
      <c r="N297" s="83">
        <v>1455.522475</v>
      </c>
      <c r="O297" s="85">
        <v>99.67</v>
      </c>
      <c r="P297" s="83">
        <v>5.2443499449999997</v>
      </c>
      <c r="Q297" s="84">
        <f t="shared" si="4"/>
        <v>2.0056463893663614E-5</v>
      </c>
      <c r="R297" s="84">
        <f>P297/'סכום נכסי הקרן'!$C$42</f>
        <v>7.9369340164433215E-7</v>
      </c>
    </row>
    <row r="298" spans="2:18">
      <c r="B298" s="76" t="s">
        <v>3341</v>
      </c>
      <c r="C298" s="86" t="s">
        <v>2969</v>
      </c>
      <c r="D298" s="73">
        <v>9460</v>
      </c>
      <c r="E298" s="73"/>
      <c r="F298" s="73" t="s">
        <v>526</v>
      </c>
      <c r="G298" s="94">
        <v>44978</v>
      </c>
      <c r="H298" s="73"/>
      <c r="I298" s="83">
        <v>0.9499999999371681</v>
      </c>
      <c r="J298" s="86" t="s">
        <v>814</v>
      </c>
      <c r="K298" s="86" t="s">
        <v>131</v>
      </c>
      <c r="L298" s="87">
        <v>7.2613999999999998E-2</v>
      </c>
      <c r="M298" s="87">
        <v>8.3399999994219487E-2</v>
      </c>
      <c r="N298" s="83">
        <v>1987.7451450000001</v>
      </c>
      <c r="O298" s="85">
        <v>99.67</v>
      </c>
      <c r="P298" s="83">
        <v>7.161985971</v>
      </c>
      <c r="Q298" s="84">
        <f t="shared" si="4"/>
        <v>2.7390260859925671E-5</v>
      </c>
      <c r="R298" s="84">
        <f>P298/'סכום נכסי הקרן'!$C$42</f>
        <v>1.0839133672365899E-6</v>
      </c>
    </row>
    <row r="299" spans="2:18">
      <c r="B299" s="76" t="s">
        <v>3341</v>
      </c>
      <c r="C299" s="86" t="s">
        <v>2969</v>
      </c>
      <c r="D299" s="73">
        <v>9511</v>
      </c>
      <c r="E299" s="73"/>
      <c r="F299" s="73" t="s">
        <v>526</v>
      </c>
      <c r="G299" s="94">
        <v>45005</v>
      </c>
      <c r="H299" s="73"/>
      <c r="I299" s="83">
        <v>0.95000000005377327</v>
      </c>
      <c r="J299" s="86" t="s">
        <v>814</v>
      </c>
      <c r="K299" s="86" t="s">
        <v>131</v>
      </c>
      <c r="L299" s="87">
        <v>7.2568999999999995E-2</v>
      </c>
      <c r="M299" s="87">
        <v>8.3099999999354732E-2</v>
      </c>
      <c r="N299" s="83">
        <v>1032.1611419999999</v>
      </c>
      <c r="O299" s="85">
        <v>99.68</v>
      </c>
      <c r="P299" s="83">
        <v>3.7193224040000001</v>
      </c>
      <c r="Q299" s="84">
        <f t="shared" si="4"/>
        <v>1.4224156718573089E-5</v>
      </c>
      <c r="R299" s="84">
        <f>P299/'סכום נכסי הקרן'!$C$42</f>
        <v>5.6289181339952235E-7</v>
      </c>
    </row>
    <row r="300" spans="2:18">
      <c r="B300" s="76" t="s">
        <v>3342</v>
      </c>
      <c r="C300" s="86" t="s">
        <v>2969</v>
      </c>
      <c r="D300" s="73">
        <v>8806</v>
      </c>
      <c r="E300" s="73"/>
      <c r="F300" s="73" t="s">
        <v>526</v>
      </c>
      <c r="G300" s="94">
        <v>44137</v>
      </c>
      <c r="H300" s="73"/>
      <c r="I300" s="83">
        <v>0.4600000000000809</v>
      </c>
      <c r="J300" s="86" t="s">
        <v>736</v>
      </c>
      <c r="K300" s="86" t="s">
        <v>131</v>
      </c>
      <c r="L300" s="87">
        <v>6.7805000000000004E-2</v>
      </c>
      <c r="M300" s="87">
        <v>5.2100000000002256E-2</v>
      </c>
      <c r="N300" s="83">
        <v>1886698.771164</v>
      </c>
      <c r="O300" s="85">
        <v>101.45</v>
      </c>
      <c r="P300" s="83">
        <v>6919.3124088639997</v>
      </c>
      <c r="Q300" s="84">
        <f t="shared" si="4"/>
        <v>2.6462181386211713E-2</v>
      </c>
      <c r="R300" s="84">
        <f>P300/'סכום נכסי הקרן'!$C$42</f>
        <v>1.047186526533577E-3</v>
      </c>
    </row>
    <row r="301" spans="2:18">
      <c r="B301" s="76" t="s">
        <v>3342</v>
      </c>
      <c r="C301" s="86" t="s">
        <v>2969</v>
      </c>
      <c r="D301" s="73">
        <v>9044</v>
      </c>
      <c r="E301" s="73"/>
      <c r="F301" s="73" t="s">
        <v>526</v>
      </c>
      <c r="G301" s="94">
        <v>44679</v>
      </c>
      <c r="H301" s="73"/>
      <c r="I301" s="83">
        <v>0.45999999999966429</v>
      </c>
      <c r="J301" s="86" t="s">
        <v>736</v>
      </c>
      <c r="K301" s="86" t="s">
        <v>131</v>
      </c>
      <c r="L301" s="87">
        <v>6.7805000000000004E-2</v>
      </c>
      <c r="M301" s="87">
        <v>5.2100000000290345E-2</v>
      </c>
      <c r="N301" s="83">
        <v>16246.830980000001</v>
      </c>
      <c r="O301" s="85">
        <v>101.45</v>
      </c>
      <c r="P301" s="83">
        <v>59.58391458700001</v>
      </c>
      <c r="Q301" s="84">
        <f t="shared" si="4"/>
        <v>2.2787240441432869E-4</v>
      </c>
      <c r="R301" s="84">
        <f>P301/'סכום נכסי הקרן'!$C$42</f>
        <v>9.0175827982130164E-6</v>
      </c>
    </row>
    <row r="302" spans="2:18">
      <c r="B302" s="76" t="s">
        <v>3342</v>
      </c>
      <c r="C302" s="86" t="s">
        <v>2969</v>
      </c>
      <c r="D302" s="73">
        <v>9224</v>
      </c>
      <c r="E302" s="73"/>
      <c r="F302" s="73" t="s">
        <v>526</v>
      </c>
      <c r="G302" s="94">
        <v>44810</v>
      </c>
      <c r="H302" s="73"/>
      <c r="I302" s="83">
        <v>0.46000000000055652</v>
      </c>
      <c r="J302" s="86" t="s">
        <v>736</v>
      </c>
      <c r="K302" s="86" t="s">
        <v>131</v>
      </c>
      <c r="L302" s="87">
        <v>6.7805000000000004E-2</v>
      </c>
      <c r="M302" s="87">
        <v>5.2099999999936003E-2</v>
      </c>
      <c r="N302" s="83">
        <v>29399.885704</v>
      </c>
      <c r="O302" s="85">
        <v>101.45</v>
      </c>
      <c r="P302" s="83">
        <v>107.821659489</v>
      </c>
      <c r="Q302" s="84">
        <f t="shared" si="4"/>
        <v>4.123525781413165E-4</v>
      </c>
      <c r="R302" s="84">
        <f>P302/'סכום נכסי הקרן'!$C$42</f>
        <v>1.6318007110176033E-5</v>
      </c>
    </row>
    <row r="303" spans="2:18">
      <c r="B303" s="76" t="s">
        <v>3343</v>
      </c>
      <c r="C303" s="86" t="s">
        <v>2969</v>
      </c>
      <c r="D303" s="73" t="s">
        <v>3149</v>
      </c>
      <c r="E303" s="73"/>
      <c r="F303" s="73" t="s">
        <v>526</v>
      </c>
      <c r="G303" s="94">
        <v>42921</v>
      </c>
      <c r="H303" s="73"/>
      <c r="I303" s="83">
        <v>1.1399999999989965</v>
      </c>
      <c r="J303" s="86" t="s">
        <v>768</v>
      </c>
      <c r="K303" s="86" t="s">
        <v>131</v>
      </c>
      <c r="L303" s="87">
        <v>7.8939999999999996E-2</v>
      </c>
      <c r="M303" s="87">
        <v>0.57129999999954351</v>
      </c>
      <c r="N303" s="83">
        <v>210630.71021200001</v>
      </c>
      <c r="O303" s="85">
        <v>65.441845000000001</v>
      </c>
      <c r="P303" s="83">
        <v>498.29386797500001</v>
      </c>
      <c r="Q303" s="84">
        <f t="shared" si="4"/>
        <v>1.9056724048331164E-3</v>
      </c>
      <c r="R303" s="84">
        <f>P303/'סכום נכסי הקרן'!$C$42</f>
        <v>7.541307487854712E-5</v>
      </c>
    </row>
    <row r="304" spans="2:18">
      <c r="B304" s="76" t="s">
        <v>3343</v>
      </c>
      <c r="C304" s="86" t="s">
        <v>2969</v>
      </c>
      <c r="D304" s="73">
        <v>6497</v>
      </c>
      <c r="E304" s="73"/>
      <c r="F304" s="73" t="s">
        <v>526</v>
      </c>
      <c r="G304" s="94">
        <v>43342</v>
      </c>
      <c r="H304" s="73"/>
      <c r="I304" s="83">
        <v>2.09000000000571</v>
      </c>
      <c r="J304" s="86" t="s">
        <v>768</v>
      </c>
      <c r="K304" s="86" t="s">
        <v>131</v>
      </c>
      <c r="L304" s="87">
        <v>7.8939999999999996E-2</v>
      </c>
      <c r="M304" s="87">
        <v>0.32490000000041663</v>
      </c>
      <c r="N304" s="83">
        <v>39978.273864000003</v>
      </c>
      <c r="O304" s="85">
        <v>65.441845000000001</v>
      </c>
      <c r="P304" s="83">
        <v>94.577501193999993</v>
      </c>
      <c r="Q304" s="84">
        <f t="shared" si="4"/>
        <v>3.6170168996043001E-4</v>
      </c>
      <c r="R304" s="84">
        <f>P304/'סכום נכסי הקרן'!$C$42</f>
        <v>1.4313602148776275E-5</v>
      </c>
    </row>
    <row r="305" spans="2:18">
      <c r="B305" s="76" t="s">
        <v>3344</v>
      </c>
      <c r="C305" s="86" t="s">
        <v>2969</v>
      </c>
      <c r="D305" s="73">
        <v>9405</v>
      </c>
      <c r="E305" s="73"/>
      <c r="F305" s="73" t="s">
        <v>526</v>
      </c>
      <c r="G305" s="94">
        <v>43866</v>
      </c>
      <c r="H305" s="73"/>
      <c r="I305" s="83">
        <v>1.5100000000000118</v>
      </c>
      <c r="J305" s="86" t="s">
        <v>736</v>
      </c>
      <c r="K305" s="86" t="s">
        <v>131</v>
      </c>
      <c r="L305" s="87">
        <v>7.2346000000000008E-2</v>
      </c>
      <c r="M305" s="87">
        <v>7.9000000000003942E-2</v>
      </c>
      <c r="N305" s="83">
        <v>1607159.3905110001</v>
      </c>
      <c r="O305" s="85">
        <v>100.18</v>
      </c>
      <c r="P305" s="83">
        <v>5820.3390892430007</v>
      </c>
      <c r="Q305" s="84">
        <f t="shared" si="4"/>
        <v>2.2259273697701577E-2</v>
      </c>
      <c r="R305" s="84">
        <f>P305/'סכום נכסי הקרן'!$C$42</f>
        <v>8.8086507935441582E-4</v>
      </c>
    </row>
    <row r="306" spans="2:18">
      <c r="B306" s="76" t="s">
        <v>3344</v>
      </c>
      <c r="C306" s="86" t="s">
        <v>2969</v>
      </c>
      <c r="D306" s="73">
        <v>9439</v>
      </c>
      <c r="E306" s="73"/>
      <c r="F306" s="73" t="s">
        <v>526</v>
      </c>
      <c r="G306" s="94">
        <v>44953</v>
      </c>
      <c r="H306" s="73"/>
      <c r="I306" s="83">
        <v>1.510000000037091</v>
      </c>
      <c r="J306" s="86" t="s">
        <v>736</v>
      </c>
      <c r="K306" s="86" t="s">
        <v>131</v>
      </c>
      <c r="L306" s="87">
        <v>7.1706000000000006E-2</v>
      </c>
      <c r="M306" s="87">
        <v>7.8300000002069922E-2</v>
      </c>
      <c r="N306" s="83">
        <v>4615.6322410000002</v>
      </c>
      <c r="O306" s="85">
        <v>100.18</v>
      </c>
      <c r="P306" s="83">
        <v>16.715544838000003</v>
      </c>
      <c r="Q306" s="84">
        <f t="shared" si="4"/>
        <v>6.3926840318102046E-5</v>
      </c>
      <c r="R306" s="84">
        <f>P306/'סכום נכסי הקרן'!$C$42</f>
        <v>2.5297735242590832E-6</v>
      </c>
    </row>
    <row r="307" spans="2:18">
      <c r="B307" s="76" t="s">
        <v>3344</v>
      </c>
      <c r="C307" s="86" t="s">
        <v>2969</v>
      </c>
      <c r="D307" s="73">
        <v>9447</v>
      </c>
      <c r="E307" s="73"/>
      <c r="F307" s="73" t="s">
        <v>526</v>
      </c>
      <c r="G307" s="94">
        <v>44959</v>
      </c>
      <c r="H307" s="73"/>
      <c r="I307" s="83">
        <v>1.5100000000798173</v>
      </c>
      <c r="J307" s="86" t="s">
        <v>736</v>
      </c>
      <c r="K307" s="86" t="s">
        <v>131</v>
      </c>
      <c r="L307" s="87">
        <v>7.1905999999999998E-2</v>
      </c>
      <c r="M307" s="87">
        <v>7.8500000001330283E-2</v>
      </c>
      <c r="N307" s="83">
        <v>2594.6239399999999</v>
      </c>
      <c r="O307" s="85">
        <v>100.18</v>
      </c>
      <c r="P307" s="83">
        <v>9.3964492750000002</v>
      </c>
      <c r="Q307" s="84">
        <f t="shared" si="4"/>
        <v>3.5935730374430451E-5</v>
      </c>
      <c r="R307" s="84">
        <f>P307/'סכום נכסי הקרן'!$C$42</f>
        <v>1.4220827875080271E-6</v>
      </c>
    </row>
    <row r="308" spans="2:18">
      <c r="B308" s="76" t="s">
        <v>3344</v>
      </c>
      <c r="C308" s="86" t="s">
        <v>2969</v>
      </c>
      <c r="D308" s="73">
        <v>9467</v>
      </c>
      <c r="E308" s="73"/>
      <c r="F308" s="73" t="s">
        <v>526</v>
      </c>
      <c r="G308" s="94">
        <v>44966</v>
      </c>
      <c r="H308" s="73"/>
      <c r="I308" s="83">
        <v>1.5100000000284248</v>
      </c>
      <c r="J308" s="86" t="s">
        <v>736</v>
      </c>
      <c r="K308" s="86" t="s">
        <v>131</v>
      </c>
      <c r="L308" s="87">
        <v>7.1706000000000006E-2</v>
      </c>
      <c r="M308" s="87">
        <v>7.7800000002274008E-2</v>
      </c>
      <c r="N308" s="83">
        <v>3887.6374259999998</v>
      </c>
      <c r="O308" s="85">
        <v>100.13</v>
      </c>
      <c r="P308" s="83">
        <v>14.07207966</v>
      </c>
      <c r="Q308" s="84">
        <f t="shared" si="4"/>
        <v>5.3817186223172248E-5</v>
      </c>
      <c r="R308" s="84">
        <f>P308/'סכום נכסי הקרן'!$C$42</f>
        <v>2.1297047090085857E-6</v>
      </c>
    </row>
    <row r="309" spans="2:18">
      <c r="B309" s="76" t="s">
        <v>3344</v>
      </c>
      <c r="C309" s="86" t="s">
        <v>2969</v>
      </c>
      <c r="D309" s="73">
        <v>9491</v>
      </c>
      <c r="E309" s="73"/>
      <c r="F309" s="73" t="s">
        <v>526</v>
      </c>
      <c r="G309" s="94">
        <v>44986</v>
      </c>
      <c r="H309" s="73"/>
      <c r="I309" s="83">
        <v>1.5099999999850202</v>
      </c>
      <c r="J309" s="86" t="s">
        <v>736</v>
      </c>
      <c r="K309" s="86" t="s">
        <v>131</v>
      </c>
      <c r="L309" s="87">
        <v>7.1706000000000006E-2</v>
      </c>
      <c r="M309" s="87">
        <v>7.7699999999426381E-2</v>
      </c>
      <c r="N309" s="83">
        <v>15122.915165999999</v>
      </c>
      <c r="O309" s="85">
        <v>100.13</v>
      </c>
      <c r="P309" s="83">
        <v>54.740409581999998</v>
      </c>
      <c r="Q309" s="84">
        <f t="shared" si="4"/>
        <v>2.0934892976630696E-4</v>
      </c>
      <c r="R309" s="84">
        <f>P309/'סכום נכסי הקרן'!$C$42</f>
        <v>8.2845543001882133E-6</v>
      </c>
    </row>
    <row r="310" spans="2:18">
      <c r="B310" s="76" t="s">
        <v>3344</v>
      </c>
      <c r="C310" s="86" t="s">
        <v>2969</v>
      </c>
      <c r="D310" s="73">
        <v>9510</v>
      </c>
      <c r="E310" s="73"/>
      <c r="F310" s="73" t="s">
        <v>526</v>
      </c>
      <c r="G310" s="94">
        <v>44994</v>
      </c>
      <c r="H310" s="73"/>
      <c r="I310" s="83">
        <v>1.5200000000074865</v>
      </c>
      <c r="J310" s="86" t="s">
        <v>736</v>
      </c>
      <c r="K310" s="86" t="s">
        <v>131</v>
      </c>
      <c r="L310" s="87">
        <v>7.1706000000000006E-2</v>
      </c>
      <c r="M310" s="87">
        <v>7.6499999999157742E-2</v>
      </c>
      <c r="N310" s="83">
        <v>2951.7862640000003</v>
      </c>
      <c r="O310" s="85">
        <v>100.14</v>
      </c>
      <c r="P310" s="83">
        <v>10.685646746</v>
      </c>
      <c r="Q310" s="84">
        <f t="shared" si="4"/>
        <v>4.0866130290547019E-5</v>
      </c>
      <c r="R310" s="84">
        <f>P310/'סכום נכסי הקרן'!$C$42</f>
        <v>1.6171932467413612E-6</v>
      </c>
    </row>
    <row r="311" spans="2:18">
      <c r="B311" s="76" t="s">
        <v>3345</v>
      </c>
      <c r="C311" s="86" t="s">
        <v>2969</v>
      </c>
      <c r="D311" s="73">
        <v>8061</v>
      </c>
      <c r="E311" s="73"/>
      <c r="F311" s="73" t="s">
        <v>526</v>
      </c>
      <c r="G311" s="94">
        <v>44136</v>
      </c>
      <c r="H311" s="73"/>
      <c r="I311" s="83">
        <v>4.0000000000072922E-2</v>
      </c>
      <c r="J311" s="86" t="s">
        <v>736</v>
      </c>
      <c r="K311" s="86" t="s">
        <v>131</v>
      </c>
      <c r="L311" s="87">
        <v>6.6089999999999996E-2</v>
      </c>
      <c r="M311" s="87">
        <v>0.12779999999998429</v>
      </c>
      <c r="N311" s="83">
        <v>1058514.4799810001</v>
      </c>
      <c r="O311" s="85">
        <v>100.35</v>
      </c>
      <c r="P311" s="83">
        <v>3839.5798216180001</v>
      </c>
      <c r="Q311" s="84">
        <f t="shared" ref="Q311:Q343" si="5">IFERROR(P311/$P$10,0)</f>
        <v>1.4684068543622102E-2</v>
      </c>
      <c r="R311" s="84">
        <f>P311/'סכום נכסי הקרן'!$C$42</f>
        <v>5.8109188011192653E-4</v>
      </c>
    </row>
    <row r="312" spans="2:18">
      <c r="B312" s="76" t="s">
        <v>3345</v>
      </c>
      <c r="C312" s="86" t="s">
        <v>2969</v>
      </c>
      <c r="D312" s="73">
        <v>9119</v>
      </c>
      <c r="E312" s="73"/>
      <c r="F312" s="73" t="s">
        <v>526</v>
      </c>
      <c r="G312" s="94">
        <v>44734</v>
      </c>
      <c r="H312" s="73"/>
      <c r="I312" s="83">
        <v>4.0000000040829549E-2</v>
      </c>
      <c r="J312" s="86" t="s">
        <v>736</v>
      </c>
      <c r="K312" s="86" t="s">
        <v>131</v>
      </c>
      <c r="L312" s="87">
        <v>6.6089999999999996E-2</v>
      </c>
      <c r="M312" s="87">
        <v>0.127800000004134</v>
      </c>
      <c r="N312" s="83">
        <v>2160.669903</v>
      </c>
      <c r="O312" s="85">
        <v>100.35</v>
      </c>
      <c r="P312" s="83">
        <v>7.8374596920000004</v>
      </c>
      <c r="Q312" s="84">
        <f t="shared" si="5"/>
        <v>2.9973538947474254E-5</v>
      </c>
      <c r="R312" s="84">
        <f>P312/'סכום נכסי הקרן'!$C$42</f>
        <v>1.1861412965251349E-6</v>
      </c>
    </row>
    <row r="313" spans="2:18">
      <c r="B313" s="76" t="s">
        <v>3345</v>
      </c>
      <c r="C313" s="86" t="s">
        <v>2969</v>
      </c>
      <c r="D313" s="73">
        <v>9446</v>
      </c>
      <c r="E313" s="73"/>
      <c r="F313" s="73" t="s">
        <v>526</v>
      </c>
      <c r="G313" s="94">
        <v>44958</v>
      </c>
      <c r="H313" s="73"/>
      <c r="I313" s="83">
        <v>4.0000000022189092E-2</v>
      </c>
      <c r="J313" s="86" t="s">
        <v>736</v>
      </c>
      <c r="K313" s="86" t="s">
        <v>131</v>
      </c>
      <c r="L313" s="87">
        <v>6.6089999999999996E-2</v>
      </c>
      <c r="M313" s="87">
        <v>0.12780000000331826</v>
      </c>
      <c r="N313" s="83">
        <v>5466.7096620000002</v>
      </c>
      <c r="O313" s="85">
        <v>100.35</v>
      </c>
      <c r="P313" s="83">
        <v>19.829552639000003</v>
      </c>
      <c r="Q313" s="84">
        <f t="shared" si="5"/>
        <v>7.5836035104939135E-5</v>
      </c>
      <c r="R313" s="84">
        <f>P313/'סכום נכסי הקרן'!$C$42</f>
        <v>3.0010554696370963E-6</v>
      </c>
    </row>
    <row r="314" spans="2:18">
      <c r="B314" s="76" t="s">
        <v>3345</v>
      </c>
      <c r="C314" s="86" t="s">
        <v>2969</v>
      </c>
      <c r="D314" s="73">
        <v>8073</v>
      </c>
      <c r="E314" s="73"/>
      <c r="F314" s="73" t="s">
        <v>526</v>
      </c>
      <c r="G314" s="94">
        <v>44153</v>
      </c>
      <c r="H314" s="73"/>
      <c r="I314" s="83">
        <v>3.999999998663005E-2</v>
      </c>
      <c r="J314" s="86" t="s">
        <v>736</v>
      </c>
      <c r="K314" s="86" t="s">
        <v>131</v>
      </c>
      <c r="L314" s="87">
        <v>6.6089999999999996E-2</v>
      </c>
      <c r="M314" s="87">
        <v>0.12780000000073533</v>
      </c>
      <c r="N314" s="83">
        <v>4123.9499640000004</v>
      </c>
      <c r="O314" s="85">
        <v>100.35</v>
      </c>
      <c r="P314" s="83">
        <v>14.958921505000001</v>
      </c>
      <c r="Q314" s="84">
        <f t="shared" si="5"/>
        <v>5.7208819434184554E-5</v>
      </c>
      <c r="R314" s="84">
        <f>P314/'סכום נכסי הקרן'!$C$42</f>
        <v>2.2639216335198246E-6</v>
      </c>
    </row>
    <row r="315" spans="2:18">
      <c r="B315" s="76" t="s">
        <v>3345</v>
      </c>
      <c r="C315" s="86" t="s">
        <v>2969</v>
      </c>
      <c r="D315" s="73">
        <v>8531</v>
      </c>
      <c r="E315" s="73"/>
      <c r="F315" s="73" t="s">
        <v>526</v>
      </c>
      <c r="G315" s="94">
        <v>44392</v>
      </c>
      <c r="H315" s="73"/>
      <c r="I315" s="83">
        <v>3.9999999985202435E-2</v>
      </c>
      <c r="J315" s="86" t="s">
        <v>736</v>
      </c>
      <c r="K315" s="86" t="s">
        <v>131</v>
      </c>
      <c r="L315" s="87">
        <v>6.6089999999999996E-2</v>
      </c>
      <c r="M315" s="87">
        <v>0.12780000000199096</v>
      </c>
      <c r="N315" s="83">
        <v>8197.3898869999994</v>
      </c>
      <c r="O315" s="85">
        <v>100.35</v>
      </c>
      <c r="P315" s="83">
        <v>29.734626836</v>
      </c>
      <c r="Q315" s="84">
        <f t="shared" si="5"/>
        <v>1.1371694791198668E-4</v>
      </c>
      <c r="R315" s="84">
        <f>P315/'סכום נכסי הקרן'!$C$42</f>
        <v>4.5001148602965103E-6</v>
      </c>
    </row>
    <row r="316" spans="2:18">
      <c r="B316" s="76" t="s">
        <v>3345</v>
      </c>
      <c r="C316" s="86" t="s">
        <v>2969</v>
      </c>
      <c r="D316" s="73">
        <v>9005</v>
      </c>
      <c r="E316" s="73"/>
      <c r="F316" s="73" t="s">
        <v>526</v>
      </c>
      <c r="G316" s="94">
        <v>44649</v>
      </c>
      <c r="H316" s="73"/>
      <c r="I316" s="83">
        <v>3.9999999977828264E-2</v>
      </c>
      <c r="J316" s="86" t="s">
        <v>736</v>
      </c>
      <c r="K316" s="86" t="s">
        <v>131</v>
      </c>
      <c r="L316" s="87">
        <v>6.6089999999999996E-2</v>
      </c>
      <c r="M316" s="87">
        <v>0.1278000000014714</v>
      </c>
      <c r="N316" s="83">
        <v>5470.9911709999988</v>
      </c>
      <c r="O316" s="85">
        <v>100.35</v>
      </c>
      <c r="P316" s="83">
        <v>19.845082935999997</v>
      </c>
      <c r="Q316" s="84">
        <f t="shared" si="5"/>
        <v>7.5895429089761827E-5</v>
      </c>
      <c r="R316" s="84">
        <f>P316/'סכום נכסי הקרן'!$C$42</f>
        <v>3.0034058647067893E-6</v>
      </c>
    </row>
    <row r="317" spans="2:18">
      <c r="B317" s="76" t="s">
        <v>3345</v>
      </c>
      <c r="C317" s="86" t="s">
        <v>2969</v>
      </c>
      <c r="D317" s="73">
        <v>9075</v>
      </c>
      <c r="E317" s="73"/>
      <c r="F317" s="73" t="s">
        <v>526</v>
      </c>
      <c r="G317" s="94">
        <v>44699</v>
      </c>
      <c r="H317" s="73"/>
      <c r="I317" s="83">
        <v>4.0000000012098177E-2</v>
      </c>
      <c r="J317" s="86" t="s">
        <v>736</v>
      </c>
      <c r="K317" s="86" t="s">
        <v>131</v>
      </c>
      <c r="L317" s="87">
        <v>6.6089999999999996E-2</v>
      </c>
      <c r="M317" s="87">
        <v>0.12780000000114933</v>
      </c>
      <c r="N317" s="83">
        <v>4557.4652599999999</v>
      </c>
      <c r="O317" s="85">
        <v>100.35</v>
      </c>
      <c r="P317" s="83">
        <v>16.531424244999997</v>
      </c>
      <c r="Q317" s="84">
        <f t="shared" si="5"/>
        <v>6.3222690506530967E-5</v>
      </c>
      <c r="R317" s="84">
        <f>P317/'סכום נכסי הקרן'!$C$42</f>
        <v>2.5019082404196108E-6</v>
      </c>
    </row>
    <row r="318" spans="2:18">
      <c r="B318" s="76" t="s">
        <v>3346</v>
      </c>
      <c r="C318" s="86" t="s">
        <v>2969</v>
      </c>
      <c r="D318" s="73">
        <v>6588</v>
      </c>
      <c r="E318" s="73"/>
      <c r="F318" s="73" t="s">
        <v>526</v>
      </c>
      <c r="G318" s="94">
        <v>43397</v>
      </c>
      <c r="H318" s="73"/>
      <c r="I318" s="83">
        <v>0.26999999999998381</v>
      </c>
      <c r="J318" s="86" t="s">
        <v>736</v>
      </c>
      <c r="K318" s="86" t="s">
        <v>131</v>
      </c>
      <c r="L318" s="87">
        <v>6.5189999999999998E-2</v>
      </c>
      <c r="M318" s="87">
        <v>5.120000000000173E-2</v>
      </c>
      <c r="N318" s="83">
        <v>1014750.605</v>
      </c>
      <c r="O318" s="85">
        <v>100.87</v>
      </c>
      <c r="P318" s="83">
        <v>3700.2379116779998</v>
      </c>
      <c r="Q318" s="84">
        <f t="shared" si="5"/>
        <v>1.4151170088161434E-2</v>
      </c>
      <c r="R318" s="84">
        <f>P318/'סכום נכסי הקרן'!$C$42</f>
        <v>5.6000351727348956E-4</v>
      </c>
    </row>
    <row r="319" spans="2:18">
      <c r="B319" s="76" t="s">
        <v>3347</v>
      </c>
      <c r="C319" s="86" t="s">
        <v>2969</v>
      </c>
      <c r="D319" s="73" t="s">
        <v>3150</v>
      </c>
      <c r="E319" s="73"/>
      <c r="F319" s="73" t="s">
        <v>526</v>
      </c>
      <c r="G319" s="94">
        <v>44144</v>
      </c>
      <c r="H319" s="73"/>
      <c r="I319" s="83">
        <v>0.27000000000004876</v>
      </c>
      <c r="J319" s="86" t="s">
        <v>736</v>
      </c>
      <c r="K319" s="86" t="s">
        <v>131</v>
      </c>
      <c r="L319" s="87">
        <v>7.6490000000000002E-2</v>
      </c>
      <c r="M319" s="87">
        <v>8.0600000000004807E-2</v>
      </c>
      <c r="N319" s="83">
        <v>1240852.8056969999</v>
      </c>
      <c r="O319" s="85">
        <v>100.5</v>
      </c>
      <c r="P319" s="83">
        <v>4508.111457514</v>
      </c>
      <c r="Q319" s="84">
        <f t="shared" si="5"/>
        <v>1.7240797358010936E-2</v>
      </c>
      <c r="R319" s="84">
        <f>P319/'סכום נכסי הקרן'!$C$42</f>
        <v>6.8226917639571715E-4</v>
      </c>
    </row>
    <row r="320" spans="2:18">
      <c r="B320" s="76" t="s">
        <v>3348</v>
      </c>
      <c r="C320" s="86" t="s">
        <v>2969</v>
      </c>
      <c r="D320" s="73">
        <v>6826</v>
      </c>
      <c r="E320" s="73"/>
      <c r="F320" s="73" t="s">
        <v>526</v>
      </c>
      <c r="G320" s="94">
        <v>43550</v>
      </c>
      <c r="H320" s="73"/>
      <c r="I320" s="83">
        <v>2.3399999999995562</v>
      </c>
      <c r="J320" s="86" t="s">
        <v>768</v>
      </c>
      <c r="K320" s="86" t="s">
        <v>131</v>
      </c>
      <c r="L320" s="87">
        <v>7.9070000000000001E-2</v>
      </c>
      <c r="M320" s="87">
        <v>8.3099999999983826E-2</v>
      </c>
      <c r="N320" s="83">
        <v>523320.75125899998</v>
      </c>
      <c r="O320" s="85">
        <v>100.02</v>
      </c>
      <c r="P320" s="83">
        <v>1892.182951326</v>
      </c>
      <c r="Q320" s="84">
        <f t="shared" si="5"/>
        <v>7.2364543635494898E-3</v>
      </c>
      <c r="R320" s="84">
        <f>P320/'סכום נכסי הקרן'!$C$42</f>
        <v>2.8636783184218741E-4</v>
      </c>
    </row>
    <row r="321" spans="2:18">
      <c r="B321" s="76" t="s">
        <v>3349</v>
      </c>
      <c r="C321" s="86" t="s">
        <v>2969</v>
      </c>
      <c r="D321" s="73">
        <v>6528</v>
      </c>
      <c r="E321" s="73"/>
      <c r="F321" s="73" t="s">
        <v>526</v>
      </c>
      <c r="G321" s="94">
        <v>43373</v>
      </c>
      <c r="H321" s="73"/>
      <c r="I321" s="83">
        <v>4.5700000000004612</v>
      </c>
      <c r="J321" s="86" t="s">
        <v>768</v>
      </c>
      <c r="K321" s="86" t="s">
        <v>134</v>
      </c>
      <c r="L321" s="87">
        <v>3.032E-2</v>
      </c>
      <c r="M321" s="87">
        <v>6.7700000000008143E-2</v>
      </c>
      <c r="N321" s="83">
        <v>899995.17252400005</v>
      </c>
      <c r="O321" s="85">
        <v>84.73</v>
      </c>
      <c r="P321" s="83">
        <v>3406.5343049990001</v>
      </c>
      <c r="Q321" s="84">
        <f t="shared" si="5"/>
        <v>1.3027931584900924E-2</v>
      </c>
      <c r="R321" s="84">
        <f>P321/'סכום נכסי הקרן'!$C$42</f>
        <v>5.1555365845304347E-4</v>
      </c>
    </row>
    <row r="322" spans="2:18">
      <c r="B322" s="76" t="s">
        <v>3350</v>
      </c>
      <c r="C322" s="86" t="s">
        <v>2969</v>
      </c>
      <c r="D322" s="73">
        <v>8860</v>
      </c>
      <c r="E322" s="73"/>
      <c r="F322" s="73" t="s">
        <v>526</v>
      </c>
      <c r="G322" s="94">
        <v>44585</v>
      </c>
      <c r="H322" s="73"/>
      <c r="I322" s="83">
        <v>2.790000000004718</v>
      </c>
      <c r="J322" s="86" t="s">
        <v>814</v>
      </c>
      <c r="K322" s="86" t="s">
        <v>133</v>
      </c>
      <c r="L322" s="87">
        <v>4.607E-2</v>
      </c>
      <c r="M322" s="87">
        <v>6.5300000000139635E-2</v>
      </c>
      <c r="N322" s="83">
        <v>53113.668053000001</v>
      </c>
      <c r="O322" s="85">
        <v>100.46</v>
      </c>
      <c r="P322" s="83">
        <v>209.81429371900001</v>
      </c>
      <c r="Q322" s="84">
        <f t="shared" si="5"/>
        <v>8.0241266324374851E-4</v>
      </c>
      <c r="R322" s="84">
        <f>P322/'סכום נכסי הקרן'!$C$42</f>
        <v>3.1753834553738222E-5</v>
      </c>
    </row>
    <row r="323" spans="2:18">
      <c r="B323" s="76" t="s">
        <v>3350</v>
      </c>
      <c r="C323" s="86" t="s">
        <v>2969</v>
      </c>
      <c r="D323" s="73">
        <v>8977</v>
      </c>
      <c r="E323" s="73"/>
      <c r="F323" s="73" t="s">
        <v>526</v>
      </c>
      <c r="G323" s="94">
        <v>44553</v>
      </c>
      <c r="H323" s="73"/>
      <c r="I323" s="83">
        <v>2.7899999999450582</v>
      </c>
      <c r="J323" s="86" t="s">
        <v>814</v>
      </c>
      <c r="K323" s="86" t="s">
        <v>133</v>
      </c>
      <c r="L323" s="87">
        <v>4.607E-2</v>
      </c>
      <c r="M323" s="87">
        <v>6.5099999998933469E-2</v>
      </c>
      <c r="N323" s="83">
        <v>7827.2773159999997</v>
      </c>
      <c r="O323" s="85">
        <v>100.53</v>
      </c>
      <c r="P323" s="83">
        <v>30.94154593</v>
      </c>
      <c r="Q323" s="84">
        <f t="shared" si="5"/>
        <v>1.1833268284295993E-4</v>
      </c>
      <c r="R323" s="84">
        <f>P323/'סכום נכסי הקרן'!$C$42</f>
        <v>4.682773098452346E-6</v>
      </c>
    </row>
    <row r="324" spans="2:18">
      <c r="B324" s="76" t="s">
        <v>3350</v>
      </c>
      <c r="C324" s="86" t="s">
        <v>2969</v>
      </c>
      <c r="D324" s="73">
        <v>8978</v>
      </c>
      <c r="E324" s="73"/>
      <c r="F324" s="73" t="s">
        <v>526</v>
      </c>
      <c r="G324" s="94">
        <v>44553</v>
      </c>
      <c r="H324" s="73"/>
      <c r="I324" s="83">
        <v>2.7899999999881531</v>
      </c>
      <c r="J324" s="86" t="s">
        <v>814</v>
      </c>
      <c r="K324" s="86" t="s">
        <v>133</v>
      </c>
      <c r="L324" s="87">
        <v>4.607E-2</v>
      </c>
      <c r="M324" s="87">
        <v>6.609999999956391E-2</v>
      </c>
      <c r="N324" s="83">
        <v>10063.642448000001</v>
      </c>
      <c r="O324" s="85">
        <v>100.25</v>
      </c>
      <c r="P324" s="83">
        <v>39.671185792999999</v>
      </c>
      <c r="Q324" s="84">
        <f t="shared" si="5"/>
        <v>1.5171827086686251E-4</v>
      </c>
      <c r="R324" s="84">
        <f>P324/'סכום נכסי הקרן'!$C$42</f>
        <v>6.0039392354680996E-6</v>
      </c>
    </row>
    <row r="325" spans="2:18">
      <c r="B325" s="76" t="s">
        <v>3350</v>
      </c>
      <c r="C325" s="86" t="s">
        <v>2969</v>
      </c>
      <c r="D325" s="73">
        <v>8979</v>
      </c>
      <c r="E325" s="73"/>
      <c r="F325" s="73" t="s">
        <v>526</v>
      </c>
      <c r="G325" s="94">
        <v>44553</v>
      </c>
      <c r="H325" s="73"/>
      <c r="I325" s="83">
        <v>2.7900000000022609</v>
      </c>
      <c r="J325" s="86" t="s">
        <v>814</v>
      </c>
      <c r="K325" s="86" t="s">
        <v>133</v>
      </c>
      <c r="L325" s="87">
        <v>4.607E-2</v>
      </c>
      <c r="M325" s="87">
        <v>6.5000000000053848E-2</v>
      </c>
      <c r="N325" s="83">
        <v>46963.663525000004</v>
      </c>
      <c r="O325" s="85">
        <v>100.55</v>
      </c>
      <c r="P325" s="83">
        <v>185.68620770200005</v>
      </c>
      <c r="Q325" s="84">
        <f t="shared" si="5"/>
        <v>7.1013734006769959E-4</v>
      </c>
      <c r="R325" s="84">
        <f>P325/'סכום נכסי הקרן'!$C$42</f>
        <v>2.8102227992994163E-5</v>
      </c>
    </row>
    <row r="326" spans="2:18">
      <c r="B326" s="76" t="s">
        <v>3350</v>
      </c>
      <c r="C326" s="86" t="s">
        <v>2969</v>
      </c>
      <c r="D326" s="73">
        <v>8918</v>
      </c>
      <c r="E326" s="73"/>
      <c r="F326" s="73" t="s">
        <v>526</v>
      </c>
      <c r="G326" s="94">
        <v>44553</v>
      </c>
      <c r="H326" s="73"/>
      <c r="I326" s="83">
        <v>2.789999999991327</v>
      </c>
      <c r="J326" s="86" t="s">
        <v>814</v>
      </c>
      <c r="K326" s="86" t="s">
        <v>133</v>
      </c>
      <c r="L326" s="87">
        <v>4.607E-2</v>
      </c>
      <c r="M326" s="87">
        <v>6.5100000000049035E-2</v>
      </c>
      <c r="N326" s="83">
        <v>6709.0948420000004</v>
      </c>
      <c r="O326" s="85">
        <v>100.52</v>
      </c>
      <c r="P326" s="83">
        <v>26.518687336999996</v>
      </c>
      <c r="Q326" s="84">
        <f t="shared" si="5"/>
        <v>1.014179260842394E-4</v>
      </c>
      <c r="R326" s="84">
        <f>P326/'סכום נכסי הקרן'!$C$42</f>
        <v>4.0134063097206229E-6</v>
      </c>
    </row>
    <row r="327" spans="2:18">
      <c r="B327" s="76" t="s">
        <v>3350</v>
      </c>
      <c r="C327" s="86" t="s">
        <v>2969</v>
      </c>
      <c r="D327" s="73">
        <v>9037</v>
      </c>
      <c r="E327" s="73"/>
      <c r="F327" s="73" t="s">
        <v>526</v>
      </c>
      <c r="G327" s="94">
        <v>44671</v>
      </c>
      <c r="H327" s="73"/>
      <c r="I327" s="83">
        <v>2.7899999999450622</v>
      </c>
      <c r="J327" s="86" t="s">
        <v>814</v>
      </c>
      <c r="K327" s="86" t="s">
        <v>133</v>
      </c>
      <c r="L327" s="87">
        <v>4.607E-2</v>
      </c>
      <c r="M327" s="87">
        <v>6.5299999999172909E-2</v>
      </c>
      <c r="N327" s="83">
        <v>4193.1843689999996</v>
      </c>
      <c r="O327" s="85">
        <v>100.46</v>
      </c>
      <c r="P327" s="83">
        <v>16.564285929</v>
      </c>
      <c r="Q327" s="84">
        <f t="shared" si="5"/>
        <v>6.3348366555143908E-5</v>
      </c>
      <c r="R327" s="84">
        <f>P327/'סכום נכסי הקרן'!$C$42</f>
        <v>2.5068816121494267E-6</v>
      </c>
    </row>
    <row r="328" spans="2:18">
      <c r="B328" s="76" t="s">
        <v>3350</v>
      </c>
      <c r="C328" s="86" t="s">
        <v>2969</v>
      </c>
      <c r="D328" s="73">
        <v>9130</v>
      </c>
      <c r="E328" s="73"/>
      <c r="F328" s="73" t="s">
        <v>526</v>
      </c>
      <c r="G328" s="94">
        <v>44742</v>
      </c>
      <c r="H328" s="73"/>
      <c r="I328" s="83">
        <v>2.7900000000104646</v>
      </c>
      <c r="J328" s="86" t="s">
        <v>814</v>
      </c>
      <c r="K328" s="86" t="s">
        <v>133</v>
      </c>
      <c r="L328" s="87">
        <v>4.607E-2</v>
      </c>
      <c r="M328" s="87">
        <v>6.5300000000229425E-2</v>
      </c>
      <c r="N328" s="83">
        <v>25159.105842000001</v>
      </c>
      <c r="O328" s="85">
        <v>100.46</v>
      </c>
      <c r="P328" s="83">
        <v>99.385718523999998</v>
      </c>
      <c r="Q328" s="84">
        <f t="shared" si="5"/>
        <v>3.8009021061282766E-4</v>
      </c>
      <c r="R328" s="84">
        <f>P328/'סכום נכסי הקרן'!$C$42</f>
        <v>1.5041290119357143E-5</v>
      </c>
    </row>
    <row r="329" spans="2:18">
      <c r="B329" s="76" t="s">
        <v>3350</v>
      </c>
      <c r="C329" s="86" t="s">
        <v>2969</v>
      </c>
      <c r="D329" s="73">
        <v>9313</v>
      </c>
      <c r="E329" s="73"/>
      <c r="F329" s="73" t="s">
        <v>526</v>
      </c>
      <c r="G329" s="94">
        <v>44886</v>
      </c>
      <c r="H329" s="73"/>
      <c r="I329" s="83">
        <v>2.8100000000057639</v>
      </c>
      <c r="J329" s="86" t="s">
        <v>814</v>
      </c>
      <c r="K329" s="86" t="s">
        <v>133</v>
      </c>
      <c r="L329" s="87">
        <v>4.6409000000000006E-2</v>
      </c>
      <c r="M329" s="87">
        <v>6.3700000000226117E-2</v>
      </c>
      <c r="N329" s="83">
        <v>11461.370446999999</v>
      </c>
      <c r="O329" s="85">
        <v>100.09</v>
      </c>
      <c r="P329" s="83">
        <v>45.108963254000003</v>
      </c>
      <c r="Q329" s="84">
        <f t="shared" si="5"/>
        <v>1.7251447791866411E-4</v>
      </c>
      <c r="R329" s="84">
        <f>P329/'סכום נכסי הקרן'!$C$42</f>
        <v>6.8269064546028204E-6</v>
      </c>
    </row>
    <row r="330" spans="2:18">
      <c r="B330" s="76" t="s">
        <v>3350</v>
      </c>
      <c r="C330" s="86" t="s">
        <v>2969</v>
      </c>
      <c r="D330" s="73">
        <v>9496</v>
      </c>
      <c r="E330" s="73"/>
      <c r="F330" s="73" t="s">
        <v>526</v>
      </c>
      <c r="G330" s="94">
        <v>44985</v>
      </c>
      <c r="H330" s="73"/>
      <c r="I330" s="83">
        <v>2.8300000000197283</v>
      </c>
      <c r="J330" s="86" t="s">
        <v>814</v>
      </c>
      <c r="K330" s="86" t="s">
        <v>133</v>
      </c>
      <c r="L330" s="87">
        <v>5.7419999999999999E-2</v>
      </c>
      <c r="M330" s="87">
        <v>6.6800000000362875E-2</v>
      </c>
      <c r="N330" s="83">
        <v>17890.919763000002</v>
      </c>
      <c r="O330" s="85">
        <v>98.71</v>
      </c>
      <c r="P330" s="83">
        <v>69.443151760999996</v>
      </c>
      <c r="Q330" s="84">
        <f t="shared" si="5"/>
        <v>2.6557801835565709E-4</v>
      </c>
      <c r="R330" s="84">
        <f>P330/'סכום נכסי הקרן'!$C$42</f>
        <v>1.0509705095984338E-5</v>
      </c>
    </row>
    <row r="331" spans="2:18">
      <c r="B331" s="76" t="s">
        <v>3350</v>
      </c>
      <c r="C331" s="86" t="s">
        <v>2969</v>
      </c>
      <c r="D331" s="73">
        <v>8829</v>
      </c>
      <c r="E331" s="73"/>
      <c r="F331" s="73" t="s">
        <v>526</v>
      </c>
      <c r="G331" s="94">
        <v>44553</v>
      </c>
      <c r="H331" s="73"/>
      <c r="I331" s="83">
        <v>2.7899999999995506</v>
      </c>
      <c r="J331" s="86" t="s">
        <v>814</v>
      </c>
      <c r="K331" s="86" t="s">
        <v>133</v>
      </c>
      <c r="L331" s="87">
        <v>4.6029999999999995E-2</v>
      </c>
      <c r="M331" s="87">
        <v>6.5199999999989031E-2</v>
      </c>
      <c r="N331" s="83">
        <v>507375.30360699998</v>
      </c>
      <c r="O331" s="85">
        <v>100.46</v>
      </c>
      <c r="P331" s="83">
        <v>2004.27857911</v>
      </c>
      <c r="Q331" s="84">
        <f t="shared" si="5"/>
        <v>7.6651522831898142E-3</v>
      </c>
      <c r="R331" s="84">
        <f>P331/'סכום נכסי הקרן'!$C$42</f>
        <v>3.0333267230066291E-4</v>
      </c>
    </row>
    <row r="332" spans="2:18">
      <c r="B332" s="76" t="s">
        <v>3351</v>
      </c>
      <c r="C332" s="86" t="s">
        <v>2969</v>
      </c>
      <c r="D332" s="73">
        <v>7770</v>
      </c>
      <c r="E332" s="73"/>
      <c r="F332" s="73" t="s">
        <v>526</v>
      </c>
      <c r="G332" s="94">
        <v>44004</v>
      </c>
      <c r="H332" s="73"/>
      <c r="I332" s="83">
        <v>2.0500000000002703</v>
      </c>
      <c r="J332" s="86" t="s">
        <v>814</v>
      </c>
      <c r="K332" s="86" t="s">
        <v>135</v>
      </c>
      <c r="L332" s="87">
        <v>6.8784999999999999E-2</v>
      </c>
      <c r="M332" s="87">
        <v>7.4700000000006109E-2</v>
      </c>
      <c r="N332" s="83">
        <v>2109400.1344699999</v>
      </c>
      <c r="O332" s="85">
        <v>101.54</v>
      </c>
      <c r="P332" s="83">
        <v>5174.5797561720001</v>
      </c>
      <c r="Q332" s="84">
        <f t="shared" si="5"/>
        <v>1.9789635156497246E-2</v>
      </c>
      <c r="R332" s="84">
        <f>P332/'סכום נכסי הקרן'!$C$42</f>
        <v>7.8313420191795642E-4</v>
      </c>
    </row>
    <row r="333" spans="2:18">
      <c r="B333" s="76" t="s">
        <v>3351</v>
      </c>
      <c r="C333" s="86" t="s">
        <v>2969</v>
      </c>
      <c r="D333" s="73">
        <v>8789</v>
      </c>
      <c r="E333" s="73"/>
      <c r="F333" s="73" t="s">
        <v>526</v>
      </c>
      <c r="G333" s="94">
        <v>44004</v>
      </c>
      <c r="H333" s="73"/>
      <c r="I333" s="83">
        <v>2.0500000000005048</v>
      </c>
      <c r="J333" s="86" t="s">
        <v>814</v>
      </c>
      <c r="K333" s="86" t="s">
        <v>135</v>
      </c>
      <c r="L333" s="87">
        <v>6.8784999999999999E-2</v>
      </c>
      <c r="M333" s="87">
        <v>7.6100000000021192E-2</v>
      </c>
      <c r="N333" s="83">
        <v>242975.88058</v>
      </c>
      <c r="O333" s="85">
        <v>101.27</v>
      </c>
      <c r="P333" s="83">
        <v>594.46040293400006</v>
      </c>
      <c r="Q333" s="84">
        <f t="shared" si="5"/>
        <v>2.2734511870295291E-3</v>
      </c>
      <c r="R333" s="84">
        <f>P333/'סכום נכסי הקרן'!$C$42</f>
        <v>8.9967165482040845E-5</v>
      </c>
    </row>
    <row r="334" spans="2:18">
      <c r="B334" s="76" t="s">
        <v>3351</v>
      </c>
      <c r="C334" s="86" t="s">
        <v>2969</v>
      </c>
      <c r="D334" s="73">
        <v>8980</v>
      </c>
      <c r="E334" s="73"/>
      <c r="F334" s="73" t="s">
        <v>526</v>
      </c>
      <c r="G334" s="94">
        <v>44627</v>
      </c>
      <c r="H334" s="73"/>
      <c r="I334" s="83">
        <v>2.0499999999994203</v>
      </c>
      <c r="J334" s="86" t="s">
        <v>814</v>
      </c>
      <c r="K334" s="86" t="s">
        <v>135</v>
      </c>
      <c r="L334" s="87">
        <v>6.8784999999999999E-2</v>
      </c>
      <c r="M334" s="87">
        <v>7.7399999999990407E-2</v>
      </c>
      <c r="N334" s="83">
        <v>247391.588686</v>
      </c>
      <c r="O334" s="85">
        <v>101.03</v>
      </c>
      <c r="P334" s="83">
        <v>603.82937866700001</v>
      </c>
      <c r="Q334" s="84">
        <f t="shared" si="5"/>
        <v>2.3092818477368068E-3</v>
      </c>
      <c r="R334" s="84">
        <f>P334/'סכום נכסי הקרן'!$C$42</f>
        <v>9.1385090353079937E-5</v>
      </c>
    </row>
    <row r="335" spans="2:18">
      <c r="B335" s="76" t="s">
        <v>3351</v>
      </c>
      <c r="C335" s="86" t="s">
        <v>2969</v>
      </c>
      <c r="D335" s="73">
        <v>9027</v>
      </c>
      <c r="E335" s="73"/>
      <c r="F335" s="73" t="s">
        <v>526</v>
      </c>
      <c r="G335" s="94">
        <v>44658</v>
      </c>
      <c r="H335" s="73"/>
      <c r="I335" s="83">
        <v>2.0499999999983243</v>
      </c>
      <c r="J335" s="86" t="s">
        <v>814</v>
      </c>
      <c r="K335" s="86" t="s">
        <v>135</v>
      </c>
      <c r="L335" s="87">
        <v>6.8784999999999999E-2</v>
      </c>
      <c r="M335" s="87">
        <v>7.7400000000087135E-2</v>
      </c>
      <c r="N335" s="83">
        <v>36672.095177000003</v>
      </c>
      <c r="O335" s="85">
        <v>101.03</v>
      </c>
      <c r="P335" s="83">
        <v>89.508655503</v>
      </c>
      <c r="Q335" s="84">
        <f t="shared" si="5"/>
        <v>3.4231642359752837E-4</v>
      </c>
      <c r="R335" s="84">
        <f>P335/'סכום נכסי הקרן'!$C$42</f>
        <v>1.3546470012078254E-5</v>
      </c>
    </row>
    <row r="336" spans="2:18">
      <c r="B336" s="76" t="s">
        <v>3351</v>
      </c>
      <c r="C336" s="86" t="s">
        <v>2969</v>
      </c>
      <c r="D336" s="73">
        <v>9126</v>
      </c>
      <c r="E336" s="73"/>
      <c r="F336" s="73" t="s">
        <v>526</v>
      </c>
      <c r="G336" s="94">
        <v>44741</v>
      </c>
      <c r="H336" s="73"/>
      <c r="I336" s="83">
        <v>2.0499999999993124</v>
      </c>
      <c r="J336" s="86" t="s">
        <v>814</v>
      </c>
      <c r="K336" s="86" t="s">
        <v>135</v>
      </c>
      <c r="L336" s="87">
        <v>6.8784999999999999E-2</v>
      </c>
      <c r="M336" s="87">
        <v>7.7399999999988242E-2</v>
      </c>
      <c r="N336" s="83">
        <v>327917.08512399998</v>
      </c>
      <c r="O336" s="85">
        <v>101.03</v>
      </c>
      <c r="P336" s="83">
        <v>800.37470473100007</v>
      </c>
      <c r="Q336" s="84">
        <f t="shared" si="5"/>
        <v>3.0609487420159144E-3</v>
      </c>
      <c r="R336" s="84">
        <f>P336/'סכום נכסי הקרן'!$C$42</f>
        <v>1.2113076523310181E-4</v>
      </c>
    </row>
    <row r="337" spans="2:18">
      <c r="B337" s="76" t="s">
        <v>3351</v>
      </c>
      <c r="C337" s="86" t="s">
        <v>2969</v>
      </c>
      <c r="D337" s="73">
        <v>9261</v>
      </c>
      <c r="E337" s="73"/>
      <c r="F337" s="73" t="s">
        <v>526</v>
      </c>
      <c r="G337" s="94">
        <v>44833</v>
      </c>
      <c r="H337" s="73"/>
      <c r="I337" s="83">
        <v>2.0399999999983827</v>
      </c>
      <c r="J337" s="86" t="s">
        <v>814</v>
      </c>
      <c r="K337" s="86" t="s">
        <v>135</v>
      </c>
      <c r="L337" s="87">
        <v>6.8784999999999999E-2</v>
      </c>
      <c r="M337" s="87">
        <v>7.8099999999958897E-2</v>
      </c>
      <c r="N337" s="83">
        <v>243174.468196</v>
      </c>
      <c r="O337" s="85">
        <v>101.03</v>
      </c>
      <c r="P337" s="83">
        <v>593.53628782400006</v>
      </c>
      <c r="Q337" s="84">
        <f t="shared" si="5"/>
        <v>2.2699170061431118E-3</v>
      </c>
      <c r="R337" s="84">
        <f>P337/'סכום נכסי הקרן'!$C$42</f>
        <v>8.9827307525790985E-5</v>
      </c>
    </row>
    <row r="338" spans="2:18">
      <c r="B338" s="76" t="s">
        <v>3351</v>
      </c>
      <c r="C338" s="86" t="s">
        <v>2969</v>
      </c>
      <c r="D338" s="73">
        <v>9285</v>
      </c>
      <c r="E338" s="73"/>
      <c r="F338" s="73" t="s">
        <v>526</v>
      </c>
      <c r="G338" s="94">
        <v>44861</v>
      </c>
      <c r="H338" s="73"/>
      <c r="I338" s="83">
        <v>2.0500000000023006</v>
      </c>
      <c r="J338" s="86" t="s">
        <v>814</v>
      </c>
      <c r="K338" s="86" t="s">
        <v>135</v>
      </c>
      <c r="L338" s="87">
        <v>6.8334999999999993E-2</v>
      </c>
      <c r="M338" s="87">
        <v>7.6200000000062884E-2</v>
      </c>
      <c r="N338" s="83">
        <v>106849.38468399999</v>
      </c>
      <c r="O338" s="85">
        <v>101.03</v>
      </c>
      <c r="P338" s="83">
        <v>260.79624122799999</v>
      </c>
      <c r="Q338" s="84">
        <f t="shared" si="5"/>
        <v>9.9738775075059708E-4</v>
      </c>
      <c r="R338" s="84">
        <f>P338/'סכום נכסי הקרן'!$C$42</f>
        <v>3.9469573542409195E-5</v>
      </c>
    </row>
    <row r="339" spans="2:18">
      <c r="B339" s="76" t="s">
        <v>3351</v>
      </c>
      <c r="C339" s="86" t="s">
        <v>2969</v>
      </c>
      <c r="D339" s="73">
        <v>9374</v>
      </c>
      <c r="E339" s="73"/>
      <c r="F339" s="73" t="s">
        <v>526</v>
      </c>
      <c r="G339" s="94">
        <v>44910</v>
      </c>
      <c r="H339" s="73"/>
      <c r="I339" s="83">
        <v>2.0499999999947183</v>
      </c>
      <c r="J339" s="86" t="s">
        <v>814</v>
      </c>
      <c r="K339" s="86" t="s">
        <v>135</v>
      </c>
      <c r="L339" s="87">
        <v>6.8334999999999993E-2</v>
      </c>
      <c r="M339" s="87">
        <v>7.4999999999916606E-2</v>
      </c>
      <c r="N339" s="83">
        <v>73689.231572999997</v>
      </c>
      <c r="O339" s="85">
        <v>101.03</v>
      </c>
      <c r="P339" s="83">
        <v>179.85948555900001</v>
      </c>
      <c r="Q339" s="84">
        <f t="shared" si="5"/>
        <v>6.8785365505333296E-4</v>
      </c>
      <c r="R339" s="84">
        <f>P339/'סכום נכסי הקרן'!$C$42</f>
        <v>2.7220396885876073E-5</v>
      </c>
    </row>
    <row r="340" spans="2:18">
      <c r="B340" s="76" t="s">
        <v>3352</v>
      </c>
      <c r="C340" s="86" t="s">
        <v>2969</v>
      </c>
      <c r="D340" s="73">
        <v>7382</v>
      </c>
      <c r="E340" s="73"/>
      <c r="F340" s="73" t="s">
        <v>526</v>
      </c>
      <c r="G340" s="94">
        <v>43860</v>
      </c>
      <c r="H340" s="73"/>
      <c r="I340" s="83">
        <v>2.9500000000004603</v>
      </c>
      <c r="J340" s="86" t="s">
        <v>768</v>
      </c>
      <c r="K340" s="86" t="s">
        <v>131</v>
      </c>
      <c r="L340" s="87">
        <v>7.5902999999999998E-2</v>
      </c>
      <c r="M340" s="87">
        <v>8.3600000000012595E-2</v>
      </c>
      <c r="N340" s="83">
        <v>873673.92890199984</v>
      </c>
      <c r="O340" s="85">
        <v>99.67</v>
      </c>
      <c r="P340" s="83">
        <v>3147.9088905890003</v>
      </c>
      <c r="Q340" s="84">
        <f t="shared" si="5"/>
        <v>1.2038845932627971E-2</v>
      </c>
      <c r="R340" s="84">
        <f>P340/'סכום נכסי הקרן'!$C$42</f>
        <v>4.7641262342153245E-4</v>
      </c>
    </row>
    <row r="341" spans="2:18">
      <c r="B341" s="76" t="s">
        <v>3353</v>
      </c>
      <c r="C341" s="86" t="s">
        <v>2969</v>
      </c>
      <c r="D341" s="73">
        <v>7823</v>
      </c>
      <c r="E341" s="73"/>
      <c r="F341" s="73" t="s">
        <v>526</v>
      </c>
      <c r="G341" s="94">
        <v>44027</v>
      </c>
      <c r="H341" s="73"/>
      <c r="I341" s="83">
        <v>3.8199999999993546</v>
      </c>
      <c r="J341" s="86" t="s">
        <v>814</v>
      </c>
      <c r="K341" s="86" t="s">
        <v>133</v>
      </c>
      <c r="L341" s="87">
        <v>2.35E-2</v>
      </c>
      <c r="M341" s="87">
        <v>2.4499999999997274E-2</v>
      </c>
      <c r="N341" s="83">
        <v>604545.36031000002</v>
      </c>
      <c r="O341" s="85">
        <v>100.4</v>
      </c>
      <c r="P341" s="83">
        <v>2386.7019333970002</v>
      </c>
      <c r="Q341" s="84">
        <f t="shared" si="5"/>
        <v>9.127690114911673E-3</v>
      </c>
      <c r="R341" s="84">
        <f>P341/'סכום נכסי הקרן'!$C$42</f>
        <v>3.6120960578441517E-4</v>
      </c>
    </row>
    <row r="342" spans="2:18">
      <c r="B342" s="76" t="s">
        <v>3353</v>
      </c>
      <c r="C342" s="86" t="s">
        <v>2969</v>
      </c>
      <c r="D342" s="73">
        <v>7993</v>
      </c>
      <c r="E342" s="73"/>
      <c r="F342" s="73" t="s">
        <v>526</v>
      </c>
      <c r="G342" s="94">
        <v>44119</v>
      </c>
      <c r="H342" s="73"/>
      <c r="I342" s="83">
        <v>3.8199999999999328</v>
      </c>
      <c r="J342" s="86" t="s">
        <v>814</v>
      </c>
      <c r="K342" s="86" t="s">
        <v>133</v>
      </c>
      <c r="L342" s="87">
        <v>2.35E-2</v>
      </c>
      <c r="M342" s="87">
        <v>2.4500000000001677E-2</v>
      </c>
      <c r="N342" s="83">
        <v>604545.36067900003</v>
      </c>
      <c r="O342" s="85">
        <v>100.4</v>
      </c>
      <c r="P342" s="83">
        <v>2386.7019346880002</v>
      </c>
      <c r="Q342" s="84">
        <f t="shared" si="5"/>
        <v>9.1276901198489666E-3</v>
      </c>
      <c r="R342" s="84">
        <f>P342/'סכום נכסי הקרן'!$C$42</f>
        <v>3.6120960597979844E-4</v>
      </c>
    </row>
    <row r="343" spans="2:18">
      <c r="B343" s="76" t="s">
        <v>3353</v>
      </c>
      <c r="C343" s="86" t="s">
        <v>2969</v>
      </c>
      <c r="D343" s="73">
        <v>8187</v>
      </c>
      <c r="E343" s="73"/>
      <c r="F343" s="73" t="s">
        <v>526</v>
      </c>
      <c r="G343" s="94">
        <v>44211</v>
      </c>
      <c r="H343" s="73"/>
      <c r="I343" s="83">
        <v>3.8200000000000673</v>
      </c>
      <c r="J343" s="86" t="s">
        <v>814</v>
      </c>
      <c r="K343" s="86" t="s">
        <v>133</v>
      </c>
      <c r="L343" s="87">
        <v>2.35E-2</v>
      </c>
      <c r="M343" s="87">
        <v>2.4500000000002516E-2</v>
      </c>
      <c r="N343" s="83">
        <v>604545.36031000002</v>
      </c>
      <c r="O343" s="85">
        <v>100.4</v>
      </c>
      <c r="P343" s="83">
        <v>2386.7019332119999</v>
      </c>
      <c r="Q343" s="84">
        <f t="shared" si="5"/>
        <v>9.1276901142041591E-3</v>
      </c>
      <c r="R343" s="84">
        <f>P343/'סכום נכסי הקרן'!$C$42</f>
        <v>3.6120960575641674E-4</v>
      </c>
    </row>
    <row r="344" spans="2:18">
      <c r="B344" s="122"/>
      <c r="C344" s="122"/>
      <c r="D344" s="122"/>
      <c r="E344" s="122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</row>
    <row r="345" spans="2:18">
      <c r="B345" s="122"/>
      <c r="C345" s="122"/>
      <c r="D345" s="122"/>
      <c r="E345" s="122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</row>
    <row r="346" spans="2:18">
      <c r="B346" s="122"/>
      <c r="C346" s="122"/>
      <c r="D346" s="122"/>
      <c r="E346" s="122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</row>
    <row r="347" spans="2:18">
      <c r="B347" s="130" t="s">
        <v>220</v>
      </c>
      <c r="C347" s="122"/>
      <c r="D347" s="122"/>
      <c r="E347" s="122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</row>
    <row r="348" spans="2:18">
      <c r="B348" s="130" t="s">
        <v>111</v>
      </c>
      <c r="C348" s="122"/>
      <c r="D348" s="122"/>
      <c r="E348" s="122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</row>
    <row r="349" spans="2:18">
      <c r="B349" s="130" t="s">
        <v>203</v>
      </c>
      <c r="C349" s="122"/>
      <c r="D349" s="122"/>
      <c r="E349" s="122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</row>
    <row r="350" spans="2:18">
      <c r="B350" s="130" t="s">
        <v>211</v>
      </c>
      <c r="C350" s="122"/>
      <c r="D350" s="122"/>
      <c r="E350" s="122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</row>
    <row r="351" spans="2:18">
      <c r="B351" s="122"/>
      <c r="C351" s="122"/>
      <c r="D351" s="122"/>
      <c r="E351" s="122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</row>
    <row r="352" spans="2:18">
      <c r="B352" s="122"/>
      <c r="C352" s="122"/>
      <c r="D352" s="122"/>
      <c r="E352" s="122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</row>
    <row r="353" spans="2:18">
      <c r="B353" s="122"/>
      <c r="C353" s="122"/>
      <c r="D353" s="122"/>
      <c r="E353" s="122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</row>
    <row r="354" spans="2:18">
      <c r="B354" s="122"/>
      <c r="C354" s="122"/>
      <c r="D354" s="122"/>
      <c r="E354" s="122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</row>
    <row r="355" spans="2:18">
      <c r="B355" s="122"/>
      <c r="C355" s="122"/>
      <c r="D355" s="122"/>
      <c r="E355" s="122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</row>
    <row r="356" spans="2:18">
      <c r="B356" s="122"/>
      <c r="C356" s="122"/>
      <c r="D356" s="122"/>
      <c r="E356" s="122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</row>
    <row r="357" spans="2:18">
      <c r="B357" s="122"/>
      <c r="C357" s="122"/>
      <c r="D357" s="122"/>
      <c r="E357" s="122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</row>
    <row r="358" spans="2:18">
      <c r="B358" s="122"/>
      <c r="C358" s="122"/>
      <c r="D358" s="122"/>
      <c r="E358" s="122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</row>
    <row r="359" spans="2:18">
      <c r="B359" s="122"/>
      <c r="C359" s="122"/>
      <c r="D359" s="122"/>
      <c r="E359" s="122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</row>
    <row r="360" spans="2:18">
      <c r="B360" s="122"/>
      <c r="C360" s="122"/>
      <c r="D360" s="122"/>
      <c r="E360" s="122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</row>
    <row r="361" spans="2:18">
      <c r="B361" s="122"/>
      <c r="C361" s="122"/>
      <c r="D361" s="122"/>
      <c r="E361" s="122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</row>
    <row r="362" spans="2:18">
      <c r="B362" s="122"/>
      <c r="C362" s="122"/>
      <c r="D362" s="122"/>
      <c r="E362" s="122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</row>
    <row r="363" spans="2:18">
      <c r="B363" s="122"/>
      <c r="C363" s="122"/>
      <c r="D363" s="122"/>
      <c r="E363" s="122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</row>
    <row r="364" spans="2:18">
      <c r="B364" s="122"/>
      <c r="C364" s="122"/>
      <c r="D364" s="122"/>
      <c r="E364" s="122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</row>
    <row r="365" spans="2:18">
      <c r="B365" s="122"/>
      <c r="C365" s="122"/>
      <c r="D365" s="122"/>
      <c r="E365" s="122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</row>
    <row r="366" spans="2:18">
      <c r="B366" s="122"/>
      <c r="C366" s="122"/>
      <c r="D366" s="122"/>
      <c r="E366" s="122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</row>
    <row r="367" spans="2:18">
      <c r="B367" s="122"/>
      <c r="C367" s="122"/>
      <c r="D367" s="122"/>
      <c r="E367" s="122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</row>
    <row r="368" spans="2:18">
      <c r="B368" s="122"/>
      <c r="C368" s="122"/>
      <c r="D368" s="122"/>
      <c r="E368" s="122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</row>
    <row r="369" spans="2:18">
      <c r="B369" s="122"/>
      <c r="C369" s="122"/>
      <c r="D369" s="122"/>
      <c r="E369" s="122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</row>
    <row r="370" spans="2:18">
      <c r="B370" s="122"/>
      <c r="C370" s="122"/>
      <c r="D370" s="122"/>
      <c r="E370" s="122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</row>
    <row r="371" spans="2:18">
      <c r="B371" s="122"/>
      <c r="C371" s="122"/>
      <c r="D371" s="122"/>
      <c r="E371" s="122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</row>
    <row r="372" spans="2:18">
      <c r="B372" s="122"/>
      <c r="C372" s="122"/>
      <c r="D372" s="122"/>
      <c r="E372" s="122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</row>
    <row r="373" spans="2:18">
      <c r="B373" s="122"/>
      <c r="C373" s="122"/>
      <c r="D373" s="122"/>
      <c r="E373" s="122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</row>
    <row r="374" spans="2:18">
      <c r="B374" s="122"/>
      <c r="C374" s="122"/>
      <c r="D374" s="122"/>
      <c r="E374" s="122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</row>
    <row r="375" spans="2:18">
      <c r="B375" s="122"/>
      <c r="C375" s="122"/>
      <c r="D375" s="122"/>
      <c r="E375" s="122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</row>
    <row r="376" spans="2:18">
      <c r="B376" s="122"/>
      <c r="C376" s="122"/>
      <c r="D376" s="122"/>
      <c r="E376" s="122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</row>
    <row r="377" spans="2:18">
      <c r="B377" s="122"/>
      <c r="C377" s="122"/>
      <c r="D377" s="122"/>
      <c r="E377" s="122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</row>
    <row r="378" spans="2:18">
      <c r="B378" s="122"/>
      <c r="C378" s="122"/>
      <c r="D378" s="122"/>
      <c r="E378" s="122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</row>
    <row r="379" spans="2:18">
      <c r="B379" s="122"/>
      <c r="C379" s="122"/>
      <c r="D379" s="122"/>
      <c r="E379" s="122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</row>
    <row r="380" spans="2:18">
      <c r="B380" s="122"/>
      <c r="C380" s="122"/>
      <c r="D380" s="122"/>
      <c r="E380" s="122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</row>
    <row r="381" spans="2:18">
      <c r="B381" s="122"/>
      <c r="C381" s="122"/>
      <c r="D381" s="122"/>
      <c r="E381" s="122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</row>
    <row r="382" spans="2:18">
      <c r="B382" s="122"/>
      <c r="C382" s="122"/>
      <c r="D382" s="122"/>
      <c r="E382" s="122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</row>
    <row r="383" spans="2:18">
      <c r="B383" s="122"/>
      <c r="C383" s="122"/>
      <c r="D383" s="122"/>
      <c r="E383" s="122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</row>
    <row r="384" spans="2:18">
      <c r="B384" s="122"/>
      <c r="C384" s="122"/>
      <c r="D384" s="122"/>
      <c r="E384" s="122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</row>
    <row r="385" spans="2:18">
      <c r="B385" s="122"/>
      <c r="C385" s="122"/>
      <c r="D385" s="122"/>
      <c r="E385" s="122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</row>
    <row r="386" spans="2:18">
      <c r="B386" s="122"/>
      <c r="C386" s="122"/>
      <c r="D386" s="122"/>
      <c r="E386" s="122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</row>
    <row r="387" spans="2:18">
      <c r="B387" s="122"/>
      <c r="C387" s="122"/>
      <c r="D387" s="122"/>
      <c r="E387" s="122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</row>
    <row r="388" spans="2:18">
      <c r="B388" s="122"/>
      <c r="C388" s="122"/>
      <c r="D388" s="122"/>
      <c r="E388" s="122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</row>
    <row r="389" spans="2:18">
      <c r="B389" s="122"/>
      <c r="C389" s="122"/>
      <c r="D389" s="122"/>
      <c r="E389" s="122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</row>
    <row r="390" spans="2:18">
      <c r="B390" s="122"/>
      <c r="C390" s="122"/>
      <c r="D390" s="122"/>
      <c r="E390" s="122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</row>
    <row r="391" spans="2:18">
      <c r="B391" s="122"/>
      <c r="C391" s="122"/>
      <c r="D391" s="122"/>
      <c r="E391" s="122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</row>
    <row r="392" spans="2:18">
      <c r="B392" s="122"/>
      <c r="C392" s="122"/>
      <c r="D392" s="122"/>
      <c r="E392" s="122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</row>
    <row r="393" spans="2:18">
      <c r="B393" s="122"/>
      <c r="C393" s="122"/>
      <c r="D393" s="122"/>
      <c r="E393" s="122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</row>
    <row r="394" spans="2:18">
      <c r="B394" s="122"/>
      <c r="C394" s="122"/>
      <c r="D394" s="122"/>
      <c r="E394" s="122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</row>
    <row r="395" spans="2:18">
      <c r="B395" s="122"/>
      <c r="C395" s="122"/>
      <c r="D395" s="122"/>
      <c r="E395" s="122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</row>
    <row r="396" spans="2:18">
      <c r="B396" s="122"/>
      <c r="C396" s="122"/>
      <c r="D396" s="122"/>
      <c r="E396" s="122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</row>
    <row r="397" spans="2:18">
      <c r="B397" s="122"/>
      <c r="C397" s="122"/>
      <c r="D397" s="122"/>
      <c r="E397" s="122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</row>
    <row r="398" spans="2:18">
      <c r="B398" s="122"/>
      <c r="C398" s="122"/>
      <c r="D398" s="122"/>
      <c r="E398" s="122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</row>
    <row r="399" spans="2:18">
      <c r="B399" s="122"/>
      <c r="C399" s="122"/>
      <c r="D399" s="122"/>
      <c r="E399" s="122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</row>
    <row r="400" spans="2:18">
      <c r="B400" s="122"/>
      <c r="C400" s="122"/>
      <c r="D400" s="122"/>
      <c r="E400" s="122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</row>
    <row r="401" spans="2:18">
      <c r="B401" s="122"/>
      <c r="C401" s="122"/>
      <c r="D401" s="122"/>
      <c r="E401" s="122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</row>
    <row r="402" spans="2:18">
      <c r="B402" s="122"/>
      <c r="C402" s="122"/>
      <c r="D402" s="122"/>
      <c r="E402" s="122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</row>
    <row r="403" spans="2:18">
      <c r="B403" s="122"/>
      <c r="C403" s="122"/>
      <c r="D403" s="122"/>
      <c r="E403" s="122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</row>
    <row r="404" spans="2:18">
      <c r="B404" s="122"/>
      <c r="C404" s="122"/>
      <c r="D404" s="122"/>
      <c r="E404" s="122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</row>
    <row r="405" spans="2:18">
      <c r="B405" s="122"/>
      <c r="C405" s="122"/>
      <c r="D405" s="122"/>
      <c r="E405" s="122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</row>
    <row r="406" spans="2:18">
      <c r="B406" s="122"/>
      <c r="C406" s="122"/>
      <c r="D406" s="122"/>
      <c r="E406" s="122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</row>
    <row r="407" spans="2:18">
      <c r="B407" s="122"/>
      <c r="C407" s="122"/>
      <c r="D407" s="122"/>
      <c r="E407" s="122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</row>
    <row r="408" spans="2:18">
      <c r="B408" s="122"/>
      <c r="C408" s="122"/>
      <c r="D408" s="122"/>
      <c r="E408" s="122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</row>
    <row r="409" spans="2:18">
      <c r="B409" s="122"/>
      <c r="C409" s="122"/>
      <c r="D409" s="122"/>
      <c r="E409" s="122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</row>
    <row r="410" spans="2:18">
      <c r="B410" s="122"/>
      <c r="C410" s="122"/>
      <c r="D410" s="122"/>
      <c r="E410" s="122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</row>
    <row r="411" spans="2:18">
      <c r="B411" s="122"/>
      <c r="C411" s="122"/>
      <c r="D411" s="122"/>
      <c r="E411" s="122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</row>
    <row r="412" spans="2:18">
      <c r="B412" s="122"/>
      <c r="C412" s="122"/>
      <c r="D412" s="122"/>
      <c r="E412" s="122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</row>
    <row r="413" spans="2:18">
      <c r="B413" s="122"/>
      <c r="C413" s="122"/>
      <c r="D413" s="122"/>
      <c r="E413" s="122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</row>
    <row r="414" spans="2:18">
      <c r="B414" s="122"/>
      <c r="C414" s="122"/>
      <c r="D414" s="122"/>
      <c r="E414" s="122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</row>
    <row r="415" spans="2:18">
      <c r="B415" s="122"/>
      <c r="C415" s="122"/>
      <c r="D415" s="122"/>
      <c r="E415" s="122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</row>
    <row r="416" spans="2:18">
      <c r="B416" s="122"/>
      <c r="C416" s="122"/>
      <c r="D416" s="122"/>
      <c r="E416" s="122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</row>
    <row r="417" spans="2:18">
      <c r="B417" s="122"/>
      <c r="C417" s="122"/>
      <c r="D417" s="122"/>
      <c r="E417" s="122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</row>
    <row r="418" spans="2:18">
      <c r="B418" s="122"/>
      <c r="C418" s="122"/>
      <c r="D418" s="122"/>
      <c r="E418" s="122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</row>
    <row r="419" spans="2:18">
      <c r="B419" s="122"/>
      <c r="C419" s="122"/>
      <c r="D419" s="122"/>
      <c r="E419" s="122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</row>
    <row r="420" spans="2:18">
      <c r="B420" s="122"/>
      <c r="C420" s="122"/>
      <c r="D420" s="122"/>
      <c r="E420" s="122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</row>
    <row r="421" spans="2:18">
      <c r="B421" s="122"/>
      <c r="C421" s="122"/>
      <c r="D421" s="122"/>
      <c r="E421" s="122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</row>
    <row r="422" spans="2:18">
      <c r="B422" s="122"/>
      <c r="C422" s="122"/>
      <c r="D422" s="122"/>
      <c r="E422" s="122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</row>
    <row r="423" spans="2:18">
      <c r="B423" s="122"/>
      <c r="C423" s="122"/>
      <c r="D423" s="122"/>
      <c r="E423" s="122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</row>
    <row r="424" spans="2:18">
      <c r="B424" s="122"/>
      <c r="C424" s="122"/>
      <c r="D424" s="122"/>
      <c r="E424" s="122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</row>
    <row r="425" spans="2:18">
      <c r="B425" s="122"/>
      <c r="C425" s="122"/>
      <c r="D425" s="122"/>
      <c r="E425" s="122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</row>
    <row r="426" spans="2:18">
      <c r="B426" s="122"/>
      <c r="C426" s="122"/>
      <c r="D426" s="122"/>
      <c r="E426" s="122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</row>
    <row r="427" spans="2:18">
      <c r="B427" s="122"/>
      <c r="C427" s="122"/>
      <c r="D427" s="122"/>
      <c r="E427" s="122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</row>
    <row r="428" spans="2:18">
      <c r="B428" s="122"/>
      <c r="C428" s="122"/>
      <c r="D428" s="122"/>
      <c r="E428" s="122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</row>
    <row r="429" spans="2:18">
      <c r="B429" s="122"/>
      <c r="C429" s="122"/>
      <c r="D429" s="122"/>
      <c r="E429" s="122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</row>
    <row r="430" spans="2:18">
      <c r="B430" s="122"/>
      <c r="C430" s="122"/>
      <c r="D430" s="122"/>
      <c r="E430" s="122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</row>
    <row r="431" spans="2:18">
      <c r="B431" s="122"/>
      <c r="C431" s="122"/>
      <c r="D431" s="122"/>
      <c r="E431" s="122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</row>
    <row r="432" spans="2:18">
      <c r="B432" s="122"/>
      <c r="C432" s="122"/>
      <c r="D432" s="122"/>
      <c r="E432" s="122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</row>
    <row r="433" spans="2:18">
      <c r="B433" s="122"/>
      <c r="C433" s="122"/>
      <c r="D433" s="122"/>
      <c r="E433" s="122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</row>
    <row r="434" spans="2:18">
      <c r="B434" s="122"/>
      <c r="C434" s="122"/>
      <c r="D434" s="122"/>
      <c r="E434" s="122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</row>
    <row r="435" spans="2:18">
      <c r="B435" s="122"/>
      <c r="C435" s="122"/>
      <c r="D435" s="122"/>
      <c r="E435" s="122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</row>
    <row r="436" spans="2:18">
      <c r="B436" s="122"/>
      <c r="C436" s="122"/>
      <c r="D436" s="122"/>
      <c r="E436" s="122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</row>
    <row r="437" spans="2:18">
      <c r="B437" s="122"/>
      <c r="C437" s="122"/>
      <c r="D437" s="122"/>
      <c r="E437" s="122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</row>
    <row r="438" spans="2:18">
      <c r="B438" s="122"/>
      <c r="C438" s="122"/>
      <c r="D438" s="122"/>
      <c r="E438" s="122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</row>
    <row r="439" spans="2:18">
      <c r="B439" s="122"/>
      <c r="C439" s="122"/>
      <c r="D439" s="122"/>
      <c r="E439" s="122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</row>
    <row r="440" spans="2:18">
      <c r="B440" s="122"/>
      <c r="C440" s="122"/>
      <c r="D440" s="122"/>
      <c r="E440" s="122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</row>
    <row r="441" spans="2:18">
      <c r="B441" s="122"/>
      <c r="C441" s="122"/>
      <c r="D441" s="122"/>
      <c r="E441" s="122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</row>
    <row r="442" spans="2:18">
      <c r="B442" s="122"/>
      <c r="C442" s="122"/>
      <c r="D442" s="122"/>
      <c r="E442" s="122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</row>
    <row r="443" spans="2:18">
      <c r="B443" s="122"/>
      <c r="C443" s="122"/>
      <c r="D443" s="122"/>
      <c r="E443" s="122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</row>
    <row r="444" spans="2:18">
      <c r="B444" s="122"/>
      <c r="C444" s="122"/>
      <c r="D444" s="122"/>
      <c r="E444" s="122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</row>
    <row r="445" spans="2:18">
      <c r="B445" s="122"/>
      <c r="C445" s="122"/>
      <c r="D445" s="122"/>
      <c r="E445" s="122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</row>
    <row r="446" spans="2:18">
      <c r="B446" s="122"/>
      <c r="C446" s="122"/>
      <c r="D446" s="122"/>
      <c r="E446" s="122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</row>
    <row r="447" spans="2:18">
      <c r="B447" s="122"/>
      <c r="C447" s="122"/>
      <c r="D447" s="122"/>
      <c r="E447" s="122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</row>
    <row r="448" spans="2:18">
      <c r="B448" s="122"/>
      <c r="C448" s="122"/>
      <c r="D448" s="122"/>
      <c r="E448" s="122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</row>
    <row r="449" spans="2:18">
      <c r="B449" s="122"/>
      <c r="C449" s="122"/>
      <c r="D449" s="122"/>
      <c r="E449" s="122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</row>
    <row r="450" spans="2:18">
      <c r="B450" s="122"/>
      <c r="C450" s="122"/>
      <c r="D450" s="122"/>
      <c r="E450" s="122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</row>
    <row r="451" spans="2:18">
      <c r="B451" s="122"/>
      <c r="C451" s="122"/>
      <c r="D451" s="122"/>
      <c r="E451" s="122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</row>
    <row r="452" spans="2:18">
      <c r="B452" s="122"/>
      <c r="C452" s="122"/>
      <c r="D452" s="122"/>
      <c r="E452" s="122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</row>
    <row r="453" spans="2:18">
      <c r="B453" s="122"/>
      <c r="C453" s="122"/>
      <c r="D453" s="122"/>
      <c r="E453" s="122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</row>
    <row r="454" spans="2:18">
      <c r="B454" s="122"/>
      <c r="C454" s="122"/>
      <c r="D454" s="122"/>
      <c r="E454" s="122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</row>
    <row r="455" spans="2:18">
      <c r="B455" s="122"/>
      <c r="C455" s="122"/>
      <c r="D455" s="122"/>
      <c r="E455" s="122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</row>
    <row r="456" spans="2:18">
      <c r="B456" s="122"/>
      <c r="C456" s="122"/>
      <c r="D456" s="122"/>
      <c r="E456" s="122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</row>
    <row r="457" spans="2:18">
      <c r="B457" s="122"/>
      <c r="C457" s="122"/>
      <c r="D457" s="122"/>
      <c r="E457" s="122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</row>
    <row r="458" spans="2:18">
      <c r="B458" s="122"/>
      <c r="C458" s="122"/>
      <c r="D458" s="122"/>
      <c r="E458" s="122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</row>
    <row r="459" spans="2:18">
      <c r="B459" s="122"/>
      <c r="C459" s="122"/>
      <c r="D459" s="122"/>
      <c r="E459" s="122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</row>
    <row r="460" spans="2:18">
      <c r="B460" s="122"/>
      <c r="C460" s="122"/>
      <c r="D460" s="122"/>
      <c r="E460" s="122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</row>
    <row r="461" spans="2:18">
      <c r="B461" s="122"/>
      <c r="C461" s="122"/>
      <c r="D461" s="122"/>
      <c r="E461" s="122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</row>
    <row r="462" spans="2:18">
      <c r="B462" s="122"/>
      <c r="C462" s="122"/>
      <c r="D462" s="122"/>
      <c r="E462" s="122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</row>
    <row r="463" spans="2:18">
      <c r="B463" s="122"/>
      <c r="C463" s="122"/>
      <c r="D463" s="122"/>
      <c r="E463" s="122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</row>
    <row r="464" spans="2:18">
      <c r="B464" s="122"/>
      <c r="C464" s="122"/>
      <c r="D464" s="122"/>
      <c r="E464" s="122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</row>
    <row r="465" spans="2:18">
      <c r="B465" s="122"/>
      <c r="C465" s="122"/>
      <c r="D465" s="122"/>
      <c r="E465" s="122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</row>
    <row r="466" spans="2:18">
      <c r="B466" s="122"/>
      <c r="C466" s="122"/>
      <c r="D466" s="122"/>
      <c r="E466" s="122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</row>
    <row r="467" spans="2:18">
      <c r="B467" s="122"/>
      <c r="C467" s="122"/>
      <c r="D467" s="122"/>
      <c r="E467" s="122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</row>
    <row r="468" spans="2:18">
      <c r="B468" s="122"/>
      <c r="C468" s="122"/>
      <c r="D468" s="122"/>
      <c r="E468" s="122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</row>
    <row r="469" spans="2:18">
      <c r="B469" s="122"/>
      <c r="C469" s="122"/>
      <c r="D469" s="122"/>
      <c r="E469" s="122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</row>
    <row r="470" spans="2:18">
      <c r="B470" s="122"/>
      <c r="C470" s="122"/>
      <c r="D470" s="122"/>
      <c r="E470" s="122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</row>
    <row r="471" spans="2:18">
      <c r="B471" s="122"/>
      <c r="C471" s="122"/>
      <c r="D471" s="122"/>
      <c r="E471" s="122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</row>
    <row r="472" spans="2:18">
      <c r="B472" s="122"/>
      <c r="C472" s="122"/>
      <c r="D472" s="122"/>
      <c r="E472" s="122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</row>
    <row r="473" spans="2:18">
      <c r="B473" s="122"/>
      <c r="C473" s="122"/>
      <c r="D473" s="122"/>
      <c r="E473" s="122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</row>
    <row r="474" spans="2:18">
      <c r="B474" s="122"/>
      <c r="C474" s="122"/>
      <c r="D474" s="122"/>
      <c r="E474" s="122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</row>
    <row r="475" spans="2:18">
      <c r="B475" s="122"/>
      <c r="C475" s="122"/>
      <c r="D475" s="122"/>
      <c r="E475" s="122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</row>
    <row r="476" spans="2:18">
      <c r="B476" s="122"/>
      <c r="C476" s="122"/>
      <c r="D476" s="122"/>
      <c r="E476" s="122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</row>
    <row r="477" spans="2:18">
      <c r="B477" s="122"/>
      <c r="C477" s="122"/>
      <c r="D477" s="122"/>
      <c r="E477" s="122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</row>
    <row r="478" spans="2:18">
      <c r="B478" s="122"/>
      <c r="C478" s="122"/>
      <c r="D478" s="122"/>
      <c r="E478" s="122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</row>
    <row r="479" spans="2:18">
      <c r="B479" s="122"/>
      <c r="C479" s="122"/>
      <c r="D479" s="122"/>
      <c r="E479" s="122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</row>
    <row r="480" spans="2:18">
      <c r="B480" s="122"/>
      <c r="C480" s="122"/>
      <c r="D480" s="122"/>
      <c r="E480" s="122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</row>
    <row r="481" spans="2:18">
      <c r="B481" s="122"/>
      <c r="C481" s="122"/>
      <c r="D481" s="122"/>
      <c r="E481" s="122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</row>
    <row r="482" spans="2:18">
      <c r="B482" s="122"/>
      <c r="C482" s="122"/>
      <c r="D482" s="122"/>
      <c r="E482" s="122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</row>
    <row r="483" spans="2:18">
      <c r="B483" s="122"/>
      <c r="C483" s="122"/>
      <c r="D483" s="122"/>
      <c r="E483" s="122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</row>
    <row r="484" spans="2:18">
      <c r="B484" s="122"/>
      <c r="C484" s="122"/>
      <c r="D484" s="122"/>
      <c r="E484" s="122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</row>
    <row r="485" spans="2:18">
      <c r="B485" s="122"/>
      <c r="C485" s="122"/>
      <c r="D485" s="122"/>
      <c r="E485" s="122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</row>
    <row r="486" spans="2:18">
      <c r="B486" s="122"/>
      <c r="C486" s="122"/>
      <c r="D486" s="122"/>
      <c r="E486" s="122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</row>
    <row r="487" spans="2:18">
      <c r="B487" s="122"/>
      <c r="C487" s="122"/>
      <c r="D487" s="122"/>
      <c r="E487" s="122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</row>
    <row r="488" spans="2:18">
      <c r="B488" s="122"/>
      <c r="C488" s="122"/>
      <c r="D488" s="122"/>
      <c r="E488" s="122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</row>
    <row r="489" spans="2:18">
      <c r="B489" s="122"/>
      <c r="C489" s="122"/>
      <c r="D489" s="122"/>
      <c r="E489" s="122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</row>
    <row r="490" spans="2:18">
      <c r="B490" s="122"/>
      <c r="C490" s="122"/>
      <c r="D490" s="122"/>
      <c r="E490" s="122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</row>
    <row r="491" spans="2:18">
      <c r="B491" s="122"/>
      <c r="C491" s="122"/>
      <c r="D491" s="122"/>
      <c r="E491" s="122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</row>
    <row r="492" spans="2:18">
      <c r="B492" s="122"/>
      <c r="C492" s="122"/>
      <c r="D492" s="122"/>
      <c r="E492" s="122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</row>
    <row r="493" spans="2:18">
      <c r="B493" s="122"/>
      <c r="C493" s="122"/>
      <c r="D493" s="122"/>
      <c r="E493" s="122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</row>
    <row r="494" spans="2:18">
      <c r="B494" s="122"/>
      <c r="C494" s="122"/>
      <c r="D494" s="122"/>
      <c r="E494" s="122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</row>
    <row r="495" spans="2:18">
      <c r="B495" s="122"/>
      <c r="C495" s="122"/>
      <c r="D495" s="122"/>
      <c r="E495" s="122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</row>
    <row r="496" spans="2:18">
      <c r="B496" s="122"/>
      <c r="C496" s="122"/>
      <c r="D496" s="122"/>
      <c r="E496" s="122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</row>
    <row r="497" spans="2:18">
      <c r="B497" s="122"/>
      <c r="C497" s="122"/>
      <c r="D497" s="122"/>
      <c r="E497" s="122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</row>
    <row r="498" spans="2:18">
      <c r="B498" s="122"/>
      <c r="C498" s="122"/>
      <c r="D498" s="122"/>
      <c r="E498" s="122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</row>
    <row r="499" spans="2:18">
      <c r="B499" s="122"/>
      <c r="C499" s="122"/>
      <c r="D499" s="122"/>
      <c r="E499" s="122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</row>
    <row r="500" spans="2:18">
      <c r="B500" s="122"/>
      <c r="C500" s="122"/>
      <c r="D500" s="122"/>
      <c r="E500" s="122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</row>
    <row r="501" spans="2:18">
      <c r="B501" s="122"/>
      <c r="C501" s="122"/>
      <c r="D501" s="122"/>
      <c r="E501" s="122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</row>
    <row r="502" spans="2:18">
      <c r="B502" s="122"/>
      <c r="C502" s="122"/>
      <c r="D502" s="122"/>
      <c r="E502" s="122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</row>
    <row r="503" spans="2:18">
      <c r="B503" s="122"/>
      <c r="C503" s="122"/>
      <c r="D503" s="122"/>
      <c r="E503" s="122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</row>
    <row r="504" spans="2:18">
      <c r="B504" s="122"/>
      <c r="C504" s="122"/>
      <c r="D504" s="122"/>
      <c r="E504" s="122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</row>
    <row r="505" spans="2:18">
      <c r="B505" s="122"/>
      <c r="C505" s="122"/>
      <c r="D505" s="122"/>
      <c r="E505" s="122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</row>
    <row r="506" spans="2:18">
      <c r="B506" s="122"/>
      <c r="C506" s="122"/>
      <c r="D506" s="122"/>
      <c r="E506" s="122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</row>
    <row r="507" spans="2:18">
      <c r="B507" s="122"/>
      <c r="C507" s="122"/>
      <c r="D507" s="122"/>
      <c r="E507" s="122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</row>
    <row r="508" spans="2:18">
      <c r="B508" s="122"/>
      <c r="C508" s="122"/>
      <c r="D508" s="122"/>
      <c r="E508" s="122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</row>
    <row r="509" spans="2:18">
      <c r="B509" s="122"/>
      <c r="C509" s="122"/>
      <c r="D509" s="122"/>
      <c r="E509" s="122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</row>
    <row r="510" spans="2:18">
      <c r="B510" s="122"/>
      <c r="C510" s="122"/>
      <c r="D510" s="122"/>
      <c r="E510" s="122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</row>
    <row r="511" spans="2:18">
      <c r="B511" s="122"/>
      <c r="C511" s="122"/>
      <c r="D511" s="122"/>
      <c r="E511" s="122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</row>
    <row r="512" spans="2:18">
      <c r="B512" s="122"/>
      <c r="C512" s="122"/>
      <c r="D512" s="122"/>
      <c r="E512" s="122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</row>
    <row r="513" spans="2:18">
      <c r="B513" s="122"/>
      <c r="C513" s="122"/>
      <c r="D513" s="122"/>
      <c r="E513" s="122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</row>
    <row r="514" spans="2:18">
      <c r="B514" s="122"/>
      <c r="C514" s="122"/>
      <c r="D514" s="122"/>
      <c r="E514" s="122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</row>
    <row r="515" spans="2:18">
      <c r="B515" s="122"/>
      <c r="C515" s="122"/>
      <c r="D515" s="122"/>
      <c r="E515" s="122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</row>
    <row r="516" spans="2:18">
      <c r="B516" s="122"/>
      <c r="C516" s="122"/>
      <c r="D516" s="122"/>
      <c r="E516" s="122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</row>
    <row r="517" spans="2:18">
      <c r="B517" s="122"/>
      <c r="C517" s="122"/>
      <c r="D517" s="122"/>
      <c r="E517" s="122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</row>
    <row r="518" spans="2:18">
      <c r="B518" s="122"/>
      <c r="C518" s="122"/>
      <c r="D518" s="122"/>
      <c r="E518" s="122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</row>
    <row r="519" spans="2:18">
      <c r="B519" s="122"/>
      <c r="C519" s="122"/>
      <c r="D519" s="122"/>
      <c r="E519" s="122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</row>
    <row r="520" spans="2:18">
      <c r="B520" s="122"/>
      <c r="C520" s="122"/>
      <c r="D520" s="122"/>
      <c r="E520" s="122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</row>
    <row r="521" spans="2:18">
      <c r="B521" s="122"/>
      <c r="C521" s="122"/>
      <c r="D521" s="122"/>
      <c r="E521" s="122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</row>
    <row r="522" spans="2:18">
      <c r="B522" s="122"/>
      <c r="C522" s="122"/>
      <c r="D522" s="122"/>
      <c r="E522" s="122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</row>
    <row r="523" spans="2:18">
      <c r="B523" s="122"/>
      <c r="C523" s="122"/>
      <c r="D523" s="122"/>
      <c r="E523" s="122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</row>
    <row r="524" spans="2:18">
      <c r="B524" s="122"/>
      <c r="C524" s="122"/>
      <c r="D524" s="122"/>
      <c r="E524" s="122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</row>
    <row r="525" spans="2:18">
      <c r="B525" s="122"/>
      <c r="C525" s="122"/>
      <c r="D525" s="122"/>
      <c r="E525" s="122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</row>
    <row r="526" spans="2:18">
      <c r="B526" s="122"/>
      <c r="C526" s="122"/>
      <c r="D526" s="122"/>
      <c r="E526" s="122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</row>
    <row r="527" spans="2:18">
      <c r="B527" s="122"/>
      <c r="C527" s="122"/>
      <c r="D527" s="122"/>
      <c r="E527" s="122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</row>
    <row r="528" spans="2:18">
      <c r="B528" s="122"/>
      <c r="C528" s="122"/>
      <c r="D528" s="122"/>
      <c r="E528" s="122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</row>
    <row r="529" spans="2:18">
      <c r="B529" s="122"/>
      <c r="C529" s="122"/>
      <c r="D529" s="122"/>
      <c r="E529" s="122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</row>
    <row r="530" spans="2:18">
      <c r="B530" s="122"/>
      <c r="C530" s="122"/>
      <c r="D530" s="122"/>
      <c r="E530" s="122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</row>
    <row r="531" spans="2:18">
      <c r="B531" s="122"/>
      <c r="C531" s="122"/>
      <c r="D531" s="122"/>
      <c r="E531" s="122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</row>
    <row r="532" spans="2:18">
      <c r="B532" s="122"/>
      <c r="C532" s="122"/>
      <c r="D532" s="122"/>
      <c r="E532" s="122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</row>
    <row r="533" spans="2:18">
      <c r="B533" s="122"/>
      <c r="C533" s="122"/>
      <c r="D533" s="122"/>
      <c r="E533" s="122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</row>
    <row r="534" spans="2:18">
      <c r="B534" s="122"/>
      <c r="C534" s="122"/>
      <c r="D534" s="122"/>
      <c r="E534" s="122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</row>
    <row r="535" spans="2:18">
      <c r="B535" s="122"/>
      <c r="C535" s="122"/>
      <c r="D535" s="122"/>
      <c r="E535" s="122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</row>
    <row r="536" spans="2:18">
      <c r="B536" s="122"/>
      <c r="C536" s="122"/>
      <c r="D536" s="122"/>
      <c r="E536" s="122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</row>
    <row r="537" spans="2:18">
      <c r="B537" s="122"/>
      <c r="C537" s="122"/>
      <c r="D537" s="122"/>
      <c r="E537" s="122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</row>
    <row r="538" spans="2:18">
      <c r="B538" s="122"/>
      <c r="C538" s="122"/>
      <c r="D538" s="122"/>
      <c r="E538" s="122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</row>
    <row r="539" spans="2:18">
      <c r="B539" s="122"/>
      <c r="C539" s="122"/>
      <c r="D539" s="122"/>
      <c r="E539" s="122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</row>
    <row r="540" spans="2:18">
      <c r="B540" s="122"/>
      <c r="C540" s="122"/>
      <c r="D540" s="122"/>
      <c r="E540" s="122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</row>
    <row r="541" spans="2:18">
      <c r="B541" s="122"/>
      <c r="C541" s="122"/>
      <c r="D541" s="122"/>
      <c r="E541" s="122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</row>
    <row r="542" spans="2:18">
      <c r="B542" s="122"/>
      <c r="C542" s="122"/>
      <c r="D542" s="122"/>
      <c r="E542" s="122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</row>
    <row r="543" spans="2:18">
      <c r="B543" s="122"/>
      <c r="C543" s="122"/>
      <c r="D543" s="122"/>
      <c r="E543" s="122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</row>
    <row r="544" spans="2:18">
      <c r="B544" s="122"/>
      <c r="C544" s="122"/>
      <c r="D544" s="122"/>
      <c r="E544" s="122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</row>
    <row r="545" spans="2:18">
      <c r="B545" s="122"/>
      <c r="C545" s="122"/>
      <c r="D545" s="122"/>
      <c r="E545" s="122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</row>
    <row r="546" spans="2:18">
      <c r="B546" s="122"/>
      <c r="C546" s="122"/>
      <c r="D546" s="122"/>
      <c r="E546" s="122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</row>
    <row r="547" spans="2:18">
      <c r="B547" s="122"/>
      <c r="C547" s="122"/>
      <c r="D547" s="122"/>
      <c r="E547" s="122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</row>
    <row r="548" spans="2:18">
      <c r="B548" s="122"/>
      <c r="C548" s="122"/>
      <c r="D548" s="122"/>
      <c r="E548" s="122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</row>
    <row r="549" spans="2:18">
      <c r="B549" s="122"/>
      <c r="C549" s="122"/>
      <c r="D549" s="122"/>
      <c r="E549" s="122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</row>
    <row r="550" spans="2:18">
      <c r="B550" s="122"/>
      <c r="C550" s="122"/>
      <c r="D550" s="122"/>
      <c r="E550" s="122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</row>
    <row r="551" spans="2:18">
      <c r="B551" s="122"/>
      <c r="C551" s="122"/>
      <c r="D551" s="122"/>
      <c r="E551" s="122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</row>
    <row r="552" spans="2:18">
      <c r="B552" s="122"/>
      <c r="C552" s="122"/>
      <c r="D552" s="122"/>
      <c r="E552" s="122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</row>
    <row r="553" spans="2:18">
      <c r="B553" s="122"/>
      <c r="C553" s="122"/>
      <c r="D553" s="122"/>
      <c r="E553" s="122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</row>
    <row r="554" spans="2:18">
      <c r="B554" s="122"/>
      <c r="C554" s="122"/>
      <c r="D554" s="122"/>
      <c r="E554" s="122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</row>
    <row r="555" spans="2:18">
      <c r="B555" s="122"/>
      <c r="C555" s="122"/>
      <c r="D555" s="122"/>
      <c r="E555" s="122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</row>
    <row r="556" spans="2:18">
      <c r="B556" s="122"/>
      <c r="C556" s="122"/>
      <c r="D556" s="122"/>
      <c r="E556" s="122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</row>
    <row r="557" spans="2:18">
      <c r="B557" s="122"/>
      <c r="C557" s="122"/>
      <c r="D557" s="122"/>
      <c r="E557" s="122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</row>
    <row r="558" spans="2:18">
      <c r="B558" s="122"/>
      <c r="C558" s="122"/>
      <c r="D558" s="122"/>
      <c r="E558" s="122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</row>
    <row r="559" spans="2:18">
      <c r="B559" s="122"/>
      <c r="C559" s="122"/>
      <c r="D559" s="122"/>
      <c r="E559" s="122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</row>
    <row r="560" spans="2:18">
      <c r="B560" s="122"/>
      <c r="C560" s="122"/>
      <c r="D560" s="122"/>
      <c r="E560" s="122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</row>
    <row r="561" spans="2:18">
      <c r="B561" s="122"/>
      <c r="C561" s="122"/>
      <c r="D561" s="122"/>
      <c r="E561" s="122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</row>
    <row r="562" spans="2:18">
      <c r="B562" s="122"/>
      <c r="C562" s="122"/>
      <c r="D562" s="122"/>
      <c r="E562" s="122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</row>
    <row r="563" spans="2:18">
      <c r="B563" s="122"/>
      <c r="C563" s="122"/>
      <c r="D563" s="122"/>
      <c r="E563" s="122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</row>
    <row r="564" spans="2:18">
      <c r="B564" s="122"/>
      <c r="C564" s="122"/>
      <c r="D564" s="122"/>
      <c r="E564" s="122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</row>
    <row r="565" spans="2:18">
      <c r="B565" s="122"/>
      <c r="C565" s="122"/>
      <c r="D565" s="122"/>
      <c r="E565" s="122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</row>
    <row r="566" spans="2:18">
      <c r="B566" s="122"/>
      <c r="C566" s="122"/>
      <c r="D566" s="122"/>
      <c r="E566" s="122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</row>
    <row r="567" spans="2:18">
      <c r="B567" s="122"/>
      <c r="C567" s="122"/>
      <c r="D567" s="122"/>
      <c r="E567" s="122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</row>
    <row r="568" spans="2:18">
      <c r="B568" s="122"/>
      <c r="C568" s="122"/>
      <c r="D568" s="122"/>
      <c r="E568" s="122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</row>
    <row r="569" spans="2:18">
      <c r="B569" s="122"/>
      <c r="C569" s="122"/>
      <c r="D569" s="122"/>
      <c r="E569" s="122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</row>
    <row r="570" spans="2:18">
      <c r="B570" s="122"/>
      <c r="C570" s="122"/>
      <c r="D570" s="122"/>
      <c r="E570" s="122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</row>
    <row r="571" spans="2:18">
      <c r="B571" s="122"/>
      <c r="C571" s="122"/>
      <c r="D571" s="122"/>
      <c r="E571" s="122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</row>
    <row r="572" spans="2:18">
      <c r="B572" s="122"/>
      <c r="C572" s="122"/>
      <c r="D572" s="122"/>
      <c r="E572" s="122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</row>
    <row r="573" spans="2:18">
      <c r="B573" s="122"/>
      <c r="C573" s="122"/>
      <c r="D573" s="122"/>
      <c r="E573" s="122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</row>
    <row r="574" spans="2:18">
      <c r="B574" s="122"/>
      <c r="C574" s="122"/>
      <c r="D574" s="122"/>
      <c r="E574" s="122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</row>
    <row r="575" spans="2:18">
      <c r="B575" s="122"/>
      <c r="C575" s="122"/>
      <c r="D575" s="122"/>
      <c r="E575" s="122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</row>
    <row r="576" spans="2:18">
      <c r="B576" s="122"/>
      <c r="C576" s="122"/>
      <c r="D576" s="122"/>
      <c r="E576" s="122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</row>
    <row r="577" spans="2:18">
      <c r="B577" s="122"/>
      <c r="C577" s="122"/>
      <c r="D577" s="122"/>
      <c r="E577" s="122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</row>
    <row r="578" spans="2:18">
      <c r="B578" s="122"/>
      <c r="C578" s="122"/>
      <c r="D578" s="122"/>
      <c r="E578" s="122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</row>
    <row r="579" spans="2:18">
      <c r="B579" s="122"/>
      <c r="C579" s="122"/>
      <c r="D579" s="122"/>
      <c r="E579" s="122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</row>
    <row r="580" spans="2:18">
      <c r="B580" s="122"/>
      <c r="C580" s="122"/>
      <c r="D580" s="122"/>
      <c r="E580" s="122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</row>
    <row r="581" spans="2:18">
      <c r="B581" s="122"/>
      <c r="C581" s="122"/>
      <c r="D581" s="122"/>
      <c r="E581" s="122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</row>
    <row r="582" spans="2:18">
      <c r="B582" s="122"/>
      <c r="C582" s="122"/>
      <c r="D582" s="122"/>
      <c r="E582" s="122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</row>
    <row r="583" spans="2:18">
      <c r="B583" s="122"/>
      <c r="C583" s="122"/>
      <c r="D583" s="122"/>
      <c r="E583" s="122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</row>
    <row r="584" spans="2:18">
      <c r="B584" s="122"/>
      <c r="C584" s="122"/>
      <c r="D584" s="122"/>
      <c r="E584" s="122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</row>
    <row r="585" spans="2:18">
      <c r="B585" s="122"/>
      <c r="C585" s="122"/>
      <c r="D585" s="122"/>
      <c r="E585" s="122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</row>
    <row r="586" spans="2:18">
      <c r="B586" s="122"/>
      <c r="C586" s="122"/>
      <c r="D586" s="122"/>
      <c r="E586" s="122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</row>
    <row r="587" spans="2:18">
      <c r="B587" s="122"/>
      <c r="C587" s="122"/>
      <c r="D587" s="122"/>
      <c r="E587" s="122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</row>
    <row r="588" spans="2:18">
      <c r="B588" s="122"/>
      <c r="C588" s="122"/>
      <c r="D588" s="122"/>
      <c r="E588" s="122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</row>
    <row r="589" spans="2:18">
      <c r="B589" s="122"/>
      <c r="C589" s="122"/>
      <c r="D589" s="122"/>
      <c r="E589" s="122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</row>
    <row r="590" spans="2:18">
      <c r="B590" s="122"/>
      <c r="C590" s="122"/>
      <c r="D590" s="122"/>
      <c r="E590" s="122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</row>
    <row r="591" spans="2:18">
      <c r="B591" s="122"/>
      <c r="C591" s="122"/>
      <c r="D591" s="122"/>
      <c r="E591" s="122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</row>
    <row r="592" spans="2:18">
      <c r="B592" s="122"/>
      <c r="C592" s="122"/>
      <c r="D592" s="122"/>
      <c r="E592" s="122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</row>
    <row r="593" spans="2:18">
      <c r="B593" s="122"/>
      <c r="C593" s="122"/>
      <c r="D593" s="122"/>
      <c r="E593" s="122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</row>
    <row r="594" spans="2:18">
      <c r="B594" s="122"/>
      <c r="C594" s="122"/>
      <c r="D594" s="122"/>
      <c r="E594" s="122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</row>
    <row r="595" spans="2:18">
      <c r="B595" s="122"/>
      <c r="C595" s="122"/>
      <c r="D595" s="122"/>
      <c r="E595" s="122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</row>
    <row r="596" spans="2:18">
      <c r="B596" s="122"/>
      <c r="C596" s="122"/>
      <c r="D596" s="122"/>
      <c r="E596" s="122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</row>
    <row r="597" spans="2:18">
      <c r="B597" s="122"/>
      <c r="C597" s="122"/>
      <c r="D597" s="122"/>
      <c r="E597" s="122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</row>
    <row r="598" spans="2:18">
      <c r="B598" s="122"/>
      <c r="C598" s="122"/>
      <c r="D598" s="122"/>
      <c r="E598" s="122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</row>
    <row r="599" spans="2:18">
      <c r="B599" s="122"/>
      <c r="C599" s="122"/>
      <c r="D599" s="122"/>
      <c r="E599" s="122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</row>
    <row r="600" spans="2:18">
      <c r="B600" s="122"/>
      <c r="C600" s="122"/>
      <c r="D600" s="122"/>
      <c r="E600" s="122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</row>
    <row r="601" spans="2:18">
      <c r="B601" s="122"/>
      <c r="C601" s="122"/>
      <c r="D601" s="122"/>
      <c r="E601" s="122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</row>
    <row r="602" spans="2:18">
      <c r="B602" s="122"/>
      <c r="C602" s="122"/>
      <c r="D602" s="122"/>
      <c r="E602" s="122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</row>
    <row r="603" spans="2:18">
      <c r="B603" s="122"/>
      <c r="C603" s="122"/>
      <c r="D603" s="122"/>
      <c r="E603" s="122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</row>
    <row r="604" spans="2:18">
      <c r="B604" s="122"/>
      <c r="C604" s="122"/>
      <c r="D604" s="122"/>
      <c r="E604" s="122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</row>
    <row r="605" spans="2:18">
      <c r="B605" s="122"/>
      <c r="C605" s="122"/>
      <c r="D605" s="122"/>
      <c r="E605" s="122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</row>
    <row r="606" spans="2:18">
      <c r="B606" s="122"/>
      <c r="C606" s="122"/>
      <c r="D606" s="122"/>
      <c r="E606" s="122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</row>
    <row r="607" spans="2:18">
      <c r="B607" s="122"/>
      <c r="C607" s="122"/>
      <c r="D607" s="122"/>
      <c r="E607" s="122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</row>
    <row r="608" spans="2:18">
      <c r="B608" s="122"/>
      <c r="C608" s="122"/>
      <c r="D608" s="122"/>
      <c r="E608" s="122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</row>
    <row r="609" spans="2:18">
      <c r="B609" s="122"/>
      <c r="C609" s="122"/>
      <c r="D609" s="122"/>
      <c r="E609" s="122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</row>
    <row r="610" spans="2:18">
      <c r="B610" s="122"/>
      <c r="C610" s="122"/>
      <c r="D610" s="122"/>
      <c r="E610" s="122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</row>
    <row r="611" spans="2:18">
      <c r="B611" s="122"/>
      <c r="C611" s="122"/>
      <c r="D611" s="122"/>
      <c r="E611" s="122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</row>
    <row r="612" spans="2:18">
      <c r="B612" s="122"/>
      <c r="C612" s="122"/>
      <c r="D612" s="122"/>
      <c r="E612" s="122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</row>
    <row r="613" spans="2:18">
      <c r="B613" s="122"/>
      <c r="C613" s="122"/>
      <c r="D613" s="122"/>
      <c r="E613" s="122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</row>
    <row r="614" spans="2:18">
      <c r="B614" s="122"/>
      <c r="C614" s="122"/>
      <c r="D614" s="122"/>
      <c r="E614" s="122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</row>
    <row r="615" spans="2:18">
      <c r="B615" s="122"/>
      <c r="C615" s="122"/>
      <c r="D615" s="122"/>
      <c r="E615" s="122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</row>
    <row r="616" spans="2:18">
      <c r="B616" s="122"/>
      <c r="C616" s="122"/>
      <c r="D616" s="122"/>
      <c r="E616" s="122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</row>
    <row r="617" spans="2:18">
      <c r="B617" s="122"/>
      <c r="C617" s="122"/>
      <c r="D617" s="122"/>
      <c r="E617" s="122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</row>
    <row r="618" spans="2:18">
      <c r="B618" s="122"/>
      <c r="C618" s="122"/>
      <c r="D618" s="122"/>
      <c r="E618" s="122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</row>
    <row r="619" spans="2:18">
      <c r="B619" s="122"/>
      <c r="C619" s="122"/>
      <c r="D619" s="122"/>
      <c r="E619" s="122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</row>
    <row r="620" spans="2:18">
      <c r="B620" s="122"/>
      <c r="C620" s="122"/>
      <c r="D620" s="122"/>
      <c r="E620" s="122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</row>
    <row r="621" spans="2:18">
      <c r="B621" s="122"/>
      <c r="C621" s="122"/>
      <c r="D621" s="122"/>
      <c r="E621" s="122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</row>
    <row r="622" spans="2:18">
      <c r="B622" s="122"/>
      <c r="C622" s="122"/>
      <c r="D622" s="122"/>
      <c r="E622" s="122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</row>
    <row r="623" spans="2:18">
      <c r="B623" s="122"/>
      <c r="C623" s="122"/>
      <c r="D623" s="122"/>
      <c r="E623" s="122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</row>
    <row r="624" spans="2:18">
      <c r="B624" s="122"/>
      <c r="C624" s="122"/>
      <c r="D624" s="122"/>
      <c r="E624" s="122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</row>
    <row r="625" spans="2:18">
      <c r="B625" s="122"/>
      <c r="C625" s="122"/>
      <c r="D625" s="122"/>
      <c r="E625" s="122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</row>
    <row r="626" spans="2:18">
      <c r="B626" s="122"/>
      <c r="C626" s="122"/>
      <c r="D626" s="122"/>
      <c r="E626" s="122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</row>
    <row r="627" spans="2:18">
      <c r="B627" s="122"/>
      <c r="C627" s="122"/>
      <c r="D627" s="122"/>
      <c r="E627" s="122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</row>
    <row r="628" spans="2:18">
      <c r="B628" s="122"/>
      <c r="C628" s="122"/>
      <c r="D628" s="122"/>
      <c r="E628" s="122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</row>
    <row r="629" spans="2:18">
      <c r="B629" s="122"/>
      <c r="C629" s="122"/>
      <c r="D629" s="122"/>
      <c r="E629" s="122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</row>
    <row r="630" spans="2:18">
      <c r="B630" s="122"/>
      <c r="C630" s="122"/>
      <c r="D630" s="122"/>
      <c r="E630" s="122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</row>
    <row r="631" spans="2:18">
      <c r="B631" s="122"/>
      <c r="C631" s="122"/>
      <c r="D631" s="122"/>
      <c r="E631" s="122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</row>
    <row r="632" spans="2:18">
      <c r="B632" s="122"/>
      <c r="C632" s="122"/>
      <c r="D632" s="122"/>
      <c r="E632" s="122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</row>
    <row r="633" spans="2:18">
      <c r="B633" s="122"/>
      <c r="C633" s="122"/>
      <c r="D633" s="122"/>
      <c r="E633" s="122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</row>
    <row r="634" spans="2:18">
      <c r="B634" s="122"/>
      <c r="C634" s="122"/>
      <c r="D634" s="122"/>
      <c r="E634" s="122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</row>
    <row r="635" spans="2:18">
      <c r="B635" s="122"/>
      <c r="C635" s="122"/>
      <c r="D635" s="122"/>
      <c r="E635" s="122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</row>
    <row r="636" spans="2:18">
      <c r="B636" s="122"/>
      <c r="C636" s="122"/>
      <c r="D636" s="122"/>
      <c r="E636" s="122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</row>
    <row r="637" spans="2:18">
      <c r="B637" s="122"/>
      <c r="C637" s="122"/>
      <c r="D637" s="122"/>
      <c r="E637" s="122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</row>
    <row r="638" spans="2:18">
      <c r="B638" s="122"/>
      <c r="C638" s="122"/>
      <c r="D638" s="122"/>
      <c r="E638" s="122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</row>
    <row r="639" spans="2:18">
      <c r="B639" s="122"/>
      <c r="C639" s="122"/>
      <c r="D639" s="122"/>
      <c r="E639" s="122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</row>
    <row r="640" spans="2:18">
      <c r="B640" s="122"/>
      <c r="C640" s="122"/>
      <c r="D640" s="122"/>
      <c r="E640" s="122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</row>
    <row r="641" spans="2:18">
      <c r="B641" s="122"/>
      <c r="C641" s="122"/>
      <c r="D641" s="122"/>
      <c r="E641" s="122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</row>
    <row r="642" spans="2:18">
      <c r="B642" s="122"/>
      <c r="C642" s="122"/>
      <c r="D642" s="122"/>
      <c r="E642" s="122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</row>
    <row r="643" spans="2:18">
      <c r="B643" s="122"/>
      <c r="C643" s="122"/>
      <c r="D643" s="122"/>
      <c r="E643" s="122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</row>
    <row r="644" spans="2:18">
      <c r="B644" s="122"/>
      <c r="C644" s="122"/>
      <c r="D644" s="122"/>
      <c r="E644" s="122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</row>
    <row r="645" spans="2:18">
      <c r="B645" s="122"/>
      <c r="C645" s="122"/>
      <c r="D645" s="122"/>
      <c r="E645" s="122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</row>
    <row r="646" spans="2:18">
      <c r="B646" s="122"/>
      <c r="C646" s="122"/>
      <c r="D646" s="122"/>
      <c r="E646" s="122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</row>
    <row r="647" spans="2:18">
      <c r="B647" s="122"/>
      <c r="C647" s="122"/>
      <c r="D647" s="122"/>
      <c r="E647" s="122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</row>
    <row r="648" spans="2:18">
      <c r="B648" s="122"/>
      <c r="C648" s="122"/>
      <c r="D648" s="122"/>
      <c r="E648" s="122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</row>
    <row r="649" spans="2:18">
      <c r="B649" s="122"/>
      <c r="C649" s="122"/>
      <c r="D649" s="122"/>
      <c r="E649" s="122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</row>
    <row r="650" spans="2:18">
      <c r="B650" s="122"/>
      <c r="C650" s="122"/>
      <c r="D650" s="122"/>
      <c r="E650" s="122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</row>
    <row r="651" spans="2:18">
      <c r="B651" s="122"/>
      <c r="C651" s="122"/>
      <c r="D651" s="122"/>
      <c r="E651" s="122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</row>
    <row r="652" spans="2:18">
      <c r="B652" s="122"/>
      <c r="C652" s="122"/>
      <c r="D652" s="122"/>
      <c r="E652" s="122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</row>
    <row r="653" spans="2:18">
      <c r="B653" s="122"/>
      <c r="C653" s="122"/>
      <c r="D653" s="122"/>
      <c r="E653" s="122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</row>
    <row r="654" spans="2:18">
      <c r="B654" s="122"/>
      <c r="C654" s="122"/>
      <c r="D654" s="122"/>
      <c r="E654" s="122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</row>
    <row r="655" spans="2:18">
      <c r="B655" s="122"/>
      <c r="C655" s="122"/>
      <c r="D655" s="122"/>
      <c r="E655" s="122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</row>
    <row r="656" spans="2:18">
      <c r="B656" s="122"/>
      <c r="C656" s="122"/>
      <c r="D656" s="122"/>
      <c r="E656" s="122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</row>
    <row r="657" spans="2:18">
      <c r="B657" s="122"/>
      <c r="C657" s="122"/>
      <c r="D657" s="122"/>
      <c r="E657" s="122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</row>
    <row r="658" spans="2:18">
      <c r="B658" s="122"/>
      <c r="C658" s="122"/>
      <c r="D658" s="122"/>
      <c r="E658" s="122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</row>
    <row r="659" spans="2:18">
      <c r="B659" s="122"/>
      <c r="C659" s="122"/>
      <c r="D659" s="122"/>
      <c r="E659" s="122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</row>
    <row r="660" spans="2:18">
      <c r="B660" s="122"/>
      <c r="C660" s="122"/>
      <c r="D660" s="122"/>
      <c r="E660" s="122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</row>
    <row r="661" spans="2:18">
      <c r="B661" s="122"/>
      <c r="C661" s="122"/>
      <c r="D661" s="122"/>
      <c r="E661" s="122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</row>
    <row r="662" spans="2:18">
      <c r="B662" s="122"/>
      <c r="C662" s="122"/>
      <c r="D662" s="122"/>
      <c r="E662" s="122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</row>
    <row r="663" spans="2:18">
      <c r="B663" s="122"/>
      <c r="C663" s="122"/>
      <c r="D663" s="122"/>
      <c r="E663" s="122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</row>
    <row r="664" spans="2:18">
      <c r="B664" s="122"/>
      <c r="C664" s="122"/>
      <c r="D664" s="122"/>
      <c r="E664" s="122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</row>
    <row r="665" spans="2:18">
      <c r="B665" s="122"/>
      <c r="C665" s="122"/>
      <c r="D665" s="122"/>
      <c r="E665" s="122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</row>
    <row r="666" spans="2:18">
      <c r="B666" s="122"/>
      <c r="C666" s="122"/>
      <c r="D666" s="122"/>
      <c r="E666" s="122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</row>
    <row r="667" spans="2:18">
      <c r="B667" s="122"/>
      <c r="C667" s="122"/>
      <c r="D667" s="122"/>
      <c r="E667" s="122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</row>
    <row r="668" spans="2:18">
      <c r="B668" s="122"/>
      <c r="C668" s="122"/>
      <c r="D668" s="122"/>
      <c r="E668" s="122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</row>
    <row r="669" spans="2:18">
      <c r="B669" s="122"/>
      <c r="C669" s="122"/>
      <c r="D669" s="122"/>
      <c r="E669" s="122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</row>
    <row r="670" spans="2:18">
      <c r="B670" s="122"/>
      <c r="C670" s="122"/>
      <c r="D670" s="122"/>
      <c r="E670" s="122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</row>
    <row r="671" spans="2:18">
      <c r="B671" s="122"/>
      <c r="C671" s="122"/>
      <c r="D671" s="122"/>
      <c r="E671" s="122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</row>
    <row r="672" spans="2:18">
      <c r="B672" s="122"/>
      <c r="C672" s="122"/>
      <c r="D672" s="122"/>
      <c r="E672" s="122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</row>
    <row r="673" spans="2:18">
      <c r="B673" s="122"/>
      <c r="C673" s="122"/>
      <c r="D673" s="122"/>
      <c r="E673" s="122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</row>
    <row r="674" spans="2:18">
      <c r="B674" s="122"/>
      <c r="C674" s="122"/>
      <c r="D674" s="122"/>
      <c r="E674" s="122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</row>
    <row r="675" spans="2:18">
      <c r="B675" s="122"/>
      <c r="C675" s="122"/>
      <c r="D675" s="122"/>
      <c r="E675" s="122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</row>
    <row r="676" spans="2:18">
      <c r="B676" s="122"/>
      <c r="C676" s="122"/>
      <c r="D676" s="122"/>
      <c r="E676" s="122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</row>
    <row r="677" spans="2:18">
      <c r="B677" s="122"/>
      <c r="C677" s="122"/>
      <c r="D677" s="122"/>
      <c r="E677" s="122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</row>
    <row r="678" spans="2:18">
      <c r="B678" s="122"/>
      <c r="C678" s="122"/>
      <c r="D678" s="122"/>
      <c r="E678" s="122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</row>
    <row r="679" spans="2:18">
      <c r="B679" s="122"/>
      <c r="C679" s="122"/>
      <c r="D679" s="122"/>
      <c r="E679" s="122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</row>
    <row r="680" spans="2:18">
      <c r="B680" s="122"/>
      <c r="C680" s="122"/>
      <c r="D680" s="122"/>
      <c r="E680" s="122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</row>
    <row r="681" spans="2:18">
      <c r="B681" s="122"/>
      <c r="C681" s="122"/>
      <c r="D681" s="122"/>
      <c r="E681" s="122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</row>
    <row r="682" spans="2:18">
      <c r="B682" s="122"/>
      <c r="C682" s="122"/>
      <c r="D682" s="122"/>
      <c r="E682" s="122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</row>
    <row r="683" spans="2:18">
      <c r="B683" s="122"/>
      <c r="C683" s="122"/>
      <c r="D683" s="122"/>
      <c r="E683" s="122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</row>
    <row r="684" spans="2:18">
      <c r="B684" s="122"/>
      <c r="C684" s="122"/>
      <c r="D684" s="122"/>
      <c r="E684" s="122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</row>
    <row r="685" spans="2:18">
      <c r="B685" s="122"/>
      <c r="C685" s="122"/>
      <c r="D685" s="122"/>
      <c r="E685" s="122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</row>
    <row r="686" spans="2:18">
      <c r="B686" s="122"/>
      <c r="C686" s="122"/>
      <c r="D686" s="122"/>
      <c r="E686" s="122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</row>
    <row r="687" spans="2:18">
      <c r="B687" s="122"/>
      <c r="C687" s="122"/>
      <c r="D687" s="122"/>
      <c r="E687" s="122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</row>
    <row r="688" spans="2:18">
      <c r="B688" s="122"/>
      <c r="C688" s="122"/>
      <c r="D688" s="122"/>
      <c r="E688" s="122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</row>
    <row r="689" spans="2:18">
      <c r="B689" s="122"/>
      <c r="C689" s="122"/>
      <c r="D689" s="122"/>
      <c r="E689" s="122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</row>
    <row r="690" spans="2:18">
      <c r="B690" s="122"/>
      <c r="C690" s="122"/>
      <c r="D690" s="122"/>
      <c r="E690" s="122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</row>
    <row r="691" spans="2:18">
      <c r="B691" s="122"/>
      <c r="C691" s="122"/>
      <c r="D691" s="122"/>
      <c r="E691" s="122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</row>
    <row r="692" spans="2:18">
      <c r="B692" s="122"/>
      <c r="C692" s="122"/>
      <c r="D692" s="122"/>
      <c r="E692" s="122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</row>
    <row r="693" spans="2:18">
      <c r="B693" s="122"/>
      <c r="C693" s="122"/>
      <c r="D693" s="122"/>
      <c r="E693" s="122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</row>
    <row r="694" spans="2:18">
      <c r="B694" s="122"/>
      <c r="C694" s="122"/>
      <c r="D694" s="122"/>
      <c r="E694" s="122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</row>
    <row r="695" spans="2:18">
      <c r="B695" s="122"/>
      <c r="C695" s="122"/>
      <c r="D695" s="122"/>
      <c r="E695" s="122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</row>
    <row r="696" spans="2:18">
      <c r="B696" s="122"/>
      <c r="C696" s="122"/>
      <c r="D696" s="122"/>
      <c r="E696" s="122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</row>
    <row r="697" spans="2:18">
      <c r="B697" s="122"/>
      <c r="C697" s="122"/>
      <c r="D697" s="122"/>
      <c r="E697" s="122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</row>
    <row r="698" spans="2:18">
      <c r="B698" s="122"/>
      <c r="C698" s="122"/>
      <c r="D698" s="122"/>
      <c r="E698" s="122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</row>
    <row r="699" spans="2:18">
      <c r="B699" s="122"/>
      <c r="C699" s="122"/>
      <c r="D699" s="122"/>
      <c r="E699" s="122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</row>
    <row r="700" spans="2:18">
      <c r="B700" s="122"/>
      <c r="C700" s="122"/>
      <c r="D700" s="122"/>
      <c r="E700" s="122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</row>
    <row r="701" spans="2:18">
      <c r="B701" s="122"/>
      <c r="C701" s="122"/>
      <c r="D701" s="122"/>
      <c r="E701" s="122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</row>
    <row r="702" spans="2:18">
      <c r="B702" s="122"/>
      <c r="C702" s="122"/>
      <c r="D702" s="122"/>
      <c r="E702" s="122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</row>
    <row r="703" spans="2:18">
      <c r="B703" s="122"/>
      <c r="C703" s="122"/>
      <c r="D703" s="122"/>
      <c r="E703" s="122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</row>
    <row r="704" spans="2:18">
      <c r="B704" s="122"/>
      <c r="C704" s="122"/>
      <c r="D704" s="122"/>
      <c r="E704" s="122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</row>
    <row r="705" spans="2:18">
      <c r="B705" s="122"/>
      <c r="C705" s="122"/>
      <c r="D705" s="122"/>
      <c r="E705" s="122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</row>
    <row r="706" spans="2:18">
      <c r="B706" s="122"/>
      <c r="C706" s="122"/>
      <c r="D706" s="122"/>
      <c r="E706" s="122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</row>
    <row r="707" spans="2:18">
      <c r="B707" s="122"/>
      <c r="C707" s="122"/>
      <c r="D707" s="122"/>
      <c r="E707" s="122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</row>
    <row r="708" spans="2:18">
      <c r="B708" s="122"/>
      <c r="C708" s="122"/>
      <c r="D708" s="122"/>
      <c r="E708" s="122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</row>
    <row r="709" spans="2:18">
      <c r="B709" s="122"/>
      <c r="C709" s="122"/>
      <c r="D709" s="122"/>
      <c r="E709" s="122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</row>
    <row r="710" spans="2:18">
      <c r="B710" s="122"/>
      <c r="C710" s="122"/>
      <c r="D710" s="122"/>
      <c r="E710" s="122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</row>
    <row r="711" spans="2:18">
      <c r="B711" s="122"/>
      <c r="C711" s="122"/>
      <c r="D711" s="122"/>
      <c r="E711" s="122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</row>
    <row r="712" spans="2:18">
      <c r="B712" s="122"/>
      <c r="C712" s="122"/>
      <c r="D712" s="122"/>
      <c r="E712" s="122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</row>
    <row r="713" spans="2:18">
      <c r="B713" s="122"/>
      <c r="C713" s="122"/>
      <c r="D713" s="122"/>
      <c r="E713" s="122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</row>
    <row r="714" spans="2:18">
      <c r="B714" s="122"/>
      <c r="C714" s="122"/>
      <c r="D714" s="122"/>
      <c r="E714" s="122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</row>
    <row r="715" spans="2:18">
      <c r="B715" s="122"/>
      <c r="C715" s="122"/>
      <c r="D715" s="122"/>
      <c r="E715" s="122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</row>
    <row r="716" spans="2:18">
      <c r="B716" s="122"/>
      <c r="C716" s="122"/>
      <c r="D716" s="122"/>
      <c r="E716" s="122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</row>
    <row r="717" spans="2:18">
      <c r="B717" s="122"/>
      <c r="C717" s="122"/>
      <c r="D717" s="122"/>
      <c r="E717" s="122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</row>
    <row r="718" spans="2:18">
      <c r="B718" s="122"/>
      <c r="C718" s="122"/>
      <c r="D718" s="122"/>
      <c r="E718" s="122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</row>
    <row r="719" spans="2:18">
      <c r="B719" s="122"/>
      <c r="C719" s="122"/>
      <c r="D719" s="122"/>
      <c r="E719" s="122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</row>
    <row r="720" spans="2:18">
      <c r="B720" s="122"/>
      <c r="C720" s="122"/>
      <c r="D720" s="122"/>
      <c r="E720" s="122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</row>
    <row r="721" spans="2:18">
      <c r="B721" s="122"/>
      <c r="C721" s="122"/>
      <c r="D721" s="122"/>
      <c r="E721" s="122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</row>
    <row r="722" spans="2:18">
      <c r="B722" s="122"/>
      <c r="C722" s="122"/>
      <c r="D722" s="122"/>
      <c r="E722" s="122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</row>
    <row r="723" spans="2:18">
      <c r="B723" s="122"/>
      <c r="C723" s="122"/>
      <c r="D723" s="122"/>
      <c r="E723" s="122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</row>
    <row r="724" spans="2:18">
      <c r="B724" s="122"/>
      <c r="C724" s="122"/>
      <c r="D724" s="122"/>
      <c r="E724" s="122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</row>
    <row r="725" spans="2:18">
      <c r="B725" s="122"/>
      <c r="C725" s="122"/>
      <c r="D725" s="122"/>
      <c r="E725" s="122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</row>
    <row r="726" spans="2:18">
      <c r="B726" s="122"/>
      <c r="C726" s="122"/>
      <c r="D726" s="122"/>
      <c r="E726" s="122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</row>
    <row r="727" spans="2:18">
      <c r="B727" s="122"/>
      <c r="C727" s="122"/>
      <c r="D727" s="122"/>
      <c r="E727" s="122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</row>
    <row r="728" spans="2:18">
      <c r="B728" s="122"/>
      <c r="C728" s="122"/>
      <c r="D728" s="122"/>
      <c r="E728" s="122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</row>
    <row r="729" spans="2:18">
      <c r="B729" s="122"/>
      <c r="C729" s="122"/>
      <c r="D729" s="122"/>
      <c r="E729" s="122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</row>
    <row r="730" spans="2:18">
      <c r="B730" s="122"/>
      <c r="C730" s="122"/>
      <c r="D730" s="122"/>
      <c r="E730" s="122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</row>
    <row r="731" spans="2:18">
      <c r="B731" s="122"/>
      <c r="C731" s="122"/>
      <c r="D731" s="122"/>
      <c r="E731" s="122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</row>
    <row r="732" spans="2:18">
      <c r="B732" s="122"/>
      <c r="C732" s="122"/>
      <c r="D732" s="122"/>
      <c r="E732" s="122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</row>
    <row r="733" spans="2:18">
      <c r="B733" s="122"/>
      <c r="C733" s="122"/>
      <c r="D733" s="122"/>
      <c r="E733" s="122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</row>
    <row r="734" spans="2:18">
      <c r="B734" s="122"/>
      <c r="C734" s="122"/>
      <c r="D734" s="122"/>
      <c r="E734" s="122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</row>
    <row r="735" spans="2:18">
      <c r="B735" s="122"/>
      <c r="C735" s="122"/>
      <c r="D735" s="122"/>
      <c r="E735" s="122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</row>
    <row r="736" spans="2:18">
      <c r="B736" s="122"/>
      <c r="C736" s="122"/>
      <c r="D736" s="122"/>
      <c r="E736" s="122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</row>
    <row r="737" spans="2:18">
      <c r="B737" s="122"/>
      <c r="C737" s="122"/>
      <c r="D737" s="122"/>
      <c r="E737" s="122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</row>
    <row r="738" spans="2:18">
      <c r="B738" s="122"/>
      <c r="C738" s="122"/>
      <c r="D738" s="122"/>
      <c r="E738" s="122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</row>
    <row r="739" spans="2:18">
      <c r="B739" s="122"/>
      <c r="C739" s="122"/>
      <c r="D739" s="122"/>
      <c r="E739" s="122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</row>
    <row r="740" spans="2:18">
      <c r="B740" s="122"/>
      <c r="C740" s="122"/>
      <c r="D740" s="122"/>
      <c r="E740" s="122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</row>
    <row r="741" spans="2:18">
      <c r="B741" s="122"/>
      <c r="C741" s="122"/>
      <c r="D741" s="122"/>
      <c r="E741" s="122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</row>
    <row r="742" spans="2:18">
      <c r="B742" s="122"/>
      <c r="C742" s="122"/>
      <c r="D742" s="122"/>
      <c r="E742" s="122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</row>
    <row r="743" spans="2:18">
      <c r="B743" s="122"/>
      <c r="C743" s="122"/>
      <c r="D743" s="122"/>
      <c r="E743" s="122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</row>
    <row r="744" spans="2:18">
      <c r="B744" s="122"/>
      <c r="C744" s="122"/>
      <c r="D744" s="122"/>
      <c r="E744" s="122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</row>
    <row r="745" spans="2:18">
      <c r="B745" s="122"/>
      <c r="C745" s="122"/>
      <c r="D745" s="122"/>
      <c r="E745" s="122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</row>
    <row r="746" spans="2:18">
      <c r="B746" s="122"/>
      <c r="C746" s="122"/>
      <c r="D746" s="122"/>
      <c r="E746" s="122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</row>
    <row r="747" spans="2:18">
      <c r="B747" s="122"/>
      <c r="C747" s="122"/>
      <c r="D747" s="122"/>
      <c r="E747" s="122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</row>
    <row r="748" spans="2:18">
      <c r="B748" s="122"/>
      <c r="C748" s="122"/>
      <c r="D748" s="122"/>
      <c r="E748" s="122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</row>
    <row r="749" spans="2:18">
      <c r="B749" s="122"/>
      <c r="C749" s="122"/>
      <c r="D749" s="122"/>
      <c r="E749" s="122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</row>
    <row r="750" spans="2:18">
      <c r="B750" s="122"/>
      <c r="C750" s="122"/>
      <c r="D750" s="122"/>
      <c r="E750" s="122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</row>
    <row r="751" spans="2:18">
      <c r="B751" s="122"/>
      <c r="C751" s="122"/>
      <c r="D751" s="122"/>
      <c r="E751" s="122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</row>
    <row r="752" spans="2:18">
      <c r="B752" s="122"/>
      <c r="C752" s="122"/>
      <c r="D752" s="122"/>
      <c r="E752" s="122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</row>
    <row r="753" spans="2:18">
      <c r="B753" s="122"/>
      <c r="C753" s="122"/>
      <c r="D753" s="122"/>
      <c r="E753" s="122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</row>
    <row r="754" spans="2:18">
      <c r="B754" s="122"/>
      <c r="C754" s="122"/>
      <c r="D754" s="122"/>
      <c r="E754" s="122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</row>
    <row r="755" spans="2:18">
      <c r="B755" s="122"/>
      <c r="C755" s="122"/>
      <c r="D755" s="122"/>
      <c r="E755" s="122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</row>
    <row r="756" spans="2:18">
      <c r="B756" s="122"/>
      <c r="C756" s="122"/>
      <c r="D756" s="122"/>
      <c r="E756" s="122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</row>
    <row r="757" spans="2:18">
      <c r="B757" s="122"/>
      <c r="C757" s="122"/>
      <c r="D757" s="122"/>
      <c r="E757" s="122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</row>
    <row r="758" spans="2:18">
      <c r="B758" s="122"/>
      <c r="C758" s="122"/>
      <c r="D758" s="122"/>
      <c r="E758" s="122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</row>
    <row r="759" spans="2:18">
      <c r="B759" s="122"/>
      <c r="C759" s="122"/>
      <c r="D759" s="122"/>
      <c r="E759" s="122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</row>
    <row r="760" spans="2:18">
      <c r="B760" s="122"/>
      <c r="C760" s="122"/>
      <c r="D760" s="122"/>
      <c r="E760" s="122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</row>
    <row r="761" spans="2:18">
      <c r="B761" s="122"/>
      <c r="C761" s="122"/>
      <c r="D761" s="122"/>
      <c r="E761" s="122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</row>
    <row r="762" spans="2:18">
      <c r="B762" s="122"/>
      <c r="C762" s="122"/>
      <c r="D762" s="122"/>
      <c r="E762" s="122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</row>
    <row r="763" spans="2:18">
      <c r="B763" s="122"/>
      <c r="C763" s="122"/>
      <c r="D763" s="122"/>
      <c r="E763" s="122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</row>
    <row r="764" spans="2:18">
      <c r="B764" s="122"/>
      <c r="C764" s="122"/>
      <c r="D764" s="122"/>
      <c r="E764" s="122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</row>
    <row r="765" spans="2:18">
      <c r="B765" s="122"/>
      <c r="C765" s="122"/>
      <c r="D765" s="122"/>
      <c r="E765" s="122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</row>
    <row r="766" spans="2:18">
      <c r="B766" s="122"/>
      <c r="C766" s="122"/>
      <c r="D766" s="122"/>
      <c r="E766" s="122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</row>
    <row r="767" spans="2:18">
      <c r="B767" s="122"/>
      <c r="C767" s="122"/>
      <c r="D767" s="122"/>
      <c r="E767" s="122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</row>
    <row r="768" spans="2:18">
      <c r="B768" s="122"/>
      <c r="C768" s="122"/>
      <c r="D768" s="122"/>
      <c r="E768" s="122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</row>
    <row r="769" spans="2:18">
      <c r="B769" s="122"/>
      <c r="C769" s="122"/>
      <c r="D769" s="122"/>
      <c r="E769" s="122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</row>
    <row r="770" spans="2:18">
      <c r="B770" s="122"/>
      <c r="C770" s="122"/>
      <c r="D770" s="122"/>
      <c r="E770" s="122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</row>
    <row r="771" spans="2:18">
      <c r="B771" s="122"/>
      <c r="C771" s="122"/>
      <c r="D771" s="122"/>
      <c r="E771" s="122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</row>
    <row r="772" spans="2:18">
      <c r="B772" s="122"/>
      <c r="C772" s="122"/>
      <c r="D772" s="122"/>
      <c r="E772" s="122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</row>
    <row r="773" spans="2:18">
      <c r="B773" s="122"/>
      <c r="C773" s="122"/>
      <c r="D773" s="122"/>
      <c r="E773" s="122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</row>
    <row r="774" spans="2:18">
      <c r="B774" s="122"/>
      <c r="C774" s="122"/>
      <c r="D774" s="122"/>
      <c r="E774" s="122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</row>
    <row r="775" spans="2:18">
      <c r="B775" s="122"/>
      <c r="C775" s="122"/>
      <c r="D775" s="122"/>
      <c r="E775" s="122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</row>
    <row r="776" spans="2:18">
      <c r="B776" s="122"/>
      <c r="C776" s="122"/>
      <c r="D776" s="122"/>
      <c r="E776" s="122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</row>
    <row r="777" spans="2:18">
      <c r="B777" s="122"/>
      <c r="C777" s="122"/>
      <c r="D777" s="122"/>
      <c r="E777" s="122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</row>
    <row r="778" spans="2:18">
      <c r="B778" s="122"/>
      <c r="C778" s="122"/>
      <c r="D778" s="122"/>
      <c r="E778" s="122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</row>
    <row r="779" spans="2:18">
      <c r="B779" s="122"/>
      <c r="C779" s="122"/>
      <c r="D779" s="122"/>
      <c r="E779" s="122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</row>
    <row r="780" spans="2:18">
      <c r="B780" s="122"/>
      <c r="C780" s="122"/>
      <c r="D780" s="122"/>
      <c r="E780" s="122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</row>
    <row r="781" spans="2:18">
      <c r="B781" s="122"/>
      <c r="C781" s="122"/>
      <c r="D781" s="122"/>
      <c r="E781" s="122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</row>
    <row r="782" spans="2:18">
      <c r="B782" s="122"/>
      <c r="C782" s="122"/>
      <c r="D782" s="122"/>
      <c r="E782" s="122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</row>
    <row r="783" spans="2:18">
      <c r="B783" s="122"/>
      <c r="C783" s="122"/>
      <c r="D783" s="122"/>
      <c r="E783" s="122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</row>
    <row r="784" spans="2:18">
      <c r="B784" s="122"/>
      <c r="C784" s="122"/>
      <c r="D784" s="122"/>
      <c r="E784" s="122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</row>
    <row r="785" spans="2:18">
      <c r="B785" s="122"/>
      <c r="C785" s="122"/>
      <c r="D785" s="122"/>
      <c r="E785" s="122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</row>
    <row r="786" spans="2:18">
      <c r="B786" s="122"/>
      <c r="C786" s="122"/>
      <c r="D786" s="122"/>
      <c r="E786" s="122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</row>
    <row r="787" spans="2:18">
      <c r="B787" s="122"/>
      <c r="C787" s="122"/>
      <c r="D787" s="122"/>
      <c r="E787" s="122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</row>
    <row r="788" spans="2:18">
      <c r="B788" s="122"/>
      <c r="C788" s="122"/>
      <c r="D788" s="122"/>
      <c r="E788" s="122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</row>
    <row r="789" spans="2:18">
      <c r="B789" s="122"/>
      <c r="C789" s="122"/>
      <c r="D789" s="122"/>
      <c r="E789" s="122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</row>
    <row r="790" spans="2:18">
      <c r="B790" s="122"/>
      <c r="C790" s="122"/>
      <c r="D790" s="122"/>
      <c r="E790" s="122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</row>
    <row r="791" spans="2:18">
      <c r="B791" s="122"/>
      <c r="C791" s="122"/>
      <c r="D791" s="122"/>
      <c r="E791" s="122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</row>
    <row r="792" spans="2:18">
      <c r="B792" s="122"/>
      <c r="C792" s="122"/>
      <c r="D792" s="122"/>
      <c r="E792" s="122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</row>
    <row r="793" spans="2:18">
      <c r="B793" s="122"/>
      <c r="C793" s="122"/>
      <c r="D793" s="122"/>
      <c r="E793" s="122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</row>
    <row r="794" spans="2:18">
      <c r="B794" s="122"/>
      <c r="C794" s="122"/>
      <c r="D794" s="122"/>
      <c r="E794" s="122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</row>
    <row r="795" spans="2:18">
      <c r="B795" s="122"/>
      <c r="C795" s="122"/>
      <c r="D795" s="122"/>
      <c r="E795" s="122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</row>
    <row r="796" spans="2:18">
      <c r="B796" s="122"/>
      <c r="C796" s="122"/>
      <c r="D796" s="122"/>
      <c r="E796" s="122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</row>
    <row r="797" spans="2:18">
      <c r="B797" s="122"/>
      <c r="C797" s="122"/>
      <c r="D797" s="122"/>
      <c r="E797" s="122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</row>
    <row r="798" spans="2:18">
      <c r="B798" s="122"/>
      <c r="C798" s="122"/>
      <c r="D798" s="122"/>
      <c r="E798" s="122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</row>
    <row r="799" spans="2:18">
      <c r="B799" s="122"/>
      <c r="C799" s="122"/>
      <c r="D799" s="122"/>
      <c r="E799" s="122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</row>
    <row r="800" spans="2:18">
      <c r="B800" s="122"/>
      <c r="C800" s="122"/>
      <c r="D800" s="122"/>
      <c r="E800" s="122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</row>
    <row r="801" spans="2:18">
      <c r="B801" s="122"/>
      <c r="C801" s="122"/>
      <c r="D801" s="122"/>
      <c r="E801" s="122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</row>
    <row r="802" spans="2:18">
      <c r="B802" s="122"/>
      <c r="C802" s="122"/>
      <c r="D802" s="122"/>
      <c r="E802" s="122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</row>
    <row r="803" spans="2:18">
      <c r="B803" s="122"/>
      <c r="C803" s="122"/>
      <c r="D803" s="122"/>
      <c r="E803" s="122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</row>
    <row r="804" spans="2:18">
      <c r="B804" s="122"/>
      <c r="C804" s="122"/>
      <c r="D804" s="122"/>
      <c r="E804" s="122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</row>
    <row r="805" spans="2:18">
      <c r="B805" s="122"/>
      <c r="C805" s="122"/>
      <c r="D805" s="122"/>
      <c r="E805" s="122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</row>
    <row r="806" spans="2:18">
      <c r="B806" s="122"/>
      <c r="C806" s="122"/>
      <c r="D806" s="122"/>
      <c r="E806" s="122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</row>
    <row r="807" spans="2:18">
      <c r="B807" s="122"/>
      <c r="C807" s="122"/>
      <c r="D807" s="122"/>
      <c r="E807" s="122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</row>
    <row r="808" spans="2:18">
      <c r="B808" s="122"/>
      <c r="C808" s="122"/>
      <c r="D808" s="122"/>
      <c r="E808" s="122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</row>
    <row r="809" spans="2:18">
      <c r="B809" s="122"/>
      <c r="C809" s="122"/>
      <c r="D809" s="122"/>
      <c r="E809" s="122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</row>
    <row r="810" spans="2:18">
      <c r="B810" s="122"/>
      <c r="C810" s="122"/>
      <c r="D810" s="122"/>
      <c r="E810" s="122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</row>
    <row r="811" spans="2:18">
      <c r="B811" s="122"/>
      <c r="C811" s="122"/>
      <c r="D811" s="122"/>
      <c r="E811" s="122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</row>
    <row r="812" spans="2:18">
      <c r="B812" s="122"/>
      <c r="C812" s="122"/>
      <c r="D812" s="122"/>
      <c r="E812" s="122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</row>
    <row r="813" spans="2:18">
      <c r="B813" s="122"/>
      <c r="C813" s="122"/>
      <c r="D813" s="122"/>
      <c r="E813" s="122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</row>
    <row r="814" spans="2:18">
      <c r="B814" s="122"/>
      <c r="C814" s="122"/>
      <c r="D814" s="122"/>
      <c r="E814" s="122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</row>
    <row r="815" spans="2:18">
      <c r="B815" s="122"/>
      <c r="C815" s="122"/>
      <c r="D815" s="122"/>
      <c r="E815" s="122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</row>
    <row r="816" spans="2:18">
      <c r="B816" s="122"/>
      <c r="C816" s="122"/>
      <c r="D816" s="122"/>
      <c r="E816" s="122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</row>
    <row r="817" spans="2:18">
      <c r="B817" s="122"/>
      <c r="C817" s="122"/>
      <c r="D817" s="122"/>
      <c r="E817" s="122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</row>
    <row r="818" spans="2:18">
      <c r="B818" s="122"/>
      <c r="C818" s="122"/>
      <c r="D818" s="122"/>
      <c r="E818" s="122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</row>
    <row r="819" spans="2:18">
      <c r="B819" s="122"/>
      <c r="C819" s="122"/>
      <c r="D819" s="122"/>
      <c r="E819" s="122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</row>
    <row r="820" spans="2:18">
      <c r="B820" s="122"/>
      <c r="C820" s="122"/>
      <c r="D820" s="122"/>
      <c r="E820" s="122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</row>
    <row r="821" spans="2:18">
      <c r="B821" s="122"/>
      <c r="C821" s="122"/>
      <c r="D821" s="122"/>
      <c r="E821" s="122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</row>
    <row r="822" spans="2:18">
      <c r="B822" s="122"/>
      <c r="C822" s="122"/>
      <c r="D822" s="122"/>
      <c r="E822" s="122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</row>
    <row r="823" spans="2:18">
      <c r="B823" s="122"/>
      <c r="C823" s="122"/>
      <c r="D823" s="122"/>
      <c r="E823" s="122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</row>
    <row r="824" spans="2:18">
      <c r="B824" s="122"/>
      <c r="C824" s="122"/>
      <c r="D824" s="122"/>
      <c r="E824" s="122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</row>
    <row r="825" spans="2:18">
      <c r="B825" s="122"/>
      <c r="C825" s="122"/>
      <c r="D825" s="122"/>
      <c r="E825" s="122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</row>
    <row r="826" spans="2:18">
      <c r="B826" s="122"/>
      <c r="C826" s="122"/>
      <c r="D826" s="122"/>
      <c r="E826" s="122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</row>
    <row r="827" spans="2:18">
      <c r="B827" s="122"/>
      <c r="C827" s="122"/>
      <c r="D827" s="122"/>
      <c r="E827" s="122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</row>
    <row r="828" spans="2:18">
      <c r="B828" s="122"/>
      <c r="C828" s="122"/>
      <c r="D828" s="122"/>
      <c r="E828" s="122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</row>
    <row r="829" spans="2:18">
      <c r="B829" s="122"/>
      <c r="C829" s="122"/>
      <c r="D829" s="122"/>
      <c r="E829" s="122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</row>
    <row r="830" spans="2:18">
      <c r="B830" s="122"/>
      <c r="C830" s="122"/>
      <c r="D830" s="122"/>
      <c r="E830" s="122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</row>
    <row r="831" spans="2:18">
      <c r="B831" s="122"/>
      <c r="C831" s="122"/>
      <c r="D831" s="122"/>
      <c r="E831" s="122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</row>
    <row r="832" spans="2:18">
      <c r="B832" s="122"/>
      <c r="C832" s="122"/>
      <c r="D832" s="122"/>
      <c r="E832" s="122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</row>
    <row r="833" spans="2:18">
      <c r="B833" s="122"/>
      <c r="C833" s="122"/>
      <c r="D833" s="122"/>
      <c r="E833" s="122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</row>
    <row r="834" spans="2:18">
      <c r="B834" s="122"/>
      <c r="C834" s="122"/>
      <c r="D834" s="122"/>
      <c r="E834" s="122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</row>
    <row r="835" spans="2:18">
      <c r="B835" s="122"/>
      <c r="C835" s="122"/>
      <c r="D835" s="122"/>
      <c r="E835" s="122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</row>
    <row r="836" spans="2:18">
      <c r="B836" s="122"/>
      <c r="C836" s="122"/>
      <c r="D836" s="122"/>
      <c r="E836" s="122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</row>
    <row r="837" spans="2:18">
      <c r="B837" s="122"/>
      <c r="C837" s="122"/>
      <c r="D837" s="122"/>
      <c r="E837" s="122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</row>
    <row r="838" spans="2:18">
      <c r="B838" s="122"/>
      <c r="C838" s="122"/>
      <c r="D838" s="122"/>
      <c r="E838" s="122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</row>
    <row r="839" spans="2:18">
      <c r="B839" s="122"/>
      <c r="C839" s="122"/>
      <c r="D839" s="122"/>
      <c r="E839" s="122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</row>
    <row r="840" spans="2:18">
      <c r="B840" s="122"/>
      <c r="C840" s="122"/>
      <c r="D840" s="122"/>
      <c r="E840" s="122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</row>
    <row r="841" spans="2:18">
      <c r="B841" s="122"/>
      <c r="C841" s="122"/>
      <c r="D841" s="122"/>
      <c r="E841" s="122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</row>
    <row r="842" spans="2:18">
      <c r="B842" s="122"/>
      <c r="C842" s="122"/>
      <c r="D842" s="122"/>
      <c r="E842" s="122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</row>
    <row r="843" spans="2:18">
      <c r="B843" s="122"/>
      <c r="C843" s="122"/>
      <c r="D843" s="122"/>
      <c r="E843" s="122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</row>
    <row r="844" spans="2:18">
      <c r="B844" s="122"/>
      <c r="C844" s="122"/>
      <c r="D844" s="122"/>
      <c r="E844" s="122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</row>
    <row r="845" spans="2:18">
      <c r="B845" s="122"/>
      <c r="C845" s="122"/>
      <c r="D845" s="122"/>
      <c r="E845" s="122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</row>
    <row r="846" spans="2:18">
      <c r="B846" s="122"/>
      <c r="C846" s="122"/>
      <c r="D846" s="122"/>
      <c r="E846" s="122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</row>
    <row r="847" spans="2:18">
      <c r="B847" s="122"/>
      <c r="C847" s="122"/>
      <c r="D847" s="122"/>
      <c r="E847" s="122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</row>
    <row r="848" spans="2:18">
      <c r="B848" s="122"/>
      <c r="C848" s="122"/>
      <c r="D848" s="122"/>
      <c r="E848" s="122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</row>
    <row r="849" spans="2:18">
      <c r="B849" s="122"/>
      <c r="C849" s="122"/>
      <c r="D849" s="122"/>
      <c r="E849" s="122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</row>
    <row r="850" spans="2:18">
      <c r="B850" s="122"/>
      <c r="C850" s="122"/>
      <c r="D850" s="122"/>
      <c r="E850" s="122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</row>
    <row r="851" spans="2:18">
      <c r="B851" s="122"/>
      <c r="C851" s="122"/>
      <c r="D851" s="122"/>
      <c r="E851" s="122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</row>
    <row r="852" spans="2:18">
      <c r="B852" s="122"/>
      <c r="C852" s="122"/>
      <c r="D852" s="122"/>
      <c r="E852" s="122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</row>
    <row r="853" spans="2:18">
      <c r="B853" s="122"/>
      <c r="C853" s="122"/>
      <c r="D853" s="122"/>
      <c r="E853" s="122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</row>
    <row r="854" spans="2:18">
      <c r="B854" s="122"/>
      <c r="C854" s="122"/>
      <c r="D854" s="122"/>
      <c r="E854" s="122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</row>
    <row r="855" spans="2:18">
      <c r="B855" s="122"/>
      <c r="C855" s="122"/>
      <c r="D855" s="122"/>
      <c r="E855" s="122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</row>
    <row r="856" spans="2:18">
      <c r="B856" s="122"/>
      <c r="C856" s="122"/>
      <c r="D856" s="122"/>
      <c r="E856" s="122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</row>
    <row r="857" spans="2:18">
      <c r="B857" s="122"/>
      <c r="C857" s="122"/>
      <c r="D857" s="122"/>
      <c r="E857" s="122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</row>
    <row r="858" spans="2:18">
      <c r="B858" s="122"/>
      <c r="C858" s="122"/>
      <c r="D858" s="122"/>
      <c r="E858" s="122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</row>
    <row r="859" spans="2:18">
      <c r="B859" s="122"/>
      <c r="C859" s="122"/>
      <c r="D859" s="122"/>
      <c r="E859" s="122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</row>
    <row r="860" spans="2:18">
      <c r="B860" s="122"/>
      <c r="C860" s="122"/>
      <c r="D860" s="122"/>
      <c r="E860" s="122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</row>
    <row r="861" spans="2:18">
      <c r="B861" s="122"/>
      <c r="C861" s="122"/>
      <c r="D861" s="122"/>
      <c r="E861" s="122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</row>
    <row r="862" spans="2:18">
      <c r="B862" s="122"/>
      <c r="C862" s="122"/>
      <c r="D862" s="122"/>
      <c r="E862" s="122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</row>
    <row r="863" spans="2:18">
      <c r="B863" s="122"/>
      <c r="C863" s="122"/>
      <c r="D863" s="122"/>
      <c r="E863" s="122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</row>
    <row r="864" spans="2:18">
      <c r="B864" s="122"/>
      <c r="C864" s="122"/>
      <c r="D864" s="122"/>
      <c r="E864" s="122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</row>
    <row r="865" spans="2:18">
      <c r="B865" s="122"/>
      <c r="C865" s="122"/>
      <c r="D865" s="122"/>
      <c r="E865" s="122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</row>
    <row r="866" spans="2:18">
      <c r="B866" s="122"/>
      <c r="C866" s="122"/>
      <c r="D866" s="122"/>
      <c r="E866" s="122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</row>
    <row r="867" spans="2:18">
      <c r="B867" s="122"/>
      <c r="C867" s="122"/>
      <c r="D867" s="122"/>
      <c r="E867" s="122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</row>
    <row r="868" spans="2:18">
      <c r="B868" s="122"/>
      <c r="C868" s="122"/>
      <c r="D868" s="122"/>
      <c r="E868" s="122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</row>
    <row r="869" spans="2:18">
      <c r="B869" s="122"/>
      <c r="C869" s="122"/>
      <c r="D869" s="122"/>
      <c r="E869" s="122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</row>
    <row r="870" spans="2:18">
      <c r="B870" s="122"/>
      <c r="C870" s="122"/>
      <c r="D870" s="122"/>
      <c r="E870" s="122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</row>
    <row r="871" spans="2:18">
      <c r="B871" s="122"/>
      <c r="C871" s="122"/>
      <c r="D871" s="122"/>
      <c r="E871" s="122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</row>
    <row r="872" spans="2:18">
      <c r="B872" s="122"/>
      <c r="C872" s="122"/>
      <c r="D872" s="122"/>
      <c r="E872" s="122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</row>
    <row r="873" spans="2:18">
      <c r="B873" s="122"/>
      <c r="C873" s="122"/>
      <c r="D873" s="122"/>
      <c r="E873" s="122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</row>
    <row r="874" spans="2:18">
      <c r="B874" s="122"/>
      <c r="C874" s="122"/>
      <c r="D874" s="122"/>
      <c r="E874" s="122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</row>
    <row r="875" spans="2:18">
      <c r="B875" s="122"/>
      <c r="C875" s="122"/>
      <c r="D875" s="122"/>
      <c r="E875" s="122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</row>
    <row r="876" spans="2:18">
      <c r="B876" s="122"/>
      <c r="C876" s="122"/>
      <c r="D876" s="122"/>
      <c r="E876" s="122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</row>
    <row r="877" spans="2:18">
      <c r="B877" s="122"/>
      <c r="C877" s="122"/>
      <c r="D877" s="122"/>
      <c r="E877" s="122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</row>
    <row r="878" spans="2:18">
      <c r="B878" s="122"/>
      <c r="C878" s="122"/>
      <c r="D878" s="122"/>
      <c r="E878" s="122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</row>
    <row r="879" spans="2:18">
      <c r="B879" s="122"/>
      <c r="C879" s="122"/>
      <c r="D879" s="122"/>
      <c r="E879" s="122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</row>
    <row r="880" spans="2:18">
      <c r="B880" s="122"/>
      <c r="C880" s="122"/>
      <c r="D880" s="122"/>
      <c r="E880" s="122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</row>
    <row r="881" spans="2:18">
      <c r="B881" s="122"/>
      <c r="C881" s="122"/>
      <c r="D881" s="122"/>
      <c r="E881" s="122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</row>
    <row r="882" spans="2:18">
      <c r="B882" s="122"/>
      <c r="C882" s="122"/>
      <c r="D882" s="122"/>
      <c r="E882" s="122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</row>
    <row r="883" spans="2:18">
      <c r="B883" s="122"/>
      <c r="C883" s="122"/>
      <c r="D883" s="122"/>
      <c r="E883" s="122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</row>
    <row r="884" spans="2:18">
      <c r="B884" s="122"/>
      <c r="C884" s="122"/>
      <c r="D884" s="122"/>
      <c r="E884" s="122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</row>
    <row r="885" spans="2:18">
      <c r="B885" s="122"/>
      <c r="C885" s="122"/>
      <c r="D885" s="122"/>
      <c r="E885" s="122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</row>
    <row r="886" spans="2:18">
      <c r="B886" s="122"/>
      <c r="C886" s="122"/>
      <c r="D886" s="122"/>
      <c r="E886" s="122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</row>
    <row r="887" spans="2:18">
      <c r="B887" s="122"/>
      <c r="C887" s="122"/>
      <c r="D887" s="122"/>
      <c r="E887" s="122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</row>
    <row r="888" spans="2:18">
      <c r="B888" s="122"/>
      <c r="C888" s="122"/>
      <c r="D888" s="122"/>
      <c r="E888" s="122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</row>
    <row r="889" spans="2:18">
      <c r="B889" s="122"/>
      <c r="C889" s="122"/>
      <c r="D889" s="122"/>
      <c r="E889" s="122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</row>
    <row r="890" spans="2:18">
      <c r="B890" s="122"/>
      <c r="C890" s="122"/>
      <c r="D890" s="122"/>
      <c r="E890" s="122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</row>
    <row r="891" spans="2:18">
      <c r="B891" s="122"/>
      <c r="C891" s="122"/>
      <c r="D891" s="122"/>
      <c r="E891" s="122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</row>
    <row r="892" spans="2:18">
      <c r="B892" s="122"/>
      <c r="C892" s="122"/>
      <c r="D892" s="122"/>
      <c r="E892" s="122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</row>
    <row r="893" spans="2:18">
      <c r="B893" s="122"/>
      <c r="C893" s="122"/>
      <c r="D893" s="122"/>
      <c r="E893" s="122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</row>
    <row r="894" spans="2:18">
      <c r="B894" s="122"/>
      <c r="C894" s="122"/>
      <c r="D894" s="122"/>
      <c r="E894" s="122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</row>
    <row r="895" spans="2:18">
      <c r="B895" s="122"/>
      <c r="C895" s="122"/>
      <c r="D895" s="122"/>
      <c r="E895" s="122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</row>
    <row r="896" spans="2:18">
      <c r="B896" s="122"/>
      <c r="C896" s="122"/>
      <c r="D896" s="122"/>
      <c r="E896" s="122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</row>
    <row r="897" spans="2:18">
      <c r="B897" s="122"/>
      <c r="C897" s="122"/>
      <c r="D897" s="122"/>
      <c r="E897" s="122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</row>
    <row r="898" spans="2:18">
      <c r="B898" s="122"/>
      <c r="C898" s="122"/>
      <c r="D898" s="122"/>
      <c r="E898" s="122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</row>
    <row r="899" spans="2:18">
      <c r="B899" s="122"/>
      <c r="C899" s="122"/>
      <c r="D899" s="122"/>
      <c r="E899" s="122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</row>
    <row r="900" spans="2:18">
      <c r="B900" s="122"/>
      <c r="C900" s="122"/>
      <c r="D900" s="122"/>
      <c r="E900" s="122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</row>
    <row r="901" spans="2:18">
      <c r="B901" s="122"/>
      <c r="C901" s="122"/>
      <c r="D901" s="122"/>
      <c r="E901" s="122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</row>
    <row r="902" spans="2:18">
      <c r="B902" s="122"/>
      <c r="C902" s="122"/>
      <c r="D902" s="122"/>
      <c r="E902" s="122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</row>
    <row r="903" spans="2:18">
      <c r="B903" s="122"/>
      <c r="C903" s="122"/>
      <c r="D903" s="122"/>
      <c r="E903" s="122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</row>
    <row r="904" spans="2:18">
      <c r="B904" s="122"/>
      <c r="C904" s="122"/>
      <c r="D904" s="122"/>
      <c r="E904" s="122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</row>
    <row r="905" spans="2:18">
      <c r="B905" s="122"/>
      <c r="C905" s="122"/>
      <c r="D905" s="122"/>
      <c r="E905" s="122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</row>
    <row r="906" spans="2:18">
      <c r="B906" s="122"/>
      <c r="C906" s="122"/>
      <c r="D906" s="122"/>
      <c r="E906" s="122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</row>
    <row r="907" spans="2:18">
      <c r="B907" s="122"/>
      <c r="C907" s="122"/>
      <c r="D907" s="122"/>
      <c r="E907" s="122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</row>
    <row r="908" spans="2:18">
      <c r="B908" s="122"/>
      <c r="C908" s="122"/>
      <c r="D908" s="122"/>
      <c r="E908" s="122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</row>
    <row r="909" spans="2:18">
      <c r="B909" s="122"/>
      <c r="C909" s="122"/>
      <c r="D909" s="122"/>
      <c r="E909" s="122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</row>
    <row r="910" spans="2:18">
      <c r="B910" s="122"/>
      <c r="C910" s="122"/>
      <c r="D910" s="122"/>
      <c r="E910" s="122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</row>
    <row r="911" spans="2:18">
      <c r="B911" s="122"/>
      <c r="C911" s="122"/>
      <c r="D911" s="122"/>
      <c r="E911" s="122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</row>
    <row r="912" spans="2:18">
      <c r="B912" s="122"/>
      <c r="C912" s="122"/>
      <c r="D912" s="122"/>
      <c r="E912" s="122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</row>
    <row r="913" spans="2:18">
      <c r="B913" s="122"/>
      <c r="C913" s="122"/>
      <c r="D913" s="122"/>
      <c r="E913" s="122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</row>
    <row r="914" spans="2:18">
      <c r="B914" s="122"/>
      <c r="C914" s="122"/>
      <c r="D914" s="122"/>
      <c r="E914" s="122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</row>
    <row r="915" spans="2:18">
      <c r="B915" s="122"/>
      <c r="C915" s="122"/>
      <c r="D915" s="122"/>
      <c r="E915" s="122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</row>
    <row r="916" spans="2:18">
      <c r="B916" s="122"/>
      <c r="C916" s="122"/>
      <c r="D916" s="122"/>
      <c r="E916" s="122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</row>
    <row r="917" spans="2:18">
      <c r="B917" s="122"/>
      <c r="C917" s="122"/>
      <c r="D917" s="122"/>
      <c r="E917" s="122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</row>
    <row r="918" spans="2:18">
      <c r="B918" s="122"/>
      <c r="C918" s="122"/>
      <c r="D918" s="122"/>
      <c r="E918" s="122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</row>
    <row r="919" spans="2:18">
      <c r="B919" s="122"/>
      <c r="C919" s="122"/>
      <c r="D919" s="122"/>
      <c r="E919" s="122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</row>
    <row r="920" spans="2:18">
      <c r="B920" s="122"/>
      <c r="C920" s="122"/>
      <c r="D920" s="122"/>
      <c r="E920" s="122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</row>
    <row r="921" spans="2:18">
      <c r="B921" s="122"/>
      <c r="C921" s="122"/>
      <c r="D921" s="122"/>
      <c r="E921" s="122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</row>
    <row r="922" spans="2:18">
      <c r="B922" s="122"/>
      <c r="C922" s="122"/>
      <c r="D922" s="122"/>
      <c r="E922" s="122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</row>
    <row r="923" spans="2:18">
      <c r="B923" s="122"/>
      <c r="C923" s="122"/>
      <c r="D923" s="122"/>
      <c r="E923" s="122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</row>
    <row r="924" spans="2:18">
      <c r="B924" s="122"/>
      <c r="C924" s="122"/>
      <c r="D924" s="122"/>
      <c r="E924" s="122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</row>
    <row r="925" spans="2:18">
      <c r="B925" s="122"/>
      <c r="C925" s="122"/>
      <c r="D925" s="122"/>
      <c r="E925" s="122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</row>
    <row r="926" spans="2:18">
      <c r="B926" s="122"/>
      <c r="C926" s="122"/>
      <c r="D926" s="122"/>
      <c r="E926" s="122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</row>
    <row r="927" spans="2:18">
      <c r="B927" s="122"/>
      <c r="C927" s="122"/>
      <c r="D927" s="122"/>
      <c r="E927" s="122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</row>
    <row r="928" spans="2:18">
      <c r="B928" s="122"/>
      <c r="C928" s="122"/>
      <c r="D928" s="122"/>
      <c r="E928" s="122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</row>
    <row r="929" spans="2:18">
      <c r="B929" s="122"/>
      <c r="C929" s="122"/>
      <c r="D929" s="122"/>
      <c r="E929" s="122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</row>
    <row r="930" spans="2:18">
      <c r="B930" s="122"/>
      <c r="C930" s="122"/>
      <c r="D930" s="122"/>
      <c r="E930" s="122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</row>
    <row r="931" spans="2:18">
      <c r="B931" s="122"/>
      <c r="C931" s="122"/>
      <c r="D931" s="122"/>
      <c r="E931" s="122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</row>
    <row r="932" spans="2:18">
      <c r="B932" s="122"/>
      <c r="C932" s="122"/>
      <c r="D932" s="122"/>
      <c r="E932" s="122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</row>
    <row r="933" spans="2:18">
      <c r="B933" s="122"/>
      <c r="C933" s="122"/>
      <c r="D933" s="122"/>
      <c r="E933" s="122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</row>
    <row r="934" spans="2:18">
      <c r="B934" s="122"/>
      <c r="C934" s="122"/>
      <c r="D934" s="122"/>
      <c r="E934" s="122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</row>
    <row r="935" spans="2:18">
      <c r="B935" s="122"/>
      <c r="C935" s="122"/>
      <c r="D935" s="122"/>
      <c r="E935" s="122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</row>
    <row r="936" spans="2:18">
      <c r="B936" s="122"/>
      <c r="C936" s="122"/>
      <c r="D936" s="122"/>
      <c r="E936" s="122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</row>
    <row r="937" spans="2:18">
      <c r="B937" s="122"/>
      <c r="C937" s="122"/>
      <c r="D937" s="122"/>
      <c r="E937" s="122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</row>
    <row r="938" spans="2:18">
      <c r="B938" s="122"/>
      <c r="C938" s="122"/>
      <c r="D938" s="122"/>
      <c r="E938" s="122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</row>
    <row r="939" spans="2:18">
      <c r="B939" s="122"/>
      <c r="C939" s="122"/>
      <c r="D939" s="122"/>
      <c r="E939" s="122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</row>
    <row r="940" spans="2:18">
      <c r="B940" s="122"/>
      <c r="C940" s="122"/>
      <c r="D940" s="122"/>
      <c r="E940" s="122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</row>
    <row r="941" spans="2:18">
      <c r="B941" s="122"/>
      <c r="C941" s="122"/>
      <c r="D941" s="122"/>
      <c r="E941" s="122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</row>
    <row r="942" spans="2:18">
      <c r="B942" s="122"/>
      <c r="C942" s="122"/>
      <c r="D942" s="122"/>
      <c r="E942" s="122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</row>
    <row r="943" spans="2:18">
      <c r="B943" s="122"/>
      <c r="C943" s="122"/>
      <c r="D943" s="122"/>
      <c r="E943" s="122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</row>
    <row r="944" spans="2:18">
      <c r="B944" s="122"/>
      <c r="C944" s="122"/>
      <c r="D944" s="122"/>
      <c r="E944" s="122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</row>
    <row r="945" spans="2:18">
      <c r="B945" s="122"/>
      <c r="C945" s="122"/>
      <c r="D945" s="122"/>
      <c r="E945" s="122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</row>
    <row r="946" spans="2:18">
      <c r="B946" s="122"/>
      <c r="C946" s="122"/>
      <c r="D946" s="122"/>
      <c r="E946" s="122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</row>
    <row r="947" spans="2:18">
      <c r="B947" s="122"/>
      <c r="C947" s="122"/>
      <c r="D947" s="122"/>
      <c r="E947" s="122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</row>
    <row r="948" spans="2:18">
      <c r="B948" s="122"/>
      <c r="C948" s="122"/>
      <c r="D948" s="122"/>
      <c r="E948" s="122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</row>
    <row r="949" spans="2:18">
      <c r="B949" s="122"/>
      <c r="C949" s="122"/>
      <c r="D949" s="122"/>
      <c r="E949" s="122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</row>
    <row r="950" spans="2:18">
      <c r="B950" s="122"/>
      <c r="C950" s="122"/>
      <c r="D950" s="122"/>
      <c r="E950" s="122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</row>
    <row r="951" spans="2:18">
      <c r="B951" s="122"/>
      <c r="C951" s="122"/>
      <c r="D951" s="122"/>
      <c r="E951" s="122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</row>
    <row r="952" spans="2:18">
      <c r="B952" s="122"/>
      <c r="C952" s="122"/>
      <c r="D952" s="122"/>
      <c r="E952" s="122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</row>
    <row r="953" spans="2:18">
      <c r="B953" s="122"/>
      <c r="C953" s="122"/>
      <c r="D953" s="122"/>
      <c r="E953" s="122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</row>
    <row r="954" spans="2:18">
      <c r="B954" s="122"/>
      <c r="C954" s="122"/>
      <c r="D954" s="122"/>
      <c r="E954" s="122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</row>
    <row r="955" spans="2:18">
      <c r="B955" s="122"/>
      <c r="C955" s="122"/>
      <c r="D955" s="122"/>
      <c r="E955" s="122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</row>
    <row r="956" spans="2:18">
      <c r="B956" s="122"/>
      <c r="C956" s="122"/>
      <c r="D956" s="122"/>
      <c r="E956" s="122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</row>
    <row r="957" spans="2:18">
      <c r="B957" s="122"/>
      <c r="C957" s="122"/>
      <c r="D957" s="122"/>
      <c r="E957" s="122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</row>
    <row r="958" spans="2:18">
      <c r="B958" s="122"/>
      <c r="C958" s="122"/>
      <c r="D958" s="122"/>
      <c r="E958" s="122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</row>
    <row r="959" spans="2:18">
      <c r="B959" s="122"/>
      <c r="C959" s="122"/>
      <c r="D959" s="122"/>
      <c r="E959" s="122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</row>
    <row r="960" spans="2:18">
      <c r="B960" s="122"/>
      <c r="C960" s="122"/>
      <c r="D960" s="122"/>
      <c r="E960" s="122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</row>
    <row r="961" spans="2:18">
      <c r="B961" s="122"/>
      <c r="C961" s="122"/>
      <c r="D961" s="122"/>
      <c r="E961" s="122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</row>
    <row r="962" spans="2:18">
      <c r="B962" s="122"/>
      <c r="C962" s="122"/>
      <c r="D962" s="122"/>
      <c r="E962" s="122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</row>
    <row r="963" spans="2:18">
      <c r="B963" s="122"/>
      <c r="C963" s="122"/>
      <c r="D963" s="122"/>
      <c r="E963" s="122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</row>
    <row r="964" spans="2:18">
      <c r="B964" s="122"/>
      <c r="C964" s="122"/>
      <c r="D964" s="122"/>
      <c r="E964" s="122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</row>
    <row r="965" spans="2:18">
      <c r="B965" s="122"/>
      <c r="C965" s="122"/>
      <c r="D965" s="122"/>
      <c r="E965" s="122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</row>
    <row r="966" spans="2:18">
      <c r="B966" s="122"/>
      <c r="C966" s="122"/>
      <c r="D966" s="122"/>
      <c r="E966" s="122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</row>
    <row r="967" spans="2:18">
      <c r="B967" s="122"/>
      <c r="C967" s="122"/>
      <c r="D967" s="122"/>
      <c r="E967" s="122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</row>
    <row r="968" spans="2:18">
      <c r="B968" s="122"/>
      <c r="C968" s="122"/>
      <c r="D968" s="122"/>
      <c r="E968" s="122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</row>
    <row r="969" spans="2:18">
      <c r="B969" s="122"/>
      <c r="C969" s="122"/>
      <c r="D969" s="122"/>
      <c r="E969" s="122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</row>
    <row r="970" spans="2:18">
      <c r="B970" s="122"/>
      <c r="C970" s="122"/>
      <c r="D970" s="122"/>
      <c r="E970" s="122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</row>
    <row r="971" spans="2:18">
      <c r="B971" s="122"/>
      <c r="C971" s="122"/>
      <c r="D971" s="122"/>
      <c r="E971" s="122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</row>
    <row r="972" spans="2:18">
      <c r="B972" s="122"/>
      <c r="C972" s="122"/>
      <c r="D972" s="122"/>
      <c r="E972" s="122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</row>
    <row r="973" spans="2:18">
      <c r="B973" s="122"/>
      <c r="C973" s="122"/>
      <c r="D973" s="122"/>
      <c r="E973" s="122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</row>
    <row r="974" spans="2:18">
      <c r="B974" s="122"/>
      <c r="C974" s="122"/>
      <c r="D974" s="122"/>
      <c r="E974" s="122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</row>
    <row r="975" spans="2:18">
      <c r="B975" s="122"/>
      <c r="C975" s="122"/>
      <c r="D975" s="122"/>
      <c r="E975" s="122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</row>
    <row r="976" spans="2:18">
      <c r="B976" s="122"/>
      <c r="C976" s="122"/>
      <c r="D976" s="122"/>
      <c r="E976" s="122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</row>
    <row r="977" spans="2:18">
      <c r="B977" s="122"/>
      <c r="C977" s="122"/>
      <c r="D977" s="122"/>
      <c r="E977" s="122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</row>
    <row r="978" spans="2:18">
      <c r="B978" s="122"/>
      <c r="C978" s="122"/>
      <c r="D978" s="122"/>
      <c r="E978" s="122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</row>
    <row r="979" spans="2:18">
      <c r="B979" s="122"/>
      <c r="C979" s="122"/>
      <c r="D979" s="122"/>
      <c r="E979" s="122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</row>
    <row r="980" spans="2:18">
      <c r="B980" s="122"/>
      <c r="C980" s="122"/>
      <c r="D980" s="122"/>
      <c r="E980" s="122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</row>
    <row r="981" spans="2:18">
      <c r="B981" s="122"/>
      <c r="C981" s="122"/>
      <c r="D981" s="122"/>
      <c r="E981" s="122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</row>
    <row r="982" spans="2:18">
      <c r="B982" s="122"/>
      <c r="C982" s="122"/>
      <c r="D982" s="122"/>
      <c r="E982" s="122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</row>
    <row r="983" spans="2:18">
      <c r="B983" s="122"/>
      <c r="C983" s="122"/>
      <c r="D983" s="122"/>
      <c r="E983" s="122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</row>
    <row r="984" spans="2:18">
      <c r="B984" s="122"/>
      <c r="C984" s="122"/>
      <c r="D984" s="122"/>
      <c r="E984" s="122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</row>
    <row r="985" spans="2:18">
      <c r="B985" s="122"/>
      <c r="C985" s="122"/>
      <c r="D985" s="122"/>
      <c r="E985" s="122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</row>
    <row r="986" spans="2:18">
      <c r="B986" s="122"/>
      <c r="C986" s="122"/>
      <c r="D986" s="122"/>
      <c r="E986" s="122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</row>
    <row r="987" spans="2:18">
      <c r="B987" s="122"/>
      <c r="C987" s="122"/>
      <c r="D987" s="122"/>
      <c r="E987" s="122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</row>
    <row r="988" spans="2:18">
      <c r="B988" s="122"/>
      <c r="C988" s="122"/>
      <c r="D988" s="122"/>
      <c r="E988" s="122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</row>
    <row r="989" spans="2:18">
      <c r="B989" s="122"/>
      <c r="C989" s="122"/>
      <c r="D989" s="122"/>
      <c r="E989" s="122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</row>
    <row r="990" spans="2:18">
      <c r="B990" s="122"/>
      <c r="C990" s="122"/>
      <c r="D990" s="122"/>
      <c r="E990" s="122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</row>
    <row r="991" spans="2:18">
      <c r="B991" s="122"/>
      <c r="C991" s="122"/>
      <c r="D991" s="122"/>
      <c r="E991" s="122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</row>
    <row r="992" spans="2:18">
      <c r="B992" s="122"/>
      <c r="C992" s="122"/>
      <c r="D992" s="122"/>
      <c r="E992" s="122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</row>
    <row r="993" spans="2:18">
      <c r="B993" s="122"/>
      <c r="C993" s="122"/>
      <c r="D993" s="122"/>
      <c r="E993" s="122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</row>
    <row r="994" spans="2:18">
      <c r="B994" s="122"/>
      <c r="C994" s="122"/>
      <c r="D994" s="122"/>
      <c r="E994" s="122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</row>
    <row r="995" spans="2:18">
      <c r="B995" s="122"/>
      <c r="C995" s="122"/>
      <c r="D995" s="122"/>
      <c r="E995" s="122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</row>
    <row r="996" spans="2:18">
      <c r="B996" s="122"/>
      <c r="C996" s="122"/>
      <c r="D996" s="122"/>
      <c r="E996" s="122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</row>
    <row r="997" spans="2:18">
      <c r="B997" s="122"/>
      <c r="C997" s="122"/>
      <c r="D997" s="122"/>
      <c r="E997" s="122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</row>
    <row r="998" spans="2:18">
      <c r="B998" s="122"/>
      <c r="C998" s="122"/>
      <c r="D998" s="122"/>
      <c r="E998" s="122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</row>
    <row r="999" spans="2:18">
      <c r="B999" s="122"/>
      <c r="C999" s="122"/>
      <c r="D999" s="122"/>
      <c r="E999" s="122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</row>
    <row r="1000" spans="2:18">
      <c r="B1000" s="122"/>
      <c r="C1000" s="122"/>
      <c r="D1000" s="122"/>
      <c r="E1000" s="122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</row>
    <row r="1001" spans="2:18">
      <c r="B1001" s="122"/>
      <c r="C1001" s="122"/>
      <c r="D1001" s="122"/>
      <c r="E1001" s="122"/>
      <c r="F1001" s="123"/>
      <c r="G1001" s="123"/>
      <c r="H1001" s="123"/>
      <c r="I1001" s="123"/>
      <c r="J1001" s="123"/>
      <c r="K1001" s="123"/>
      <c r="L1001" s="123"/>
      <c r="M1001" s="123"/>
      <c r="N1001" s="123"/>
      <c r="O1001" s="123"/>
      <c r="P1001" s="123"/>
      <c r="Q1001" s="123"/>
      <c r="R1001" s="123"/>
    </row>
    <row r="1002" spans="2:18">
      <c r="B1002" s="122"/>
      <c r="C1002" s="122"/>
      <c r="D1002" s="122"/>
      <c r="E1002" s="122"/>
      <c r="F1002" s="123"/>
      <c r="G1002" s="123"/>
      <c r="H1002" s="123"/>
      <c r="I1002" s="123"/>
      <c r="J1002" s="123"/>
      <c r="K1002" s="123"/>
      <c r="L1002" s="123"/>
      <c r="M1002" s="123"/>
      <c r="N1002" s="123"/>
      <c r="O1002" s="123"/>
      <c r="P1002" s="123"/>
      <c r="Q1002" s="123"/>
      <c r="R1002" s="123"/>
    </row>
    <row r="1003" spans="2:18">
      <c r="B1003" s="122"/>
      <c r="C1003" s="122"/>
      <c r="D1003" s="122"/>
      <c r="E1003" s="122"/>
      <c r="F1003" s="123"/>
      <c r="G1003" s="123"/>
      <c r="H1003" s="123"/>
      <c r="I1003" s="123"/>
      <c r="J1003" s="123"/>
      <c r="K1003" s="123"/>
      <c r="L1003" s="123"/>
      <c r="M1003" s="123"/>
      <c r="N1003" s="123"/>
      <c r="O1003" s="123"/>
      <c r="P1003" s="123"/>
      <c r="Q1003" s="123"/>
      <c r="R1003" s="123"/>
    </row>
    <row r="1004" spans="2:18">
      <c r="B1004" s="122"/>
      <c r="C1004" s="122"/>
      <c r="D1004" s="122"/>
      <c r="E1004" s="122"/>
      <c r="F1004" s="123"/>
      <c r="G1004" s="123"/>
      <c r="H1004" s="123"/>
      <c r="I1004" s="123"/>
      <c r="J1004" s="123"/>
      <c r="K1004" s="123"/>
      <c r="L1004" s="123"/>
      <c r="M1004" s="123"/>
      <c r="N1004" s="123"/>
      <c r="O1004" s="123"/>
      <c r="P1004" s="123"/>
      <c r="Q1004" s="123"/>
      <c r="R1004" s="123"/>
    </row>
    <row r="1005" spans="2:18">
      <c r="B1005" s="122"/>
      <c r="C1005" s="122"/>
      <c r="D1005" s="122"/>
      <c r="E1005" s="122"/>
      <c r="F1005" s="123"/>
      <c r="G1005" s="123"/>
      <c r="H1005" s="123"/>
      <c r="I1005" s="123"/>
      <c r="J1005" s="123"/>
      <c r="K1005" s="123"/>
      <c r="L1005" s="123"/>
      <c r="M1005" s="123"/>
      <c r="N1005" s="123"/>
      <c r="O1005" s="123"/>
      <c r="P1005" s="123"/>
      <c r="Q1005" s="123"/>
      <c r="R1005" s="123"/>
    </row>
    <row r="1006" spans="2:18">
      <c r="B1006" s="122"/>
      <c r="C1006" s="122"/>
      <c r="D1006" s="122"/>
      <c r="E1006" s="122"/>
      <c r="F1006" s="123"/>
      <c r="G1006" s="123"/>
      <c r="H1006" s="123"/>
      <c r="I1006" s="123"/>
      <c r="J1006" s="123"/>
      <c r="K1006" s="123"/>
      <c r="L1006" s="123"/>
      <c r="M1006" s="123"/>
      <c r="N1006" s="123"/>
      <c r="O1006" s="123"/>
      <c r="P1006" s="123"/>
      <c r="Q1006" s="123"/>
      <c r="R1006" s="123"/>
    </row>
    <row r="1007" spans="2:18">
      <c r="B1007" s="122"/>
      <c r="C1007" s="122"/>
      <c r="D1007" s="122"/>
      <c r="E1007" s="122"/>
      <c r="F1007" s="123"/>
      <c r="G1007" s="123"/>
      <c r="H1007" s="123"/>
      <c r="I1007" s="123"/>
      <c r="J1007" s="123"/>
      <c r="K1007" s="123"/>
      <c r="L1007" s="123"/>
      <c r="M1007" s="123"/>
      <c r="N1007" s="123"/>
      <c r="O1007" s="123"/>
      <c r="P1007" s="123"/>
      <c r="Q1007" s="123"/>
      <c r="R1007" s="123"/>
    </row>
    <row r="1008" spans="2:18">
      <c r="B1008" s="122"/>
      <c r="C1008" s="122"/>
      <c r="D1008" s="122"/>
      <c r="E1008" s="122"/>
      <c r="F1008" s="123"/>
      <c r="G1008" s="123"/>
      <c r="H1008" s="123"/>
      <c r="I1008" s="123"/>
      <c r="J1008" s="123"/>
      <c r="K1008" s="123"/>
      <c r="L1008" s="123"/>
      <c r="M1008" s="123"/>
      <c r="N1008" s="123"/>
      <c r="O1008" s="123"/>
      <c r="P1008" s="123"/>
      <c r="Q1008" s="123"/>
      <c r="R1008" s="123"/>
    </row>
    <row r="1009" spans="2:18">
      <c r="B1009" s="122"/>
      <c r="C1009" s="122"/>
      <c r="D1009" s="122"/>
      <c r="E1009" s="122"/>
      <c r="F1009" s="123"/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3"/>
      <c r="Q1009" s="123"/>
      <c r="R1009" s="123"/>
    </row>
    <row r="1010" spans="2:18">
      <c r="B1010" s="122"/>
      <c r="C1010" s="122"/>
      <c r="D1010" s="122"/>
      <c r="E1010" s="122"/>
      <c r="F1010" s="123"/>
      <c r="G1010" s="123"/>
      <c r="H1010" s="123"/>
      <c r="I1010" s="123"/>
      <c r="J1010" s="123"/>
      <c r="K1010" s="123"/>
      <c r="L1010" s="123"/>
      <c r="M1010" s="123"/>
      <c r="N1010" s="123"/>
      <c r="O1010" s="123"/>
      <c r="P1010" s="123"/>
      <c r="Q1010" s="123"/>
      <c r="R1010" s="123"/>
    </row>
    <row r="1011" spans="2:18">
      <c r="B1011" s="122"/>
      <c r="C1011" s="122"/>
      <c r="D1011" s="122"/>
      <c r="E1011" s="122"/>
      <c r="F1011" s="123"/>
      <c r="G1011" s="123"/>
      <c r="H1011" s="123"/>
      <c r="I1011" s="123"/>
      <c r="J1011" s="123"/>
      <c r="K1011" s="123"/>
      <c r="L1011" s="123"/>
      <c r="M1011" s="123"/>
      <c r="N1011" s="123"/>
      <c r="O1011" s="123"/>
      <c r="P1011" s="123"/>
      <c r="Q1011" s="123"/>
      <c r="R1011" s="123"/>
    </row>
    <row r="1012" spans="2:18">
      <c r="B1012" s="122"/>
      <c r="C1012" s="122"/>
      <c r="D1012" s="122"/>
      <c r="E1012" s="122"/>
      <c r="F1012" s="123"/>
      <c r="G1012" s="123"/>
      <c r="H1012" s="123"/>
      <c r="I1012" s="123"/>
      <c r="J1012" s="123"/>
      <c r="K1012" s="123"/>
      <c r="L1012" s="123"/>
      <c r="M1012" s="123"/>
      <c r="N1012" s="123"/>
      <c r="O1012" s="123"/>
      <c r="P1012" s="123"/>
      <c r="Q1012" s="123"/>
      <c r="R1012" s="123"/>
    </row>
    <row r="1013" spans="2:18">
      <c r="B1013" s="122"/>
      <c r="C1013" s="122"/>
      <c r="D1013" s="122"/>
      <c r="E1013" s="122"/>
      <c r="F1013" s="123"/>
      <c r="G1013" s="123"/>
      <c r="H1013" s="123"/>
      <c r="I1013" s="123"/>
      <c r="J1013" s="123"/>
      <c r="K1013" s="123"/>
      <c r="L1013" s="123"/>
      <c r="M1013" s="123"/>
      <c r="N1013" s="123"/>
      <c r="O1013" s="123"/>
      <c r="P1013" s="123"/>
      <c r="Q1013" s="123"/>
      <c r="R1013" s="123"/>
    </row>
    <row r="1014" spans="2:18">
      <c r="B1014" s="122"/>
      <c r="C1014" s="122"/>
      <c r="D1014" s="122"/>
      <c r="E1014" s="122"/>
      <c r="F1014" s="123"/>
      <c r="G1014" s="123"/>
      <c r="H1014" s="123"/>
      <c r="I1014" s="123"/>
      <c r="J1014" s="123"/>
      <c r="K1014" s="123"/>
      <c r="L1014" s="123"/>
      <c r="M1014" s="123"/>
      <c r="N1014" s="123"/>
      <c r="O1014" s="123"/>
      <c r="P1014" s="123"/>
      <c r="Q1014" s="123"/>
      <c r="R1014" s="123"/>
    </row>
    <row r="1015" spans="2:18">
      <c r="B1015" s="122"/>
      <c r="C1015" s="122"/>
      <c r="D1015" s="122"/>
      <c r="E1015" s="122"/>
      <c r="F1015" s="123"/>
      <c r="G1015" s="123"/>
      <c r="H1015" s="123"/>
      <c r="I1015" s="123"/>
      <c r="J1015" s="123"/>
      <c r="K1015" s="123"/>
      <c r="L1015" s="123"/>
      <c r="M1015" s="123"/>
      <c r="N1015" s="123"/>
      <c r="O1015" s="123"/>
      <c r="P1015" s="123"/>
      <c r="Q1015" s="123"/>
      <c r="R1015" s="123"/>
    </row>
    <row r="1016" spans="2:18">
      <c r="B1016" s="122"/>
      <c r="C1016" s="122"/>
      <c r="D1016" s="122"/>
      <c r="E1016" s="122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123"/>
    </row>
    <row r="1017" spans="2:18">
      <c r="B1017" s="122"/>
      <c r="C1017" s="122"/>
      <c r="D1017" s="122"/>
      <c r="E1017" s="122"/>
      <c r="F1017" s="123"/>
      <c r="G1017" s="123"/>
      <c r="H1017" s="123"/>
      <c r="I1017" s="123"/>
      <c r="J1017" s="123"/>
      <c r="K1017" s="123"/>
      <c r="L1017" s="123"/>
      <c r="M1017" s="123"/>
      <c r="N1017" s="123"/>
      <c r="O1017" s="123"/>
      <c r="P1017" s="123"/>
      <c r="Q1017" s="123"/>
      <c r="R1017" s="123"/>
    </row>
    <row r="1018" spans="2:18">
      <c r="B1018" s="122"/>
      <c r="C1018" s="122"/>
      <c r="D1018" s="122"/>
      <c r="E1018" s="122"/>
      <c r="F1018" s="123"/>
      <c r="G1018" s="123"/>
      <c r="H1018" s="123"/>
      <c r="I1018" s="123"/>
      <c r="J1018" s="123"/>
      <c r="K1018" s="123"/>
      <c r="L1018" s="123"/>
      <c r="M1018" s="123"/>
      <c r="N1018" s="123"/>
      <c r="O1018" s="123"/>
      <c r="P1018" s="123"/>
      <c r="Q1018" s="123"/>
      <c r="R1018" s="123"/>
    </row>
    <row r="1019" spans="2:18">
      <c r="B1019" s="122"/>
      <c r="C1019" s="122"/>
      <c r="D1019" s="122"/>
      <c r="E1019" s="122"/>
      <c r="F1019" s="123"/>
      <c r="G1019" s="123"/>
      <c r="H1019" s="123"/>
      <c r="I1019" s="123"/>
      <c r="J1019" s="123"/>
      <c r="K1019" s="123"/>
      <c r="L1019" s="123"/>
      <c r="M1019" s="123"/>
      <c r="N1019" s="123"/>
      <c r="O1019" s="123"/>
      <c r="P1019" s="123"/>
      <c r="Q1019" s="123"/>
      <c r="R1019" s="123"/>
    </row>
    <row r="1020" spans="2:18">
      <c r="B1020" s="122"/>
      <c r="C1020" s="122"/>
      <c r="D1020" s="122"/>
      <c r="E1020" s="122"/>
      <c r="F1020" s="123"/>
      <c r="G1020" s="123"/>
      <c r="H1020" s="123"/>
      <c r="I1020" s="123"/>
      <c r="J1020" s="123"/>
      <c r="K1020" s="123"/>
      <c r="L1020" s="123"/>
      <c r="M1020" s="123"/>
      <c r="N1020" s="123"/>
      <c r="O1020" s="123"/>
      <c r="P1020" s="123"/>
      <c r="Q1020" s="123"/>
      <c r="R1020" s="123"/>
    </row>
    <row r="1021" spans="2:18">
      <c r="B1021" s="122"/>
      <c r="C1021" s="122"/>
      <c r="D1021" s="122"/>
      <c r="E1021" s="122"/>
      <c r="F1021" s="123"/>
      <c r="G1021" s="123"/>
      <c r="H1021" s="123"/>
      <c r="I1021" s="123"/>
      <c r="J1021" s="123"/>
      <c r="K1021" s="123"/>
      <c r="L1021" s="123"/>
      <c r="M1021" s="123"/>
      <c r="N1021" s="123"/>
      <c r="O1021" s="123"/>
      <c r="P1021" s="123"/>
      <c r="Q1021" s="123"/>
      <c r="R1021" s="123"/>
    </row>
    <row r="1022" spans="2:18">
      <c r="B1022" s="122"/>
      <c r="C1022" s="122"/>
      <c r="D1022" s="122"/>
      <c r="E1022" s="122"/>
      <c r="F1022" s="123"/>
      <c r="G1022" s="123"/>
      <c r="H1022" s="123"/>
      <c r="I1022" s="123"/>
      <c r="J1022" s="123"/>
      <c r="K1022" s="123"/>
      <c r="L1022" s="123"/>
      <c r="M1022" s="123"/>
      <c r="N1022" s="123"/>
      <c r="O1022" s="123"/>
      <c r="P1022" s="123"/>
      <c r="Q1022" s="123"/>
      <c r="R1022" s="123"/>
    </row>
    <row r="1023" spans="2:18">
      <c r="B1023" s="122"/>
      <c r="C1023" s="122"/>
      <c r="D1023" s="122"/>
      <c r="E1023" s="122"/>
      <c r="F1023" s="123"/>
      <c r="G1023" s="123"/>
      <c r="H1023" s="123"/>
      <c r="I1023" s="123"/>
      <c r="J1023" s="123"/>
      <c r="K1023" s="123"/>
      <c r="L1023" s="123"/>
      <c r="M1023" s="123"/>
      <c r="N1023" s="123"/>
      <c r="O1023" s="123"/>
      <c r="P1023" s="123"/>
      <c r="Q1023" s="123"/>
      <c r="R1023" s="123"/>
    </row>
    <row r="1024" spans="2:18">
      <c r="B1024" s="122"/>
      <c r="C1024" s="122"/>
      <c r="D1024" s="122"/>
      <c r="E1024" s="122"/>
      <c r="F1024" s="123"/>
      <c r="G1024" s="123"/>
      <c r="H1024" s="123"/>
      <c r="I1024" s="123"/>
      <c r="J1024" s="123"/>
      <c r="K1024" s="123"/>
      <c r="L1024" s="123"/>
      <c r="M1024" s="123"/>
      <c r="N1024" s="123"/>
      <c r="O1024" s="123"/>
      <c r="P1024" s="123"/>
      <c r="Q1024" s="123"/>
      <c r="R1024" s="123"/>
    </row>
    <row r="1025" spans="2:18">
      <c r="B1025" s="122"/>
      <c r="C1025" s="122"/>
      <c r="D1025" s="122"/>
      <c r="E1025" s="122"/>
      <c r="F1025" s="123"/>
      <c r="G1025" s="123"/>
      <c r="H1025" s="123"/>
      <c r="I1025" s="123"/>
      <c r="J1025" s="123"/>
      <c r="K1025" s="123"/>
      <c r="L1025" s="123"/>
      <c r="M1025" s="123"/>
      <c r="N1025" s="123"/>
      <c r="O1025" s="123"/>
      <c r="P1025" s="123"/>
      <c r="Q1025" s="123"/>
      <c r="R1025" s="123"/>
    </row>
    <row r="1026" spans="2:18">
      <c r="B1026" s="122"/>
      <c r="C1026" s="122"/>
      <c r="D1026" s="122"/>
      <c r="E1026" s="122"/>
      <c r="F1026" s="123"/>
      <c r="G1026" s="123"/>
      <c r="H1026" s="123"/>
      <c r="I1026" s="123"/>
      <c r="J1026" s="123"/>
      <c r="K1026" s="123"/>
      <c r="L1026" s="123"/>
      <c r="M1026" s="123"/>
      <c r="N1026" s="123"/>
      <c r="O1026" s="123"/>
      <c r="P1026" s="123"/>
      <c r="Q1026" s="123"/>
      <c r="R1026" s="123"/>
    </row>
    <row r="1027" spans="2:18">
      <c r="B1027" s="122"/>
      <c r="C1027" s="122"/>
      <c r="D1027" s="122"/>
      <c r="E1027" s="122"/>
      <c r="F1027" s="123"/>
      <c r="G1027" s="123"/>
      <c r="H1027" s="123"/>
      <c r="I1027" s="123"/>
      <c r="J1027" s="123"/>
      <c r="K1027" s="123"/>
      <c r="L1027" s="123"/>
      <c r="M1027" s="123"/>
      <c r="N1027" s="123"/>
      <c r="O1027" s="123"/>
      <c r="P1027" s="123"/>
      <c r="Q1027" s="123"/>
      <c r="R1027" s="123"/>
    </row>
    <row r="1028" spans="2:18">
      <c r="B1028" s="122"/>
      <c r="C1028" s="122"/>
      <c r="D1028" s="122"/>
      <c r="E1028" s="122"/>
      <c r="F1028" s="123"/>
      <c r="G1028" s="123"/>
      <c r="H1028" s="123"/>
      <c r="I1028" s="123"/>
      <c r="J1028" s="123"/>
      <c r="K1028" s="123"/>
      <c r="L1028" s="123"/>
      <c r="M1028" s="123"/>
      <c r="N1028" s="123"/>
      <c r="O1028" s="123"/>
      <c r="P1028" s="123"/>
      <c r="Q1028" s="123"/>
      <c r="R1028" s="123"/>
    </row>
    <row r="1029" spans="2:18">
      <c r="B1029" s="122"/>
      <c r="C1029" s="122"/>
      <c r="D1029" s="122"/>
      <c r="E1029" s="122"/>
      <c r="F1029" s="123"/>
      <c r="G1029" s="123"/>
      <c r="H1029" s="123"/>
      <c r="I1029" s="123"/>
      <c r="J1029" s="123"/>
      <c r="K1029" s="123"/>
      <c r="L1029" s="123"/>
      <c r="M1029" s="123"/>
      <c r="N1029" s="123"/>
      <c r="O1029" s="123"/>
      <c r="P1029" s="123"/>
      <c r="Q1029" s="123"/>
      <c r="R1029" s="123"/>
    </row>
    <row r="1030" spans="2:18">
      <c r="B1030" s="122"/>
      <c r="C1030" s="122"/>
      <c r="D1030" s="122"/>
      <c r="E1030" s="122"/>
      <c r="F1030" s="123"/>
      <c r="G1030" s="123"/>
      <c r="H1030" s="123"/>
      <c r="I1030" s="123"/>
      <c r="J1030" s="123"/>
      <c r="K1030" s="123"/>
      <c r="L1030" s="123"/>
      <c r="M1030" s="123"/>
      <c r="N1030" s="123"/>
      <c r="O1030" s="123"/>
      <c r="P1030" s="123"/>
      <c r="Q1030" s="123"/>
      <c r="R1030" s="123"/>
    </row>
    <row r="1031" spans="2:18">
      <c r="B1031" s="122"/>
      <c r="C1031" s="122"/>
      <c r="D1031" s="122"/>
      <c r="E1031" s="122"/>
      <c r="F1031" s="123"/>
      <c r="G1031" s="123"/>
      <c r="H1031" s="123"/>
      <c r="I1031" s="123"/>
      <c r="J1031" s="123"/>
      <c r="K1031" s="123"/>
      <c r="L1031" s="123"/>
      <c r="M1031" s="123"/>
      <c r="N1031" s="123"/>
      <c r="O1031" s="123"/>
      <c r="P1031" s="123"/>
      <c r="Q1031" s="123"/>
      <c r="R1031" s="123"/>
    </row>
    <row r="1032" spans="2:18">
      <c r="B1032" s="122"/>
      <c r="C1032" s="122"/>
      <c r="D1032" s="122"/>
      <c r="E1032" s="122"/>
      <c r="F1032" s="123"/>
      <c r="G1032" s="123"/>
      <c r="H1032" s="123"/>
      <c r="I1032" s="123"/>
      <c r="J1032" s="123"/>
      <c r="K1032" s="123"/>
      <c r="L1032" s="123"/>
      <c r="M1032" s="123"/>
      <c r="N1032" s="123"/>
      <c r="O1032" s="123"/>
      <c r="P1032" s="123"/>
      <c r="Q1032" s="123"/>
      <c r="R1032" s="123"/>
    </row>
    <row r="1033" spans="2:18">
      <c r="B1033" s="122"/>
      <c r="C1033" s="122"/>
      <c r="D1033" s="122"/>
      <c r="E1033" s="122"/>
      <c r="F1033" s="123"/>
      <c r="G1033" s="123"/>
      <c r="H1033" s="123"/>
      <c r="I1033" s="123"/>
      <c r="J1033" s="123"/>
      <c r="K1033" s="123"/>
      <c r="L1033" s="123"/>
      <c r="M1033" s="123"/>
      <c r="N1033" s="123"/>
      <c r="O1033" s="123"/>
      <c r="P1033" s="123"/>
      <c r="Q1033" s="123"/>
      <c r="R1033" s="123"/>
    </row>
    <row r="1034" spans="2:18">
      <c r="B1034" s="122"/>
      <c r="C1034" s="122"/>
      <c r="D1034" s="122"/>
      <c r="E1034" s="122"/>
      <c r="F1034" s="123"/>
      <c r="G1034" s="123"/>
      <c r="H1034" s="123"/>
      <c r="I1034" s="123"/>
      <c r="J1034" s="123"/>
      <c r="K1034" s="123"/>
      <c r="L1034" s="123"/>
      <c r="M1034" s="123"/>
      <c r="N1034" s="123"/>
      <c r="O1034" s="123"/>
      <c r="P1034" s="123"/>
      <c r="Q1034" s="123"/>
      <c r="R1034" s="123"/>
    </row>
    <row r="1035" spans="2:18">
      <c r="B1035" s="122"/>
      <c r="C1035" s="122"/>
      <c r="D1035" s="122"/>
      <c r="E1035" s="122"/>
      <c r="F1035" s="123"/>
      <c r="G1035" s="123"/>
      <c r="H1035" s="123"/>
      <c r="I1035" s="123"/>
      <c r="J1035" s="123"/>
      <c r="K1035" s="123"/>
      <c r="L1035" s="123"/>
      <c r="M1035" s="123"/>
      <c r="N1035" s="123"/>
      <c r="O1035" s="123"/>
      <c r="P1035" s="123"/>
      <c r="Q1035" s="123"/>
      <c r="R1035" s="123"/>
    </row>
    <row r="1036" spans="2:18">
      <c r="B1036" s="122"/>
      <c r="C1036" s="122"/>
      <c r="D1036" s="122"/>
      <c r="E1036" s="122"/>
      <c r="F1036" s="123"/>
      <c r="G1036" s="123"/>
      <c r="H1036" s="123"/>
      <c r="I1036" s="123"/>
      <c r="J1036" s="123"/>
      <c r="K1036" s="123"/>
      <c r="L1036" s="123"/>
      <c r="M1036" s="123"/>
      <c r="N1036" s="123"/>
      <c r="O1036" s="123"/>
      <c r="P1036" s="123"/>
      <c r="Q1036" s="123"/>
      <c r="R1036" s="123"/>
    </row>
    <row r="1037" spans="2:18">
      <c r="B1037" s="122"/>
      <c r="C1037" s="122"/>
      <c r="D1037" s="122"/>
      <c r="E1037" s="122"/>
      <c r="F1037" s="123"/>
      <c r="G1037" s="123"/>
      <c r="H1037" s="123"/>
      <c r="I1037" s="123"/>
      <c r="J1037" s="123"/>
      <c r="K1037" s="123"/>
      <c r="L1037" s="123"/>
      <c r="M1037" s="123"/>
      <c r="N1037" s="123"/>
      <c r="O1037" s="123"/>
      <c r="P1037" s="123"/>
      <c r="Q1037" s="123"/>
      <c r="R1037" s="123"/>
    </row>
    <row r="1038" spans="2:18">
      <c r="B1038" s="122"/>
      <c r="C1038" s="122"/>
      <c r="D1038" s="122"/>
      <c r="E1038" s="122"/>
      <c r="F1038" s="123"/>
      <c r="G1038" s="123"/>
      <c r="H1038" s="123"/>
      <c r="I1038" s="123"/>
      <c r="J1038" s="123"/>
      <c r="K1038" s="123"/>
      <c r="L1038" s="123"/>
      <c r="M1038" s="123"/>
      <c r="N1038" s="123"/>
      <c r="O1038" s="123"/>
      <c r="P1038" s="123"/>
      <c r="Q1038" s="123"/>
      <c r="R1038" s="123"/>
    </row>
    <row r="1039" spans="2:18">
      <c r="B1039" s="122"/>
      <c r="C1039" s="122"/>
      <c r="D1039" s="122"/>
      <c r="E1039" s="122"/>
      <c r="F1039" s="123"/>
      <c r="G1039" s="123"/>
      <c r="H1039" s="123"/>
      <c r="I1039" s="123"/>
      <c r="J1039" s="123"/>
      <c r="K1039" s="123"/>
      <c r="L1039" s="123"/>
      <c r="M1039" s="123"/>
      <c r="N1039" s="123"/>
      <c r="O1039" s="123"/>
      <c r="P1039" s="123"/>
      <c r="Q1039" s="123"/>
      <c r="R1039" s="123"/>
    </row>
    <row r="1040" spans="2:18">
      <c r="B1040" s="122"/>
      <c r="C1040" s="122"/>
      <c r="D1040" s="122"/>
      <c r="E1040" s="122"/>
      <c r="F1040" s="123"/>
      <c r="G1040" s="123"/>
      <c r="H1040" s="123"/>
      <c r="I1040" s="123"/>
      <c r="J1040" s="123"/>
      <c r="K1040" s="123"/>
      <c r="L1040" s="123"/>
      <c r="M1040" s="123"/>
      <c r="N1040" s="123"/>
      <c r="O1040" s="123"/>
      <c r="P1040" s="123"/>
      <c r="Q1040" s="123"/>
      <c r="R1040" s="123"/>
    </row>
    <row r="1041" spans="2:18">
      <c r="B1041" s="122"/>
      <c r="C1041" s="122"/>
      <c r="D1041" s="122"/>
      <c r="E1041" s="122"/>
      <c r="F1041" s="123"/>
      <c r="G1041" s="123"/>
      <c r="H1041" s="123"/>
      <c r="I1041" s="123"/>
      <c r="J1041" s="123"/>
      <c r="K1041" s="123"/>
      <c r="L1041" s="123"/>
      <c r="M1041" s="123"/>
      <c r="N1041" s="123"/>
      <c r="O1041" s="123"/>
      <c r="P1041" s="123"/>
      <c r="Q1041" s="123"/>
      <c r="R1041" s="123"/>
    </row>
    <row r="1042" spans="2:18">
      <c r="B1042" s="122"/>
      <c r="C1042" s="122"/>
      <c r="D1042" s="122"/>
      <c r="E1042" s="122"/>
      <c r="F1042" s="123"/>
      <c r="G1042" s="123"/>
      <c r="H1042" s="123"/>
      <c r="I1042" s="123"/>
      <c r="J1042" s="123"/>
      <c r="K1042" s="123"/>
      <c r="L1042" s="123"/>
      <c r="M1042" s="123"/>
      <c r="N1042" s="123"/>
      <c r="O1042" s="123"/>
      <c r="P1042" s="123"/>
      <c r="Q1042" s="123"/>
      <c r="R1042" s="123"/>
    </row>
    <row r="1043" spans="2:18">
      <c r="B1043" s="122"/>
      <c r="C1043" s="122"/>
      <c r="D1043" s="122"/>
      <c r="E1043" s="122"/>
      <c r="F1043" s="123"/>
      <c r="G1043" s="123"/>
      <c r="H1043" s="123"/>
      <c r="I1043" s="123"/>
      <c r="J1043" s="123"/>
      <c r="K1043" s="123"/>
      <c r="L1043" s="123"/>
      <c r="M1043" s="123"/>
      <c r="N1043" s="123"/>
      <c r="O1043" s="123"/>
      <c r="P1043" s="123"/>
      <c r="Q1043" s="123"/>
      <c r="R1043" s="123"/>
    </row>
    <row r="1044" spans="2:18">
      <c r="B1044" s="122"/>
      <c r="C1044" s="122"/>
      <c r="D1044" s="122"/>
      <c r="E1044" s="122"/>
      <c r="F1044" s="123"/>
      <c r="G1044" s="123"/>
      <c r="H1044" s="123"/>
      <c r="I1044" s="123"/>
      <c r="J1044" s="123"/>
      <c r="K1044" s="123"/>
      <c r="L1044" s="123"/>
      <c r="M1044" s="123"/>
      <c r="N1044" s="123"/>
      <c r="O1044" s="123"/>
      <c r="P1044" s="123"/>
      <c r="Q1044" s="123"/>
      <c r="R1044" s="123"/>
    </row>
    <row r="1045" spans="2:18">
      <c r="B1045" s="122"/>
      <c r="C1045" s="122"/>
      <c r="D1045" s="122"/>
      <c r="E1045" s="122"/>
      <c r="F1045" s="123"/>
      <c r="G1045" s="123"/>
      <c r="H1045" s="123"/>
      <c r="I1045" s="123"/>
      <c r="J1045" s="123"/>
      <c r="K1045" s="123"/>
      <c r="L1045" s="123"/>
      <c r="M1045" s="123"/>
      <c r="N1045" s="123"/>
      <c r="O1045" s="123"/>
      <c r="P1045" s="123"/>
      <c r="Q1045" s="123"/>
      <c r="R1045" s="123"/>
    </row>
    <row r="1046" spans="2:18">
      <c r="B1046" s="122"/>
      <c r="C1046" s="122"/>
      <c r="D1046" s="122"/>
      <c r="E1046" s="122"/>
      <c r="F1046" s="123"/>
      <c r="G1046" s="123"/>
      <c r="H1046" s="123"/>
      <c r="I1046" s="123"/>
      <c r="J1046" s="123"/>
      <c r="K1046" s="123"/>
      <c r="L1046" s="123"/>
      <c r="M1046" s="123"/>
      <c r="N1046" s="123"/>
      <c r="O1046" s="123"/>
      <c r="P1046" s="123"/>
      <c r="Q1046" s="123"/>
      <c r="R1046" s="123"/>
    </row>
    <row r="1047" spans="2:18">
      <c r="B1047" s="122"/>
      <c r="C1047" s="122"/>
      <c r="D1047" s="122"/>
      <c r="E1047" s="122"/>
      <c r="F1047" s="123"/>
      <c r="G1047" s="123"/>
      <c r="H1047" s="123"/>
      <c r="I1047" s="123"/>
      <c r="J1047" s="123"/>
      <c r="K1047" s="123"/>
      <c r="L1047" s="123"/>
      <c r="M1047" s="123"/>
      <c r="N1047" s="123"/>
      <c r="O1047" s="123"/>
      <c r="P1047" s="123"/>
      <c r="Q1047" s="123"/>
      <c r="R1047" s="123"/>
    </row>
    <row r="1048" spans="2:18">
      <c r="B1048" s="122"/>
      <c r="C1048" s="122"/>
      <c r="D1048" s="122"/>
      <c r="E1048" s="122"/>
      <c r="F1048" s="123"/>
      <c r="G1048" s="123"/>
      <c r="H1048" s="123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123"/>
    </row>
    <row r="1049" spans="2:18">
      <c r="B1049" s="122"/>
      <c r="C1049" s="122"/>
      <c r="D1049" s="122"/>
      <c r="E1049" s="122"/>
      <c r="F1049" s="123"/>
      <c r="G1049" s="123"/>
      <c r="H1049" s="123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</row>
    <row r="1050" spans="2:18">
      <c r="B1050" s="122"/>
      <c r="C1050" s="122"/>
      <c r="D1050" s="122"/>
      <c r="E1050" s="122"/>
      <c r="F1050" s="123"/>
      <c r="G1050" s="123"/>
      <c r="H1050" s="123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123"/>
    </row>
    <row r="1051" spans="2:18">
      <c r="B1051" s="122"/>
      <c r="C1051" s="122"/>
      <c r="D1051" s="122"/>
      <c r="E1051" s="122"/>
      <c r="F1051" s="123"/>
      <c r="G1051" s="123"/>
      <c r="H1051" s="123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123"/>
    </row>
    <row r="1052" spans="2:18">
      <c r="B1052" s="122"/>
      <c r="C1052" s="122"/>
      <c r="D1052" s="122"/>
      <c r="E1052" s="122"/>
      <c r="F1052" s="123"/>
      <c r="G1052" s="123"/>
      <c r="H1052" s="123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123"/>
    </row>
    <row r="1053" spans="2:18">
      <c r="B1053" s="122"/>
      <c r="C1053" s="122"/>
      <c r="D1053" s="122"/>
      <c r="E1053" s="122"/>
      <c r="F1053" s="123"/>
      <c r="G1053" s="123"/>
      <c r="H1053" s="123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123"/>
    </row>
    <row r="1054" spans="2:18">
      <c r="B1054" s="122"/>
      <c r="C1054" s="122"/>
      <c r="D1054" s="122"/>
      <c r="E1054" s="122"/>
      <c r="F1054" s="123"/>
      <c r="G1054" s="123"/>
      <c r="H1054" s="123"/>
      <c r="I1054" s="123"/>
      <c r="J1054" s="123"/>
      <c r="K1054" s="123"/>
      <c r="L1054" s="123"/>
      <c r="M1054" s="123"/>
      <c r="N1054" s="123"/>
      <c r="O1054" s="123"/>
      <c r="P1054" s="123"/>
      <c r="Q1054" s="123"/>
      <c r="R1054" s="123"/>
    </row>
    <row r="1055" spans="2:18">
      <c r="B1055" s="122"/>
      <c r="C1055" s="122"/>
      <c r="D1055" s="122"/>
      <c r="E1055" s="122"/>
      <c r="F1055" s="123"/>
      <c r="G1055" s="123"/>
      <c r="H1055" s="123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123"/>
    </row>
    <row r="1056" spans="2:18">
      <c r="B1056" s="122"/>
      <c r="C1056" s="122"/>
      <c r="D1056" s="122"/>
      <c r="E1056" s="122"/>
      <c r="F1056" s="123"/>
      <c r="G1056" s="123"/>
      <c r="H1056" s="123"/>
      <c r="I1056" s="123"/>
      <c r="J1056" s="123"/>
      <c r="K1056" s="123"/>
      <c r="L1056" s="123"/>
      <c r="M1056" s="123"/>
      <c r="N1056" s="123"/>
      <c r="O1056" s="123"/>
      <c r="P1056" s="123"/>
      <c r="Q1056" s="123"/>
      <c r="R1056" s="123"/>
    </row>
    <row r="1057" spans="2:18">
      <c r="B1057" s="122"/>
      <c r="C1057" s="122"/>
      <c r="D1057" s="122"/>
      <c r="E1057" s="122"/>
      <c r="F1057" s="123"/>
      <c r="G1057" s="123"/>
      <c r="H1057" s="123"/>
      <c r="I1057" s="123"/>
      <c r="J1057" s="123"/>
      <c r="K1057" s="123"/>
      <c r="L1057" s="123"/>
      <c r="M1057" s="123"/>
      <c r="N1057" s="123"/>
      <c r="O1057" s="123"/>
      <c r="P1057" s="123"/>
      <c r="Q1057" s="123"/>
      <c r="R1057" s="123"/>
    </row>
    <row r="1058" spans="2:18">
      <c r="B1058" s="122"/>
      <c r="C1058" s="122"/>
      <c r="D1058" s="122"/>
      <c r="E1058" s="122"/>
      <c r="F1058" s="123"/>
      <c r="G1058" s="123"/>
      <c r="H1058" s="123"/>
      <c r="I1058" s="123"/>
      <c r="J1058" s="123"/>
      <c r="K1058" s="123"/>
      <c r="L1058" s="123"/>
      <c r="M1058" s="123"/>
      <c r="N1058" s="123"/>
      <c r="O1058" s="123"/>
      <c r="P1058" s="123"/>
      <c r="Q1058" s="123"/>
      <c r="R1058" s="123"/>
    </row>
    <row r="1059" spans="2:18">
      <c r="B1059" s="122"/>
      <c r="C1059" s="122"/>
      <c r="D1059" s="122"/>
      <c r="E1059" s="122"/>
      <c r="F1059" s="123"/>
      <c r="G1059" s="123"/>
      <c r="H1059" s="123"/>
      <c r="I1059" s="123"/>
      <c r="J1059" s="123"/>
      <c r="K1059" s="123"/>
      <c r="L1059" s="123"/>
      <c r="M1059" s="123"/>
      <c r="N1059" s="123"/>
      <c r="O1059" s="123"/>
      <c r="P1059" s="123"/>
      <c r="Q1059" s="123"/>
      <c r="R1059" s="123"/>
    </row>
    <row r="1060" spans="2:18">
      <c r="B1060" s="122"/>
      <c r="C1060" s="122"/>
      <c r="D1060" s="122"/>
      <c r="E1060" s="122"/>
      <c r="F1060" s="123"/>
      <c r="G1060" s="123"/>
      <c r="H1060" s="123"/>
      <c r="I1060" s="123"/>
      <c r="J1060" s="123"/>
      <c r="K1060" s="123"/>
      <c r="L1060" s="123"/>
      <c r="M1060" s="123"/>
      <c r="N1060" s="123"/>
      <c r="O1060" s="123"/>
      <c r="P1060" s="123"/>
      <c r="Q1060" s="123"/>
      <c r="R1060" s="123"/>
    </row>
    <row r="1061" spans="2:18">
      <c r="B1061" s="122"/>
      <c r="C1061" s="122"/>
      <c r="D1061" s="122"/>
      <c r="E1061" s="122"/>
      <c r="F1061" s="123"/>
      <c r="G1061" s="123"/>
      <c r="H1061" s="123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</row>
    <row r="1062" spans="2:18">
      <c r="B1062" s="122"/>
      <c r="C1062" s="122"/>
      <c r="D1062" s="122"/>
      <c r="E1062" s="122"/>
      <c r="F1062" s="123"/>
      <c r="G1062" s="123"/>
      <c r="H1062" s="123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</row>
    <row r="1063" spans="2:18">
      <c r="B1063" s="122"/>
      <c r="C1063" s="122"/>
      <c r="D1063" s="122"/>
      <c r="E1063" s="122"/>
      <c r="F1063" s="123"/>
      <c r="G1063" s="123"/>
      <c r="H1063" s="123"/>
      <c r="I1063" s="123"/>
      <c r="J1063" s="123"/>
      <c r="K1063" s="123"/>
      <c r="L1063" s="123"/>
      <c r="M1063" s="123"/>
      <c r="N1063" s="123"/>
      <c r="O1063" s="123"/>
      <c r="P1063" s="123"/>
      <c r="Q1063" s="123"/>
      <c r="R1063" s="123"/>
    </row>
    <row r="1064" spans="2:18">
      <c r="B1064" s="122"/>
      <c r="C1064" s="122"/>
      <c r="D1064" s="122"/>
      <c r="E1064" s="122"/>
      <c r="F1064" s="123"/>
      <c r="G1064" s="123"/>
      <c r="H1064" s="123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</row>
    <row r="1065" spans="2:18">
      <c r="B1065" s="122"/>
      <c r="C1065" s="122"/>
      <c r="D1065" s="122"/>
      <c r="E1065" s="122"/>
      <c r="F1065" s="123"/>
      <c r="G1065" s="123"/>
      <c r="H1065" s="123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</row>
    <row r="1066" spans="2:18">
      <c r="B1066" s="122"/>
      <c r="C1066" s="122"/>
      <c r="D1066" s="122"/>
      <c r="E1066" s="122"/>
      <c r="F1066" s="123"/>
      <c r="G1066" s="123"/>
      <c r="H1066" s="123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</row>
  </sheetData>
  <sheetProtection sheet="1" objects="1" scenarios="1"/>
  <mergeCells count="1">
    <mergeCell ref="B6:R6"/>
  </mergeCells>
  <phoneticPr fontId="3" type="noConversion"/>
  <conditionalFormatting sqref="B58:B343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43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44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145</v>
      </c>
      <c r="C1" s="67" t="s" vm="1">
        <v>229</v>
      </c>
    </row>
    <row r="2" spans="2:15">
      <c r="B2" s="46" t="s">
        <v>144</v>
      </c>
      <c r="C2" s="67" t="s">
        <v>230</v>
      </c>
    </row>
    <row r="3" spans="2:15">
      <c r="B3" s="46" t="s">
        <v>146</v>
      </c>
      <c r="C3" s="67" t="s">
        <v>231</v>
      </c>
    </row>
    <row r="4" spans="2:15">
      <c r="B4" s="46" t="s">
        <v>147</v>
      </c>
      <c r="C4" s="67">
        <v>12145</v>
      </c>
    </row>
    <row r="6" spans="2:15" ht="26.25" customHeight="1">
      <c r="B6" s="152" t="s">
        <v>176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s="3" customFormat="1" ht="78.75">
      <c r="B7" s="47" t="s">
        <v>115</v>
      </c>
      <c r="C7" s="48" t="s">
        <v>45</v>
      </c>
      <c r="D7" s="48" t="s">
        <v>116</v>
      </c>
      <c r="E7" s="48" t="s">
        <v>14</v>
      </c>
      <c r="F7" s="48" t="s">
        <v>66</v>
      </c>
      <c r="G7" s="48" t="s">
        <v>17</v>
      </c>
      <c r="H7" s="48" t="s">
        <v>102</v>
      </c>
      <c r="I7" s="48" t="s">
        <v>53</v>
      </c>
      <c r="J7" s="48" t="s">
        <v>18</v>
      </c>
      <c r="K7" s="48" t="s">
        <v>205</v>
      </c>
      <c r="L7" s="48" t="s">
        <v>204</v>
      </c>
      <c r="M7" s="48" t="s">
        <v>110</v>
      </c>
      <c r="N7" s="48" t="s">
        <v>148</v>
      </c>
      <c r="O7" s="50" t="s">
        <v>150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7" t="s">
        <v>3171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8">
        <v>0</v>
      </c>
      <c r="N10" s="129">
        <v>0</v>
      </c>
      <c r="O10" s="129">
        <v>0</v>
      </c>
    </row>
    <row r="11" spans="2:15" ht="20.25" customHeight="1">
      <c r="B11" s="130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3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30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30" t="s">
        <v>211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2"/>
      <c r="C110" s="122"/>
      <c r="D110" s="122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</row>
    <row r="111" spans="2:15">
      <c r="B111" s="122"/>
      <c r="C111" s="122"/>
      <c r="D111" s="122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</row>
    <row r="112" spans="2:15">
      <c r="B112" s="122"/>
      <c r="C112" s="122"/>
      <c r="D112" s="122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</row>
    <row r="113" spans="2:15">
      <c r="B113" s="122"/>
      <c r="C113" s="122"/>
      <c r="D113" s="122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</row>
    <row r="114" spans="2:15">
      <c r="B114" s="122"/>
      <c r="C114" s="122"/>
      <c r="D114" s="122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</row>
    <row r="115" spans="2:15">
      <c r="B115" s="122"/>
      <c r="C115" s="122"/>
      <c r="D115" s="122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</row>
    <row r="116" spans="2:15">
      <c r="B116" s="122"/>
      <c r="C116" s="122"/>
      <c r="D116" s="122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</row>
    <row r="117" spans="2:15">
      <c r="B117" s="122"/>
      <c r="C117" s="122"/>
      <c r="D117" s="122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</row>
    <row r="118" spans="2:15">
      <c r="B118" s="122"/>
      <c r="C118" s="122"/>
      <c r="D118" s="122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</row>
    <row r="119" spans="2:15">
      <c r="B119" s="122"/>
      <c r="C119" s="122"/>
      <c r="D119" s="122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</row>
    <row r="120" spans="2:15">
      <c r="B120" s="122"/>
      <c r="C120" s="122"/>
      <c r="D120" s="122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</row>
    <row r="121" spans="2:15">
      <c r="B121" s="122"/>
      <c r="C121" s="122"/>
      <c r="D121" s="122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</row>
    <row r="122" spans="2:15">
      <c r="B122" s="122"/>
      <c r="C122" s="122"/>
      <c r="D122" s="122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</row>
    <row r="123" spans="2:15">
      <c r="B123" s="122"/>
      <c r="C123" s="122"/>
      <c r="D123" s="122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</row>
    <row r="124" spans="2:15">
      <c r="B124" s="122"/>
      <c r="C124" s="122"/>
      <c r="D124" s="122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</row>
    <row r="125" spans="2:15">
      <c r="B125" s="122"/>
      <c r="C125" s="122"/>
      <c r="D125" s="122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</row>
    <row r="126" spans="2:15">
      <c r="B126" s="122"/>
      <c r="C126" s="122"/>
      <c r="D126" s="122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</row>
    <row r="127" spans="2:15">
      <c r="B127" s="122"/>
      <c r="C127" s="122"/>
      <c r="D127" s="122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</row>
    <row r="128" spans="2:15">
      <c r="B128" s="122"/>
      <c r="C128" s="122"/>
      <c r="D128" s="122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</row>
    <row r="129" spans="2:15">
      <c r="B129" s="122"/>
      <c r="C129" s="122"/>
      <c r="D129" s="122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</row>
    <row r="130" spans="2:15">
      <c r="B130" s="122"/>
      <c r="C130" s="122"/>
      <c r="D130" s="122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</row>
    <row r="131" spans="2:15">
      <c r="B131" s="122"/>
      <c r="C131" s="122"/>
      <c r="D131" s="122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</row>
    <row r="132" spans="2:15">
      <c r="B132" s="122"/>
      <c r="C132" s="122"/>
      <c r="D132" s="122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</row>
    <row r="133" spans="2:15">
      <c r="B133" s="122"/>
      <c r="C133" s="122"/>
      <c r="D133" s="122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</row>
    <row r="134" spans="2:15">
      <c r="B134" s="122"/>
      <c r="C134" s="122"/>
      <c r="D134" s="122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</row>
    <row r="135" spans="2:15">
      <c r="B135" s="122"/>
      <c r="C135" s="122"/>
      <c r="D135" s="122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</row>
    <row r="136" spans="2:15">
      <c r="B136" s="122"/>
      <c r="C136" s="122"/>
      <c r="D136" s="122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</row>
    <row r="137" spans="2:15">
      <c r="B137" s="122"/>
      <c r="C137" s="122"/>
      <c r="D137" s="122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</row>
    <row r="138" spans="2:15">
      <c r="B138" s="122"/>
      <c r="C138" s="122"/>
      <c r="D138" s="122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</row>
    <row r="139" spans="2:15">
      <c r="B139" s="122"/>
      <c r="C139" s="122"/>
      <c r="D139" s="122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</row>
    <row r="140" spans="2:15">
      <c r="B140" s="122"/>
      <c r="C140" s="122"/>
      <c r="D140" s="122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pans="2:15">
      <c r="B141" s="122"/>
      <c r="C141" s="122"/>
      <c r="D141" s="122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</row>
    <row r="142" spans="2:15">
      <c r="B142" s="122"/>
      <c r="C142" s="122"/>
      <c r="D142" s="122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</row>
    <row r="143" spans="2:15">
      <c r="B143" s="122"/>
      <c r="C143" s="122"/>
      <c r="D143" s="122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</row>
    <row r="144" spans="2:15">
      <c r="B144" s="122"/>
      <c r="C144" s="122"/>
      <c r="D144" s="122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</row>
    <row r="145" spans="2:15">
      <c r="B145" s="122"/>
      <c r="C145" s="122"/>
      <c r="D145" s="122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</row>
    <row r="146" spans="2:15">
      <c r="B146" s="122"/>
      <c r="C146" s="122"/>
      <c r="D146" s="122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</row>
    <row r="147" spans="2:15">
      <c r="B147" s="122"/>
      <c r="C147" s="122"/>
      <c r="D147" s="122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</row>
    <row r="148" spans="2:15">
      <c r="B148" s="122"/>
      <c r="C148" s="122"/>
      <c r="D148" s="122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</row>
    <row r="149" spans="2:15">
      <c r="B149" s="122"/>
      <c r="C149" s="122"/>
      <c r="D149" s="122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</row>
    <row r="150" spans="2:15">
      <c r="B150" s="122"/>
      <c r="C150" s="122"/>
      <c r="D150" s="122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</row>
    <row r="151" spans="2:15">
      <c r="B151" s="122"/>
      <c r="C151" s="122"/>
      <c r="D151" s="122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</row>
    <row r="152" spans="2:15">
      <c r="B152" s="122"/>
      <c r="C152" s="122"/>
      <c r="D152" s="122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</row>
    <row r="153" spans="2:15">
      <c r="B153" s="122"/>
      <c r="C153" s="122"/>
      <c r="D153" s="122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</row>
    <row r="154" spans="2:15">
      <c r="B154" s="122"/>
      <c r="C154" s="122"/>
      <c r="D154" s="122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</row>
    <row r="155" spans="2:15">
      <c r="B155" s="122"/>
      <c r="C155" s="122"/>
      <c r="D155" s="122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</row>
    <row r="156" spans="2:15">
      <c r="B156" s="122"/>
      <c r="C156" s="122"/>
      <c r="D156" s="122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</row>
    <row r="157" spans="2:15">
      <c r="B157" s="122"/>
      <c r="C157" s="122"/>
      <c r="D157" s="122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</row>
    <row r="158" spans="2:15">
      <c r="B158" s="122"/>
      <c r="C158" s="122"/>
      <c r="D158" s="122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2:15">
      <c r="B159" s="122"/>
      <c r="C159" s="122"/>
      <c r="D159" s="122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pans="2:15">
      <c r="B160" s="122"/>
      <c r="C160" s="122"/>
      <c r="D160" s="122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</row>
    <row r="161" spans="2:15">
      <c r="B161" s="122"/>
      <c r="C161" s="122"/>
      <c r="D161" s="122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</row>
    <row r="162" spans="2:15">
      <c r="B162" s="122"/>
      <c r="C162" s="122"/>
      <c r="D162" s="122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r="163" spans="2:15">
      <c r="B163" s="122"/>
      <c r="C163" s="122"/>
      <c r="D163" s="122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</row>
    <row r="164" spans="2:15">
      <c r="B164" s="122"/>
      <c r="C164" s="122"/>
      <c r="D164" s="122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</row>
    <row r="165" spans="2:15">
      <c r="B165" s="122"/>
      <c r="C165" s="122"/>
      <c r="D165" s="122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</row>
    <row r="166" spans="2:15">
      <c r="B166" s="122"/>
      <c r="C166" s="122"/>
      <c r="D166" s="122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</row>
    <row r="167" spans="2:15">
      <c r="B167" s="122"/>
      <c r="C167" s="122"/>
      <c r="D167" s="122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</row>
    <row r="168" spans="2:15">
      <c r="B168" s="122"/>
      <c r="C168" s="122"/>
      <c r="D168" s="122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</row>
    <row r="169" spans="2:15">
      <c r="B169" s="122"/>
      <c r="C169" s="122"/>
      <c r="D169" s="122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</row>
    <row r="170" spans="2:15">
      <c r="B170" s="122"/>
      <c r="C170" s="122"/>
      <c r="D170" s="122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</row>
    <row r="171" spans="2:15">
      <c r="B171" s="122"/>
      <c r="C171" s="122"/>
      <c r="D171" s="122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</row>
    <row r="172" spans="2:15">
      <c r="B172" s="122"/>
      <c r="C172" s="122"/>
      <c r="D172" s="122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</row>
    <row r="173" spans="2:15">
      <c r="B173" s="122"/>
      <c r="C173" s="122"/>
      <c r="D173" s="122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</row>
    <row r="174" spans="2:15">
      <c r="B174" s="122"/>
      <c r="C174" s="122"/>
      <c r="D174" s="122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</row>
    <row r="175" spans="2:15">
      <c r="B175" s="122"/>
      <c r="C175" s="122"/>
      <c r="D175" s="122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</row>
    <row r="176" spans="2:15">
      <c r="B176" s="122"/>
      <c r="C176" s="122"/>
      <c r="D176" s="122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</row>
    <row r="177" spans="2:15">
      <c r="B177" s="122"/>
      <c r="C177" s="122"/>
      <c r="D177" s="122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</row>
    <row r="178" spans="2:15">
      <c r="B178" s="122"/>
      <c r="C178" s="122"/>
      <c r="D178" s="122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</row>
    <row r="179" spans="2:15">
      <c r="B179" s="122"/>
      <c r="C179" s="122"/>
      <c r="D179" s="122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</row>
    <row r="180" spans="2:15">
      <c r="B180" s="122"/>
      <c r="C180" s="122"/>
      <c r="D180" s="122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</row>
    <row r="181" spans="2:15">
      <c r="B181" s="122"/>
      <c r="C181" s="122"/>
      <c r="D181" s="122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</row>
    <row r="182" spans="2:15">
      <c r="B182" s="122"/>
      <c r="C182" s="122"/>
      <c r="D182" s="122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</row>
    <row r="183" spans="2:15">
      <c r="B183" s="122"/>
      <c r="C183" s="122"/>
      <c r="D183" s="122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</row>
    <row r="184" spans="2:15">
      <c r="B184" s="122"/>
      <c r="C184" s="122"/>
      <c r="D184" s="122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</row>
    <row r="185" spans="2:15">
      <c r="B185" s="122"/>
      <c r="C185" s="122"/>
      <c r="D185" s="122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</row>
    <row r="186" spans="2:15">
      <c r="B186" s="122"/>
      <c r="C186" s="122"/>
      <c r="D186" s="122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</row>
    <row r="187" spans="2:15">
      <c r="B187" s="122"/>
      <c r="C187" s="122"/>
      <c r="D187" s="122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</row>
    <row r="188" spans="2:15">
      <c r="B188" s="122"/>
      <c r="C188" s="122"/>
      <c r="D188" s="122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</row>
    <row r="189" spans="2:15">
      <c r="B189" s="122"/>
      <c r="C189" s="122"/>
      <c r="D189" s="122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</row>
    <row r="190" spans="2:15">
      <c r="B190" s="122"/>
      <c r="C190" s="122"/>
      <c r="D190" s="122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</row>
    <row r="191" spans="2:15">
      <c r="B191" s="122"/>
      <c r="C191" s="122"/>
      <c r="D191" s="122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</row>
    <row r="192" spans="2:15">
      <c r="B192" s="122"/>
      <c r="C192" s="122"/>
      <c r="D192" s="122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</row>
    <row r="193" spans="2:15">
      <c r="B193" s="122"/>
      <c r="C193" s="122"/>
      <c r="D193" s="122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</row>
    <row r="194" spans="2:15">
      <c r="B194" s="122"/>
      <c r="C194" s="122"/>
      <c r="D194" s="122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</row>
    <row r="195" spans="2:15">
      <c r="B195" s="122"/>
      <c r="C195" s="122"/>
      <c r="D195" s="122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</row>
    <row r="196" spans="2:15">
      <c r="B196" s="122"/>
      <c r="C196" s="122"/>
      <c r="D196" s="122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</row>
    <row r="197" spans="2:15">
      <c r="B197" s="122"/>
      <c r="C197" s="122"/>
      <c r="D197" s="122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</row>
    <row r="198" spans="2:15">
      <c r="B198" s="122"/>
      <c r="C198" s="122"/>
      <c r="D198" s="122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</row>
    <row r="199" spans="2:15">
      <c r="B199" s="122"/>
      <c r="C199" s="122"/>
      <c r="D199" s="122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pans="2:15">
      <c r="B200" s="122"/>
      <c r="C200" s="122"/>
      <c r="D200" s="122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</row>
    <row r="201" spans="2:15">
      <c r="B201" s="122"/>
      <c r="C201" s="122"/>
      <c r="D201" s="122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</row>
    <row r="202" spans="2:15">
      <c r="B202" s="122"/>
      <c r="C202" s="122"/>
      <c r="D202" s="122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</row>
    <row r="203" spans="2:15">
      <c r="B203" s="122"/>
      <c r="C203" s="122"/>
      <c r="D203" s="122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</row>
    <row r="204" spans="2:15">
      <c r="B204" s="122"/>
      <c r="C204" s="122"/>
      <c r="D204" s="122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</row>
    <row r="205" spans="2:15">
      <c r="B205" s="122"/>
      <c r="C205" s="122"/>
      <c r="D205" s="122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</row>
    <row r="206" spans="2:15">
      <c r="B206" s="122"/>
      <c r="C206" s="122"/>
      <c r="D206" s="122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</row>
    <row r="207" spans="2:15">
      <c r="B207" s="122"/>
      <c r="C207" s="122"/>
      <c r="D207" s="122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</row>
    <row r="208" spans="2:15">
      <c r="B208" s="122"/>
      <c r="C208" s="122"/>
      <c r="D208" s="122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</row>
    <row r="209" spans="2:15">
      <c r="B209" s="122"/>
      <c r="C209" s="122"/>
      <c r="D209" s="122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</row>
    <row r="210" spans="2:15">
      <c r="B210" s="122"/>
      <c r="C210" s="122"/>
      <c r="D210" s="122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</row>
    <row r="211" spans="2:15">
      <c r="B211" s="122"/>
      <c r="C211" s="122"/>
      <c r="D211" s="122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</row>
    <row r="212" spans="2:15">
      <c r="B212" s="122"/>
      <c r="C212" s="122"/>
      <c r="D212" s="122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</row>
    <row r="213" spans="2:15">
      <c r="B213" s="122"/>
      <c r="C213" s="122"/>
      <c r="D213" s="122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</row>
    <row r="214" spans="2:15">
      <c r="B214" s="122"/>
      <c r="C214" s="122"/>
      <c r="D214" s="122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</row>
    <row r="215" spans="2:15">
      <c r="B215" s="122"/>
      <c r="C215" s="122"/>
      <c r="D215" s="122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</row>
    <row r="216" spans="2:15">
      <c r="B216" s="122"/>
      <c r="C216" s="122"/>
      <c r="D216" s="122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</row>
    <row r="217" spans="2:15">
      <c r="B217" s="122"/>
      <c r="C217" s="122"/>
      <c r="D217" s="122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</row>
    <row r="218" spans="2:15">
      <c r="B218" s="122"/>
      <c r="C218" s="122"/>
      <c r="D218" s="122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</row>
    <row r="219" spans="2:15">
      <c r="B219" s="122"/>
      <c r="C219" s="122"/>
      <c r="D219" s="122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</row>
    <row r="220" spans="2:15">
      <c r="B220" s="122"/>
      <c r="C220" s="122"/>
      <c r="D220" s="122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</row>
    <row r="221" spans="2:15">
      <c r="B221" s="122"/>
      <c r="C221" s="122"/>
      <c r="D221" s="122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</row>
    <row r="222" spans="2:15">
      <c r="B222" s="122"/>
      <c r="C222" s="122"/>
      <c r="D222" s="122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</row>
    <row r="223" spans="2:15">
      <c r="B223" s="122"/>
      <c r="C223" s="122"/>
      <c r="D223" s="122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</row>
    <row r="224" spans="2:15">
      <c r="B224" s="122"/>
      <c r="C224" s="122"/>
      <c r="D224" s="122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</row>
    <row r="225" spans="2:15">
      <c r="B225" s="122"/>
      <c r="C225" s="122"/>
      <c r="D225" s="122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</row>
    <row r="226" spans="2:15">
      <c r="B226" s="122"/>
      <c r="C226" s="122"/>
      <c r="D226" s="122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</row>
    <row r="227" spans="2:15">
      <c r="B227" s="122"/>
      <c r="C227" s="122"/>
      <c r="D227" s="122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</row>
    <row r="228" spans="2:15">
      <c r="B228" s="122"/>
      <c r="C228" s="122"/>
      <c r="D228" s="122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</row>
    <row r="229" spans="2:15">
      <c r="B229" s="122"/>
      <c r="C229" s="122"/>
      <c r="D229" s="122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</row>
    <row r="230" spans="2:15">
      <c r="B230" s="122"/>
      <c r="C230" s="122"/>
      <c r="D230" s="122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</row>
    <row r="231" spans="2:15">
      <c r="B231" s="122"/>
      <c r="C231" s="122"/>
      <c r="D231" s="122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</row>
    <row r="232" spans="2:15">
      <c r="B232" s="122"/>
      <c r="C232" s="122"/>
      <c r="D232" s="122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</row>
    <row r="233" spans="2:15">
      <c r="B233" s="122"/>
      <c r="C233" s="122"/>
      <c r="D233" s="122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</row>
    <row r="234" spans="2:15">
      <c r="B234" s="122"/>
      <c r="C234" s="122"/>
      <c r="D234" s="122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</row>
    <row r="235" spans="2:15">
      <c r="B235" s="122"/>
      <c r="C235" s="122"/>
      <c r="D235" s="122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</row>
    <row r="236" spans="2:15">
      <c r="B236" s="122"/>
      <c r="C236" s="122"/>
      <c r="D236" s="122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</row>
    <row r="237" spans="2:15">
      <c r="B237" s="122"/>
      <c r="C237" s="122"/>
      <c r="D237" s="122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</row>
    <row r="238" spans="2:15">
      <c r="B238" s="122"/>
      <c r="C238" s="122"/>
      <c r="D238" s="122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</row>
    <row r="239" spans="2:15">
      <c r="B239" s="122"/>
      <c r="C239" s="122"/>
      <c r="D239" s="122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</row>
    <row r="240" spans="2:15">
      <c r="B240" s="122"/>
      <c r="C240" s="122"/>
      <c r="D240" s="122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</row>
    <row r="241" spans="2:15">
      <c r="B241" s="122"/>
      <c r="C241" s="122"/>
      <c r="D241" s="122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</row>
    <row r="242" spans="2:15">
      <c r="B242" s="122"/>
      <c r="C242" s="122"/>
      <c r="D242" s="122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</row>
    <row r="243" spans="2:15">
      <c r="B243" s="122"/>
      <c r="C243" s="122"/>
      <c r="D243" s="122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</row>
    <row r="244" spans="2:15">
      <c r="B244" s="122"/>
      <c r="C244" s="122"/>
      <c r="D244" s="122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</row>
    <row r="245" spans="2:15">
      <c r="B245" s="122"/>
      <c r="C245" s="122"/>
      <c r="D245" s="122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</row>
    <row r="246" spans="2:15">
      <c r="B246" s="122"/>
      <c r="C246" s="122"/>
      <c r="D246" s="122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</row>
    <row r="247" spans="2:15">
      <c r="B247" s="122"/>
      <c r="C247" s="122"/>
      <c r="D247" s="122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</row>
    <row r="248" spans="2:15">
      <c r="B248" s="122"/>
      <c r="C248" s="122"/>
      <c r="D248" s="122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</row>
    <row r="249" spans="2:15">
      <c r="B249" s="122"/>
      <c r="C249" s="122"/>
      <c r="D249" s="122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</row>
    <row r="250" spans="2:15">
      <c r="B250" s="122"/>
      <c r="C250" s="122"/>
      <c r="D250" s="122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</row>
    <row r="251" spans="2:15">
      <c r="B251" s="122"/>
      <c r="C251" s="122"/>
      <c r="D251" s="122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</row>
    <row r="252" spans="2:15">
      <c r="B252" s="122"/>
      <c r="C252" s="122"/>
      <c r="D252" s="122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</row>
    <row r="253" spans="2:15">
      <c r="B253" s="122"/>
      <c r="C253" s="122"/>
      <c r="D253" s="122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</row>
    <row r="254" spans="2:15">
      <c r="B254" s="122"/>
      <c r="C254" s="122"/>
      <c r="D254" s="122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</row>
    <row r="255" spans="2:15">
      <c r="B255" s="122"/>
      <c r="C255" s="122"/>
      <c r="D255" s="122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</row>
    <row r="256" spans="2:15">
      <c r="B256" s="122"/>
      <c r="C256" s="122"/>
      <c r="D256" s="122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</row>
    <row r="257" spans="2:15">
      <c r="B257" s="122"/>
      <c r="C257" s="122"/>
      <c r="D257" s="122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</row>
    <row r="258" spans="2:15">
      <c r="B258" s="122"/>
      <c r="C258" s="122"/>
      <c r="D258" s="122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</row>
    <row r="259" spans="2:15">
      <c r="B259" s="122"/>
      <c r="C259" s="122"/>
      <c r="D259" s="122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</row>
    <row r="260" spans="2:15">
      <c r="B260" s="122"/>
      <c r="C260" s="122"/>
      <c r="D260" s="122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</row>
    <row r="261" spans="2:15">
      <c r="B261" s="122"/>
      <c r="C261" s="122"/>
      <c r="D261" s="122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</row>
    <row r="262" spans="2:15">
      <c r="B262" s="122"/>
      <c r="C262" s="122"/>
      <c r="D262" s="122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</row>
    <row r="263" spans="2:15">
      <c r="B263" s="122"/>
      <c r="C263" s="122"/>
      <c r="D263" s="122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</row>
    <row r="264" spans="2:15">
      <c r="B264" s="122"/>
      <c r="C264" s="122"/>
      <c r="D264" s="122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</row>
    <row r="265" spans="2:15">
      <c r="B265" s="122"/>
      <c r="C265" s="122"/>
      <c r="D265" s="122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</row>
    <row r="266" spans="2:15">
      <c r="B266" s="122"/>
      <c r="C266" s="122"/>
      <c r="D266" s="122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</row>
    <row r="267" spans="2:15">
      <c r="B267" s="122"/>
      <c r="C267" s="122"/>
      <c r="D267" s="122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</row>
    <row r="268" spans="2:15">
      <c r="B268" s="122"/>
      <c r="C268" s="122"/>
      <c r="D268" s="122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</row>
    <row r="269" spans="2:15">
      <c r="B269" s="122"/>
      <c r="C269" s="122"/>
      <c r="D269" s="122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</row>
    <row r="270" spans="2:15">
      <c r="B270" s="122"/>
      <c r="C270" s="122"/>
      <c r="D270" s="122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</row>
    <row r="271" spans="2:15">
      <c r="B271" s="122"/>
      <c r="C271" s="122"/>
      <c r="D271" s="122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</row>
    <row r="272" spans="2:15">
      <c r="B272" s="122"/>
      <c r="C272" s="122"/>
      <c r="D272" s="122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</row>
    <row r="273" spans="2:15">
      <c r="B273" s="122"/>
      <c r="C273" s="122"/>
      <c r="D273" s="122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</row>
    <row r="274" spans="2:15">
      <c r="B274" s="122"/>
      <c r="C274" s="122"/>
      <c r="D274" s="122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</row>
    <row r="275" spans="2:15">
      <c r="B275" s="122"/>
      <c r="C275" s="122"/>
      <c r="D275" s="122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</row>
    <row r="276" spans="2:15">
      <c r="B276" s="122"/>
      <c r="C276" s="122"/>
      <c r="D276" s="122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</row>
    <row r="277" spans="2:15">
      <c r="B277" s="122"/>
      <c r="C277" s="122"/>
      <c r="D277" s="122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</row>
    <row r="278" spans="2:15">
      <c r="B278" s="122"/>
      <c r="C278" s="122"/>
      <c r="D278" s="122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</row>
    <row r="279" spans="2:15">
      <c r="B279" s="122"/>
      <c r="C279" s="122"/>
      <c r="D279" s="122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</row>
    <row r="280" spans="2:15">
      <c r="B280" s="122"/>
      <c r="C280" s="122"/>
      <c r="D280" s="122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</row>
    <row r="281" spans="2:15">
      <c r="B281" s="122"/>
      <c r="C281" s="122"/>
      <c r="D281" s="122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</row>
    <row r="282" spans="2:15">
      <c r="B282" s="122"/>
      <c r="C282" s="122"/>
      <c r="D282" s="122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</row>
    <row r="283" spans="2:15">
      <c r="B283" s="122"/>
      <c r="C283" s="122"/>
      <c r="D283" s="122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</row>
    <row r="284" spans="2:15">
      <c r="B284" s="122"/>
      <c r="C284" s="122"/>
      <c r="D284" s="122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</row>
    <row r="285" spans="2:15">
      <c r="B285" s="122"/>
      <c r="C285" s="122"/>
      <c r="D285" s="122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</row>
    <row r="286" spans="2:15">
      <c r="B286" s="122"/>
      <c r="C286" s="122"/>
      <c r="D286" s="122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</row>
    <row r="287" spans="2:15">
      <c r="B287" s="122"/>
      <c r="C287" s="122"/>
      <c r="D287" s="122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</row>
    <row r="288" spans="2:15">
      <c r="B288" s="122"/>
      <c r="C288" s="122"/>
      <c r="D288" s="122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</row>
    <row r="289" spans="2:15">
      <c r="B289" s="122"/>
      <c r="C289" s="122"/>
      <c r="D289" s="122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</row>
    <row r="290" spans="2:15">
      <c r="B290" s="122"/>
      <c r="C290" s="122"/>
      <c r="D290" s="122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</row>
    <row r="291" spans="2:15">
      <c r="B291" s="122"/>
      <c r="C291" s="122"/>
      <c r="D291" s="122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</row>
    <row r="292" spans="2:15">
      <c r="B292" s="122"/>
      <c r="C292" s="122"/>
      <c r="D292" s="122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</row>
    <row r="293" spans="2:15">
      <c r="B293" s="122"/>
      <c r="C293" s="122"/>
      <c r="D293" s="122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</row>
    <row r="294" spans="2:15">
      <c r="B294" s="122"/>
      <c r="C294" s="122"/>
      <c r="D294" s="122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</row>
    <row r="295" spans="2:15">
      <c r="B295" s="122"/>
      <c r="C295" s="122"/>
      <c r="D295" s="122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</row>
    <row r="296" spans="2:15">
      <c r="B296" s="122"/>
      <c r="C296" s="122"/>
      <c r="D296" s="122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</row>
    <row r="297" spans="2:15">
      <c r="B297" s="122"/>
      <c r="C297" s="122"/>
      <c r="D297" s="122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</row>
    <row r="298" spans="2:15">
      <c r="B298" s="122"/>
      <c r="C298" s="122"/>
      <c r="D298" s="122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pans="2:15">
      <c r="B299" s="122"/>
      <c r="C299" s="122"/>
      <c r="D299" s="122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</row>
    <row r="300" spans="2:15">
      <c r="B300" s="122"/>
      <c r="C300" s="122"/>
      <c r="D300" s="122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>
      <selection activeCell="F1" sqref="F1:F1048576"/>
    </sheetView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37.42578125" style="2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145</v>
      </c>
      <c r="C1" s="67" t="s" vm="1">
        <v>229</v>
      </c>
    </row>
    <row r="2" spans="2:10">
      <c r="B2" s="46" t="s">
        <v>144</v>
      </c>
      <c r="C2" s="67" t="s">
        <v>230</v>
      </c>
    </row>
    <row r="3" spans="2:10">
      <c r="B3" s="46" t="s">
        <v>146</v>
      </c>
      <c r="C3" s="67" t="s">
        <v>231</v>
      </c>
    </row>
    <row r="4" spans="2:10">
      <c r="B4" s="46" t="s">
        <v>147</v>
      </c>
      <c r="C4" s="67">
        <v>12145</v>
      </c>
    </row>
    <row r="6" spans="2:10" ht="26.25" customHeight="1">
      <c r="B6" s="152" t="s">
        <v>177</v>
      </c>
      <c r="C6" s="153"/>
      <c r="D6" s="153"/>
      <c r="E6" s="153"/>
      <c r="F6" s="153"/>
      <c r="G6" s="153"/>
      <c r="H6" s="153"/>
      <c r="I6" s="153"/>
      <c r="J6" s="154"/>
    </row>
    <row r="7" spans="2:10" s="3" customFormat="1" ht="63">
      <c r="B7" s="47" t="s">
        <v>115</v>
      </c>
      <c r="C7" s="49" t="s">
        <v>55</v>
      </c>
      <c r="D7" s="49" t="s">
        <v>85</v>
      </c>
      <c r="E7" s="49" t="s">
        <v>56</v>
      </c>
      <c r="F7" s="49" t="s">
        <v>102</v>
      </c>
      <c r="G7" s="49" t="s">
        <v>188</v>
      </c>
      <c r="H7" s="49" t="s">
        <v>148</v>
      </c>
      <c r="I7" s="49" t="s">
        <v>149</v>
      </c>
      <c r="J7" s="64" t="s">
        <v>215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 t="s">
        <v>41</v>
      </c>
      <c r="C10" s="94"/>
      <c r="D10" s="88"/>
      <c r="E10" s="106">
        <v>1.2987089811435122E-2</v>
      </c>
      <c r="F10" s="73"/>
      <c r="G10" s="83">
        <v>29623.131690000002</v>
      </c>
      <c r="H10" s="84">
        <f>IFERROR(G10/$G$10,0)</f>
        <v>1</v>
      </c>
      <c r="I10" s="84">
        <f>G10/'סכום נכסי הקרן'!$C$42</f>
        <v>4.483240898294806E-3</v>
      </c>
      <c r="J10" s="73"/>
    </row>
    <row r="11" spans="2:10" ht="22.5" customHeight="1">
      <c r="B11" s="92" t="s">
        <v>202</v>
      </c>
      <c r="C11" s="94"/>
      <c r="D11" s="88"/>
      <c r="E11" s="106">
        <v>1.2987089811435122E-2</v>
      </c>
      <c r="F11" s="86"/>
      <c r="G11" s="83">
        <v>29623.131690000002</v>
      </c>
      <c r="H11" s="84">
        <f t="shared" ref="H11:H23" si="0">IFERROR(G11/$G$10,0)</f>
        <v>1</v>
      </c>
      <c r="I11" s="84">
        <f>G11/'סכום נכסי הקרן'!$C$42</f>
        <v>4.483240898294806E-3</v>
      </c>
      <c r="J11" s="73"/>
    </row>
    <row r="12" spans="2:10">
      <c r="B12" s="89" t="s">
        <v>86</v>
      </c>
      <c r="C12" s="107"/>
      <c r="D12" s="93"/>
      <c r="E12" s="108">
        <v>3.9347786697868856E-2</v>
      </c>
      <c r="F12" s="105"/>
      <c r="G12" s="80">
        <v>9777.3802300000007</v>
      </c>
      <c r="H12" s="81">
        <f t="shared" si="0"/>
        <v>0.33005896649679983</v>
      </c>
      <c r="I12" s="81">
        <f>G12/'סכום נכסי הקרן'!$C$42</f>
        <v>1.4797338574473681E-3</v>
      </c>
      <c r="J12" s="71"/>
    </row>
    <row r="13" spans="2:10">
      <c r="B13" s="76" t="s">
        <v>3151</v>
      </c>
      <c r="C13" s="94">
        <v>44651</v>
      </c>
      <c r="D13" s="88" t="s">
        <v>3152</v>
      </c>
      <c r="E13" s="106">
        <v>0.10539999999999999</v>
      </c>
      <c r="F13" s="86" t="s">
        <v>132</v>
      </c>
      <c r="G13" s="83">
        <v>1158.009</v>
      </c>
      <c r="H13" s="84">
        <f t="shared" si="0"/>
        <v>3.9091376702447493E-2</v>
      </c>
      <c r="I13" s="84">
        <f>G13/'סכום נכסי הקרן'!$C$42</f>
        <v>1.7525605880306131E-4</v>
      </c>
      <c r="J13" s="73" t="s">
        <v>3153</v>
      </c>
    </row>
    <row r="14" spans="2:10">
      <c r="B14" s="76" t="s">
        <v>3154</v>
      </c>
      <c r="C14" s="94">
        <v>44926</v>
      </c>
      <c r="D14" s="88" t="s">
        <v>3152</v>
      </c>
      <c r="E14" s="106">
        <v>9.7999999999999997E-3</v>
      </c>
      <c r="F14" s="86" t="s">
        <v>132</v>
      </c>
      <c r="G14" s="83">
        <v>995.97622999999999</v>
      </c>
      <c r="H14" s="84">
        <f t="shared" si="0"/>
        <v>3.36215711567125E-2</v>
      </c>
      <c r="I14" s="84">
        <f>G14/'סכום נכסי הקרן'!$C$42</f>
        <v>1.5073360287470248E-4</v>
      </c>
      <c r="J14" s="73" t="s">
        <v>3155</v>
      </c>
    </row>
    <row r="15" spans="2:10">
      <c r="B15" s="76" t="s">
        <v>3156</v>
      </c>
      <c r="C15" s="94">
        <v>44926</v>
      </c>
      <c r="D15" s="88" t="s">
        <v>3152</v>
      </c>
      <c r="E15" s="106">
        <v>4.6699999999999998E-2</v>
      </c>
      <c r="F15" s="86" t="s">
        <v>132</v>
      </c>
      <c r="G15" s="83">
        <v>5372.107</v>
      </c>
      <c r="H15" s="84">
        <f t="shared" si="0"/>
        <v>0.18134838194077513</v>
      </c>
      <c r="I15" s="84">
        <f>G15/'סכום נכסי הקרן'!$C$42</f>
        <v>8.1302848275647025E-4</v>
      </c>
      <c r="J15" s="73" t="s">
        <v>3157</v>
      </c>
    </row>
    <row r="16" spans="2:10">
      <c r="B16" s="76" t="s">
        <v>3158</v>
      </c>
      <c r="C16" s="94">
        <v>44834</v>
      </c>
      <c r="D16" s="88" t="s">
        <v>3152</v>
      </c>
      <c r="E16" s="106">
        <v>8.9999999999999998E-4</v>
      </c>
      <c r="F16" s="86" t="s">
        <v>132</v>
      </c>
      <c r="G16" s="83">
        <v>2251.288</v>
      </c>
      <c r="H16" s="84">
        <f t="shared" si="0"/>
        <v>7.5997636696864712E-2</v>
      </c>
      <c r="I16" s="84">
        <f>G16/'סכום נכסי הקרן'!$C$42</f>
        <v>3.4071571301313406E-4</v>
      </c>
      <c r="J16" s="73" t="s">
        <v>3159</v>
      </c>
    </row>
    <row r="17" spans="2:10">
      <c r="B17" s="92"/>
      <c r="C17" s="94"/>
      <c r="D17" s="88"/>
      <c r="E17" s="106"/>
      <c r="F17" s="73"/>
      <c r="G17" s="73"/>
      <c r="H17" s="84"/>
      <c r="I17" s="73"/>
      <c r="J17" s="73"/>
    </row>
    <row r="18" spans="2:10">
      <c r="B18" s="89" t="s">
        <v>87</v>
      </c>
      <c r="C18" s="107"/>
      <c r="D18" s="93"/>
      <c r="E18" s="108">
        <v>0</v>
      </c>
      <c r="F18" s="105"/>
      <c r="G18" s="80">
        <v>19845.751459999999</v>
      </c>
      <c r="H18" s="81">
        <f t="shared" si="0"/>
        <v>0.66994103350320011</v>
      </c>
      <c r="I18" s="81">
        <f>G18/'סכום נכסי הקרן'!$C$42</f>
        <v>3.0035070408474373E-3</v>
      </c>
      <c r="J18" s="71"/>
    </row>
    <row r="19" spans="2:10">
      <c r="B19" s="76" t="s">
        <v>3160</v>
      </c>
      <c r="C19" s="94">
        <v>44834</v>
      </c>
      <c r="D19" s="88" t="s">
        <v>27</v>
      </c>
      <c r="E19" s="106">
        <v>0</v>
      </c>
      <c r="F19" s="86" t="s">
        <v>132</v>
      </c>
      <c r="G19" s="83">
        <v>12848.57878</v>
      </c>
      <c r="H19" s="84">
        <f t="shared" si="0"/>
        <v>0.43373465420394242</v>
      </c>
      <c r="I19" s="84">
        <f>G19/'סכום נכסי הקרן'!$C$42</f>
        <v>1.94453694073487E-3</v>
      </c>
      <c r="J19" s="73" t="s">
        <v>3161</v>
      </c>
    </row>
    <row r="20" spans="2:10">
      <c r="B20" s="76" t="s">
        <v>3162</v>
      </c>
      <c r="C20" s="94">
        <v>44377</v>
      </c>
      <c r="D20" s="88" t="s">
        <v>27</v>
      </c>
      <c r="E20" s="106">
        <v>0</v>
      </c>
      <c r="F20" s="86" t="s">
        <v>132</v>
      </c>
      <c r="G20" s="83">
        <v>366.38946000000004</v>
      </c>
      <c r="H20" s="84">
        <f t="shared" si="0"/>
        <v>1.2368356723191545E-2</v>
      </c>
      <c r="I20" s="84">
        <f>G20/'סכום נכסי הקרן'!$C$42</f>
        <v>5.5450322706111866E-5</v>
      </c>
      <c r="J20" s="73" t="s">
        <v>3163</v>
      </c>
    </row>
    <row r="21" spans="2:10">
      <c r="B21" s="76" t="s">
        <v>3164</v>
      </c>
      <c r="C21" s="94">
        <v>44377</v>
      </c>
      <c r="D21" s="88" t="s">
        <v>27</v>
      </c>
      <c r="E21" s="106">
        <v>0</v>
      </c>
      <c r="F21" s="86" t="s">
        <v>132</v>
      </c>
      <c r="G21" s="83">
        <v>503.99521999999996</v>
      </c>
      <c r="H21" s="84">
        <f t="shared" si="0"/>
        <v>1.701356984380337E-2</v>
      </c>
      <c r="I21" s="84">
        <f>G21/'סכום נכסי הקרן'!$C$42</f>
        <v>7.6275932149734432E-5</v>
      </c>
      <c r="J21" s="73" t="s">
        <v>3163</v>
      </c>
    </row>
    <row r="22" spans="2:10">
      <c r="B22" s="76" t="s">
        <v>3165</v>
      </c>
      <c r="C22" s="94" t="s">
        <v>3178</v>
      </c>
      <c r="D22" s="88" t="s">
        <v>27</v>
      </c>
      <c r="E22" s="106">
        <v>0</v>
      </c>
      <c r="F22" s="86" t="s">
        <v>132</v>
      </c>
      <c r="G22" s="83">
        <v>524.89</v>
      </c>
      <c r="H22" s="84">
        <f t="shared" si="0"/>
        <v>1.7718923356681737E-2</v>
      </c>
      <c r="I22" s="84">
        <f>G22/'סכום נכסי הקרן'!$C$42</f>
        <v>7.9438201866426645E-5</v>
      </c>
      <c r="J22" s="73" t="s">
        <v>3166</v>
      </c>
    </row>
    <row r="23" spans="2:10">
      <c r="B23" s="76" t="s">
        <v>3167</v>
      </c>
      <c r="C23" s="94">
        <v>44977</v>
      </c>
      <c r="D23" s="88" t="s">
        <v>27</v>
      </c>
      <c r="E23" s="106">
        <v>0</v>
      </c>
      <c r="F23" s="86" t="s">
        <v>132</v>
      </c>
      <c r="G23" s="83">
        <v>5601.8980000000001</v>
      </c>
      <c r="H23" s="84">
        <f t="shared" si="0"/>
        <v>0.18910552937558101</v>
      </c>
      <c r="I23" s="84">
        <f>G23/'סכום נכסי הקרן'!$C$42</f>
        <v>8.4780564339029458E-4</v>
      </c>
      <c r="J23" s="73" t="s">
        <v>3168</v>
      </c>
    </row>
    <row r="24" spans="2:10">
      <c r="B24" s="92"/>
      <c r="C24" s="94"/>
      <c r="D24" s="88"/>
      <c r="E24" s="106"/>
      <c r="F24" s="73"/>
      <c r="G24" s="73"/>
      <c r="H24" s="84"/>
      <c r="I24" s="73"/>
      <c r="J24" s="73"/>
    </row>
    <row r="25" spans="2:10">
      <c r="B25" s="88"/>
      <c r="C25" s="94"/>
      <c r="D25" s="88"/>
      <c r="E25" s="106"/>
      <c r="F25" s="88"/>
      <c r="G25" s="88"/>
      <c r="H25" s="88"/>
      <c r="I25" s="88"/>
      <c r="J25" s="88"/>
    </row>
    <row r="26" spans="2:10">
      <c r="B26" s="88"/>
      <c r="C26" s="94"/>
      <c r="D26" s="88"/>
      <c r="E26" s="106"/>
      <c r="F26" s="88"/>
      <c r="G26" s="88"/>
      <c r="H26" s="88"/>
      <c r="I26" s="88"/>
      <c r="J26" s="88"/>
    </row>
    <row r="27" spans="2:10">
      <c r="B27" s="125"/>
      <c r="C27" s="94"/>
      <c r="D27" s="88"/>
      <c r="E27" s="106"/>
      <c r="F27" s="88"/>
      <c r="G27" s="88"/>
      <c r="H27" s="88"/>
      <c r="I27" s="88"/>
      <c r="J27" s="88"/>
    </row>
    <row r="28" spans="2:10">
      <c r="B28" s="125"/>
      <c r="C28" s="94"/>
      <c r="D28" s="88"/>
      <c r="E28" s="106"/>
      <c r="F28" s="88"/>
      <c r="G28" s="88"/>
      <c r="H28" s="88"/>
      <c r="I28" s="88"/>
      <c r="J28" s="88"/>
    </row>
    <row r="29" spans="2:10">
      <c r="B29" s="88"/>
      <c r="C29" s="94"/>
      <c r="D29" s="88"/>
      <c r="E29" s="106"/>
      <c r="F29" s="88"/>
      <c r="G29" s="88"/>
      <c r="H29" s="88"/>
      <c r="I29" s="88"/>
      <c r="J29" s="88"/>
    </row>
    <row r="30" spans="2:10">
      <c r="B30" s="88"/>
      <c r="C30" s="94"/>
      <c r="D30" s="88"/>
      <c r="E30" s="106"/>
      <c r="F30" s="88"/>
      <c r="G30" s="88"/>
      <c r="H30" s="88"/>
      <c r="I30" s="88"/>
      <c r="J30" s="88"/>
    </row>
    <row r="31" spans="2:10">
      <c r="B31" s="88"/>
      <c r="C31" s="94"/>
      <c r="D31" s="88"/>
      <c r="E31" s="106"/>
      <c r="F31" s="88"/>
      <c r="G31" s="88"/>
      <c r="H31" s="88"/>
      <c r="I31" s="88"/>
      <c r="J31" s="88"/>
    </row>
    <row r="32" spans="2:10">
      <c r="B32" s="88"/>
      <c r="C32" s="94"/>
      <c r="D32" s="88"/>
      <c r="E32" s="106"/>
      <c r="F32" s="88"/>
      <c r="G32" s="88"/>
      <c r="H32" s="88"/>
      <c r="I32" s="88"/>
      <c r="J32" s="88"/>
    </row>
    <row r="33" spans="2:10">
      <c r="B33" s="88"/>
      <c r="C33" s="94"/>
      <c r="D33" s="88"/>
      <c r="E33" s="106"/>
      <c r="F33" s="88"/>
      <c r="G33" s="88"/>
      <c r="H33" s="88"/>
      <c r="I33" s="88"/>
      <c r="J33" s="88"/>
    </row>
    <row r="34" spans="2:10">
      <c r="B34" s="88"/>
      <c r="C34" s="94"/>
      <c r="D34" s="88"/>
      <c r="E34" s="106"/>
      <c r="F34" s="88"/>
      <c r="G34" s="88"/>
      <c r="H34" s="88"/>
      <c r="I34" s="88"/>
      <c r="J34" s="88"/>
    </row>
    <row r="35" spans="2:10">
      <c r="B35" s="88"/>
      <c r="C35" s="94"/>
      <c r="D35" s="88"/>
      <c r="E35" s="106"/>
      <c r="F35" s="88"/>
      <c r="G35" s="88"/>
      <c r="H35" s="88"/>
      <c r="I35" s="88"/>
      <c r="J35" s="88"/>
    </row>
    <row r="36" spans="2:10">
      <c r="B36" s="88"/>
      <c r="C36" s="94"/>
      <c r="D36" s="88"/>
      <c r="E36" s="106"/>
      <c r="F36" s="88"/>
      <c r="G36" s="88"/>
      <c r="H36" s="88"/>
      <c r="I36" s="88"/>
      <c r="J36" s="88"/>
    </row>
    <row r="37" spans="2:10">
      <c r="B37" s="88"/>
      <c r="C37" s="94"/>
      <c r="D37" s="88"/>
      <c r="E37" s="106"/>
      <c r="F37" s="88"/>
      <c r="G37" s="88"/>
      <c r="H37" s="88"/>
      <c r="I37" s="88"/>
      <c r="J37" s="88"/>
    </row>
    <row r="38" spans="2:10">
      <c r="B38" s="88"/>
      <c r="C38" s="94"/>
      <c r="D38" s="88"/>
      <c r="E38" s="106"/>
      <c r="F38" s="88"/>
      <c r="G38" s="88"/>
      <c r="H38" s="88"/>
      <c r="I38" s="88"/>
      <c r="J38" s="88"/>
    </row>
    <row r="39" spans="2:10">
      <c r="B39" s="88"/>
      <c r="C39" s="94"/>
      <c r="D39" s="88"/>
      <c r="E39" s="106"/>
      <c r="F39" s="88"/>
      <c r="G39" s="88"/>
      <c r="H39" s="88"/>
      <c r="I39" s="88"/>
      <c r="J39" s="88"/>
    </row>
    <row r="40" spans="2:10">
      <c r="B40" s="88"/>
      <c r="C40" s="94"/>
      <c r="D40" s="88"/>
      <c r="E40" s="106"/>
      <c r="F40" s="88"/>
      <c r="G40" s="88"/>
      <c r="H40" s="88"/>
      <c r="I40" s="88"/>
      <c r="J40" s="88"/>
    </row>
    <row r="41" spans="2:10">
      <c r="B41" s="88"/>
      <c r="C41" s="94"/>
      <c r="D41" s="88"/>
      <c r="E41" s="106"/>
      <c r="F41" s="88"/>
      <c r="G41" s="88"/>
      <c r="H41" s="88"/>
      <c r="I41" s="88"/>
      <c r="J41" s="88"/>
    </row>
    <row r="42" spans="2:10">
      <c r="B42" s="88"/>
      <c r="C42" s="94"/>
      <c r="D42" s="88"/>
      <c r="E42" s="106"/>
      <c r="F42" s="88"/>
      <c r="G42" s="88"/>
      <c r="H42" s="88"/>
      <c r="I42" s="88"/>
      <c r="J42" s="88"/>
    </row>
    <row r="43" spans="2:10">
      <c r="B43" s="88"/>
      <c r="C43" s="94"/>
      <c r="D43" s="88"/>
      <c r="E43" s="106"/>
      <c r="F43" s="88"/>
      <c r="G43" s="88"/>
      <c r="H43" s="88"/>
      <c r="I43" s="88"/>
      <c r="J43" s="88"/>
    </row>
    <row r="44" spans="2:10">
      <c r="B44" s="88"/>
      <c r="C44" s="94"/>
      <c r="D44" s="88"/>
      <c r="E44" s="106"/>
      <c r="F44" s="88"/>
      <c r="G44" s="88"/>
      <c r="H44" s="88"/>
      <c r="I44" s="88"/>
      <c r="J44" s="88"/>
    </row>
    <row r="45" spans="2:10">
      <c r="B45" s="88"/>
      <c r="C45" s="94"/>
      <c r="D45" s="88"/>
      <c r="E45" s="106"/>
      <c r="F45" s="88"/>
      <c r="G45" s="88"/>
      <c r="H45" s="88"/>
      <c r="I45" s="88"/>
      <c r="J45" s="88"/>
    </row>
    <row r="46" spans="2:10">
      <c r="B46" s="88"/>
      <c r="C46" s="94"/>
      <c r="D46" s="88"/>
      <c r="E46" s="106"/>
      <c r="F46" s="88"/>
      <c r="G46" s="88"/>
      <c r="H46" s="88"/>
      <c r="I46" s="88"/>
      <c r="J46" s="88"/>
    </row>
    <row r="47" spans="2:10">
      <c r="B47" s="88"/>
      <c r="C47" s="94"/>
      <c r="D47" s="88"/>
      <c r="E47" s="106"/>
      <c r="F47" s="88"/>
      <c r="G47" s="88"/>
      <c r="H47" s="88"/>
      <c r="I47" s="88"/>
      <c r="J47" s="88"/>
    </row>
    <row r="48" spans="2:10">
      <c r="B48" s="88"/>
      <c r="C48" s="94"/>
      <c r="D48" s="88"/>
      <c r="E48" s="106"/>
      <c r="F48" s="88"/>
      <c r="G48" s="88"/>
      <c r="H48" s="88"/>
      <c r="I48" s="88"/>
      <c r="J48" s="88"/>
    </row>
    <row r="49" spans="2:10">
      <c r="B49" s="88"/>
      <c r="C49" s="94"/>
      <c r="D49" s="88"/>
      <c r="E49" s="106"/>
      <c r="F49" s="88"/>
      <c r="G49" s="88"/>
      <c r="H49" s="88"/>
      <c r="I49" s="88"/>
      <c r="J49" s="88"/>
    </row>
    <row r="50" spans="2:10">
      <c r="B50" s="88"/>
      <c r="C50" s="94"/>
      <c r="D50" s="88"/>
      <c r="E50" s="106"/>
      <c r="F50" s="88"/>
      <c r="G50" s="88"/>
      <c r="H50" s="88"/>
      <c r="I50" s="88"/>
      <c r="J50" s="88"/>
    </row>
    <row r="51" spans="2:10">
      <c r="B51" s="88"/>
      <c r="C51" s="94"/>
      <c r="D51" s="88"/>
      <c r="E51" s="106"/>
      <c r="F51" s="88"/>
      <c r="G51" s="88"/>
      <c r="H51" s="88"/>
      <c r="I51" s="88"/>
      <c r="J51" s="88"/>
    </row>
    <row r="52" spans="2:10">
      <c r="B52" s="88"/>
      <c r="C52" s="94"/>
      <c r="D52" s="88"/>
      <c r="E52" s="106"/>
      <c r="F52" s="88"/>
      <c r="G52" s="88"/>
      <c r="H52" s="88"/>
      <c r="I52" s="88"/>
      <c r="J52" s="88"/>
    </row>
    <row r="53" spans="2:10">
      <c r="B53" s="88"/>
      <c r="C53" s="94"/>
      <c r="D53" s="88"/>
      <c r="E53" s="106"/>
      <c r="F53" s="88"/>
      <c r="G53" s="88"/>
      <c r="H53" s="88"/>
      <c r="I53" s="88"/>
      <c r="J53" s="88"/>
    </row>
    <row r="54" spans="2:10">
      <c r="B54" s="88"/>
      <c r="C54" s="94"/>
      <c r="D54" s="88"/>
      <c r="E54" s="106"/>
      <c r="F54" s="88"/>
      <c r="G54" s="88"/>
      <c r="H54" s="88"/>
      <c r="I54" s="88"/>
      <c r="J54" s="88"/>
    </row>
    <row r="55" spans="2:10">
      <c r="B55" s="88"/>
      <c r="C55" s="94"/>
      <c r="D55" s="88"/>
      <c r="E55" s="106"/>
      <c r="F55" s="88"/>
      <c r="G55" s="88"/>
      <c r="H55" s="88"/>
      <c r="I55" s="88"/>
      <c r="J55" s="88"/>
    </row>
    <row r="56" spans="2:10">
      <c r="B56" s="88"/>
      <c r="C56" s="94"/>
      <c r="D56" s="88"/>
      <c r="E56" s="106"/>
      <c r="F56" s="88"/>
      <c r="G56" s="88"/>
      <c r="H56" s="88"/>
      <c r="I56" s="88"/>
      <c r="J56" s="88"/>
    </row>
    <row r="57" spans="2:10">
      <c r="B57" s="88"/>
      <c r="C57" s="94"/>
      <c r="D57" s="88"/>
      <c r="E57" s="106"/>
      <c r="F57" s="88"/>
      <c r="G57" s="88"/>
      <c r="H57" s="88"/>
      <c r="I57" s="88"/>
      <c r="J57" s="88"/>
    </row>
    <row r="58" spans="2:10">
      <c r="B58" s="88"/>
      <c r="C58" s="94"/>
      <c r="D58" s="88"/>
      <c r="E58" s="106"/>
      <c r="F58" s="88"/>
      <c r="G58" s="88"/>
      <c r="H58" s="88"/>
      <c r="I58" s="88"/>
      <c r="J58" s="88"/>
    </row>
    <row r="59" spans="2:10">
      <c r="B59" s="88"/>
      <c r="C59" s="94"/>
      <c r="D59" s="88"/>
      <c r="E59" s="106"/>
      <c r="F59" s="88"/>
      <c r="G59" s="88"/>
      <c r="H59" s="88"/>
      <c r="I59" s="88"/>
      <c r="J59" s="88"/>
    </row>
    <row r="60" spans="2:10">
      <c r="B60" s="88"/>
      <c r="C60" s="94"/>
      <c r="D60" s="88"/>
      <c r="E60" s="106"/>
      <c r="F60" s="88"/>
      <c r="G60" s="88"/>
      <c r="H60" s="88"/>
      <c r="I60" s="88"/>
      <c r="J60" s="88"/>
    </row>
    <row r="61" spans="2:10">
      <c r="B61" s="88"/>
      <c r="C61" s="94"/>
      <c r="D61" s="88"/>
      <c r="E61" s="106"/>
      <c r="F61" s="88"/>
      <c r="G61" s="88"/>
      <c r="H61" s="88"/>
      <c r="I61" s="88"/>
      <c r="J61" s="88"/>
    </row>
    <row r="62" spans="2:10">
      <c r="B62" s="88"/>
      <c r="C62" s="94"/>
      <c r="D62" s="88"/>
      <c r="E62" s="106"/>
      <c r="F62" s="88"/>
      <c r="G62" s="88"/>
      <c r="H62" s="88"/>
      <c r="I62" s="88"/>
      <c r="J62" s="88"/>
    </row>
    <row r="63" spans="2:10">
      <c r="B63" s="88"/>
      <c r="C63" s="94"/>
      <c r="D63" s="88"/>
      <c r="E63" s="106"/>
      <c r="F63" s="88"/>
      <c r="G63" s="88"/>
      <c r="H63" s="88"/>
      <c r="I63" s="88"/>
      <c r="J63" s="88"/>
    </row>
    <row r="64" spans="2:10">
      <c r="B64" s="88"/>
      <c r="C64" s="94"/>
      <c r="D64" s="88"/>
      <c r="E64" s="106"/>
      <c r="F64" s="88"/>
      <c r="G64" s="88"/>
      <c r="H64" s="88"/>
      <c r="I64" s="88"/>
      <c r="J64" s="88"/>
    </row>
    <row r="65" spans="2:10">
      <c r="B65" s="88"/>
      <c r="C65" s="94"/>
      <c r="D65" s="88"/>
      <c r="E65" s="106"/>
      <c r="F65" s="88"/>
      <c r="G65" s="88"/>
      <c r="H65" s="88"/>
      <c r="I65" s="88"/>
      <c r="J65" s="88"/>
    </row>
    <row r="66" spans="2:10">
      <c r="B66" s="88"/>
      <c r="C66" s="94"/>
      <c r="D66" s="88"/>
      <c r="E66" s="106"/>
      <c r="F66" s="88"/>
      <c r="G66" s="88"/>
      <c r="H66" s="88"/>
      <c r="I66" s="88"/>
      <c r="J66" s="88"/>
    </row>
    <row r="67" spans="2:10">
      <c r="B67" s="88"/>
      <c r="C67" s="94"/>
      <c r="D67" s="88"/>
      <c r="E67" s="106"/>
      <c r="F67" s="88"/>
      <c r="G67" s="88"/>
      <c r="H67" s="88"/>
      <c r="I67" s="88"/>
      <c r="J67" s="88"/>
    </row>
    <row r="68" spans="2:10">
      <c r="B68" s="88"/>
      <c r="C68" s="94"/>
      <c r="D68" s="88"/>
      <c r="E68" s="106"/>
      <c r="F68" s="88"/>
      <c r="G68" s="88"/>
      <c r="H68" s="88"/>
      <c r="I68" s="88"/>
      <c r="J68" s="88"/>
    </row>
    <row r="69" spans="2:10">
      <c r="B69" s="88"/>
      <c r="C69" s="94"/>
      <c r="D69" s="88"/>
      <c r="E69" s="106"/>
      <c r="F69" s="88"/>
      <c r="G69" s="88"/>
      <c r="H69" s="88"/>
      <c r="I69" s="88"/>
      <c r="J69" s="88"/>
    </row>
    <row r="70" spans="2:10">
      <c r="B70" s="88"/>
      <c r="C70" s="94"/>
      <c r="D70" s="88"/>
      <c r="E70" s="106"/>
      <c r="F70" s="88"/>
      <c r="G70" s="88"/>
      <c r="H70" s="88"/>
      <c r="I70" s="88"/>
      <c r="J70" s="88"/>
    </row>
    <row r="71" spans="2:10">
      <c r="B71" s="88"/>
      <c r="C71" s="94"/>
      <c r="D71" s="88"/>
      <c r="E71" s="106"/>
      <c r="F71" s="88"/>
      <c r="G71" s="88"/>
      <c r="H71" s="88"/>
      <c r="I71" s="88"/>
      <c r="J71" s="88"/>
    </row>
    <row r="72" spans="2:10">
      <c r="B72" s="88"/>
      <c r="C72" s="94"/>
      <c r="D72" s="88"/>
      <c r="E72" s="106"/>
      <c r="F72" s="88"/>
      <c r="G72" s="88"/>
      <c r="H72" s="88"/>
      <c r="I72" s="88"/>
      <c r="J72" s="88"/>
    </row>
    <row r="73" spans="2:10">
      <c r="B73" s="88"/>
      <c r="C73" s="94"/>
      <c r="D73" s="88"/>
      <c r="E73" s="106"/>
      <c r="F73" s="88"/>
      <c r="G73" s="88"/>
      <c r="H73" s="88"/>
      <c r="I73" s="88"/>
      <c r="J73" s="88"/>
    </row>
    <row r="74" spans="2:10">
      <c r="B74" s="88"/>
      <c r="C74" s="94"/>
      <c r="D74" s="88"/>
      <c r="E74" s="106"/>
      <c r="F74" s="88"/>
      <c r="G74" s="88"/>
      <c r="H74" s="88"/>
      <c r="I74" s="88"/>
      <c r="J74" s="88"/>
    </row>
    <row r="75" spans="2:10">
      <c r="B75" s="88"/>
      <c r="C75" s="94"/>
      <c r="D75" s="88"/>
      <c r="E75" s="106"/>
      <c r="F75" s="88"/>
      <c r="G75" s="88"/>
      <c r="H75" s="88"/>
      <c r="I75" s="88"/>
      <c r="J75" s="88"/>
    </row>
    <row r="76" spans="2:10">
      <c r="B76" s="88"/>
      <c r="C76" s="94"/>
      <c r="D76" s="88"/>
      <c r="E76" s="106"/>
      <c r="F76" s="88"/>
      <c r="G76" s="88"/>
      <c r="H76" s="88"/>
      <c r="I76" s="88"/>
      <c r="J76" s="88"/>
    </row>
    <row r="77" spans="2:10">
      <c r="B77" s="88"/>
      <c r="C77" s="94"/>
      <c r="D77" s="88"/>
      <c r="E77" s="106"/>
      <c r="F77" s="88"/>
      <c r="G77" s="88"/>
      <c r="H77" s="88"/>
      <c r="I77" s="88"/>
      <c r="J77" s="88"/>
    </row>
    <row r="78" spans="2:10">
      <c r="B78" s="88"/>
      <c r="C78" s="94"/>
      <c r="D78" s="88"/>
      <c r="E78" s="106"/>
      <c r="F78" s="88"/>
      <c r="G78" s="88"/>
      <c r="H78" s="88"/>
      <c r="I78" s="88"/>
      <c r="J78" s="88"/>
    </row>
    <row r="79" spans="2:10">
      <c r="B79" s="88"/>
      <c r="C79" s="94"/>
      <c r="D79" s="88"/>
      <c r="E79" s="106"/>
      <c r="F79" s="88"/>
      <c r="G79" s="88"/>
      <c r="H79" s="88"/>
      <c r="I79" s="88"/>
      <c r="J79" s="88"/>
    </row>
    <row r="80" spans="2:10">
      <c r="B80" s="88"/>
      <c r="C80" s="94"/>
      <c r="D80" s="88"/>
      <c r="E80" s="106"/>
      <c r="F80" s="88"/>
      <c r="G80" s="88"/>
      <c r="H80" s="88"/>
      <c r="I80" s="88"/>
      <c r="J80" s="88"/>
    </row>
    <row r="81" spans="2:10">
      <c r="B81" s="88"/>
      <c r="C81" s="94"/>
      <c r="D81" s="88"/>
      <c r="E81" s="106"/>
      <c r="F81" s="88"/>
      <c r="G81" s="88"/>
      <c r="H81" s="88"/>
      <c r="I81" s="88"/>
      <c r="J81" s="88"/>
    </row>
    <row r="82" spans="2:10">
      <c r="B82" s="88"/>
      <c r="C82" s="94"/>
      <c r="D82" s="88"/>
      <c r="E82" s="106"/>
      <c r="F82" s="88"/>
      <c r="G82" s="88"/>
      <c r="H82" s="88"/>
      <c r="I82" s="88"/>
      <c r="J82" s="88"/>
    </row>
    <row r="83" spans="2:10">
      <c r="B83" s="88"/>
      <c r="C83" s="94"/>
      <c r="D83" s="88"/>
      <c r="E83" s="106"/>
      <c r="F83" s="88"/>
      <c r="G83" s="88"/>
      <c r="H83" s="88"/>
      <c r="I83" s="88"/>
      <c r="J83" s="88"/>
    </row>
    <row r="84" spans="2:10">
      <c r="B84" s="88"/>
      <c r="C84" s="94"/>
      <c r="D84" s="88"/>
      <c r="E84" s="106"/>
      <c r="F84" s="88"/>
      <c r="G84" s="88"/>
      <c r="H84" s="88"/>
      <c r="I84" s="88"/>
      <c r="J84" s="88"/>
    </row>
    <row r="85" spans="2:10">
      <c r="B85" s="88"/>
      <c r="C85" s="94"/>
      <c r="D85" s="88"/>
      <c r="E85" s="106"/>
      <c r="F85" s="88"/>
      <c r="G85" s="88"/>
      <c r="H85" s="88"/>
      <c r="I85" s="88"/>
      <c r="J85" s="88"/>
    </row>
    <row r="86" spans="2:10">
      <c r="B86" s="88"/>
      <c r="C86" s="94"/>
      <c r="D86" s="88"/>
      <c r="E86" s="106"/>
      <c r="F86" s="88"/>
      <c r="G86" s="88"/>
      <c r="H86" s="88"/>
      <c r="I86" s="88"/>
      <c r="J86" s="88"/>
    </row>
    <row r="87" spans="2:10">
      <c r="B87" s="88"/>
      <c r="C87" s="94"/>
      <c r="D87" s="88"/>
      <c r="E87" s="106"/>
      <c r="F87" s="88"/>
      <c r="G87" s="88"/>
      <c r="H87" s="88"/>
      <c r="I87" s="88"/>
      <c r="J87" s="88"/>
    </row>
    <row r="88" spans="2:10">
      <c r="B88" s="88"/>
      <c r="C88" s="94"/>
      <c r="D88" s="88"/>
      <c r="E88" s="106"/>
      <c r="F88" s="88"/>
      <c r="G88" s="88"/>
      <c r="H88" s="88"/>
      <c r="I88" s="88"/>
      <c r="J88" s="88"/>
    </row>
    <row r="89" spans="2:10">
      <c r="B89" s="88"/>
      <c r="C89" s="94"/>
      <c r="D89" s="88"/>
      <c r="E89" s="106"/>
      <c r="F89" s="88"/>
      <c r="G89" s="88"/>
      <c r="H89" s="88"/>
      <c r="I89" s="88"/>
      <c r="J89" s="88"/>
    </row>
    <row r="90" spans="2:10">
      <c r="B90" s="88"/>
      <c r="C90" s="94"/>
      <c r="D90" s="88"/>
      <c r="E90" s="106"/>
      <c r="F90" s="88"/>
      <c r="G90" s="88"/>
      <c r="H90" s="88"/>
      <c r="I90" s="88"/>
      <c r="J90" s="88"/>
    </row>
    <row r="91" spans="2:10">
      <c r="B91" s="88"/>
      <c r="C91" s="94"/>
      <c r="D91" s="88"/>
      <c r="E91" s="106"/>
      <c r="F91" s="88"/>
      <c r="G91" s="88"/>
      <c r="H91" s="88"/>
      <c r="I91" s="88"/>
      <c r="J91" s="88"/>
    </row>
    <row r="92" spans="2:10">
      <c r="B92" s="88"/>
      <c r="C92" s="94"/>
      <c r="D92" s="88"/>
      <c r="E92" s="106"/>
      <c r="F92" s="88"/>
      <c r="G92" s="88"/>
      <c r="H92" s="88"/>
      <c r="I92" s="88"/>
      <c r="J92" s="88"/>
    </row>
    <row r="93" spans="2:10">
      <c r="B93" s="88"/>
      <c r="C93" s="94"/>
      <c r="D93" s="88"/>
      <c r="E93" s="106"/>
      <c r="F93" s="88"/>
      <c r="G93" s="88"/>
      <c r="H93" s="88"/>
      <c r="I93" s="88"/>
      <c r="J93" s="88"/>
    </row>
    <row r="94" spans="2:10">
      <c r="B94" s="88"/>
      <c r="C94" s="94"/>
      <c r="D94" s="88"/>
      <c r="E94" s="106"/>
      <c r="F94" s="88"/>
      <c r="G94" s="88"/>
      <c r="H94" s="88"/>
      <c r="I94" s="88"/>
      <c r="J94" s="88"/>
    </row>
    <row r="95" spans="2:10">
      <c r="B95" s="88"/>
      <c r="C95" s="94"/>
      <c r="D95" s="88"/>
      <c r="E95" s="106"/>
      <c r="F95" s="88"/>
      <c r="G95" s="88"/>
      <c r="H95" s="88"/>
      <c r="I95" s="88"/>
      <c r="J95" s="88"/>
    </row>
    <row r="96" spans="2:10">
      <c r="B96" s="88"/>
      <c r="C96" s="94"/>
      <c r="D96" s="88"/>
      <c r="E96" s="106"/>
      <c r="F96" s="88"/>
      <c r="G96" s="88"/>
      <c r="H96" s="88"/>
      <c r="I96" s="88"/>
      <c r="J96" s="88"/>
    </row>
    <row r="97" spans="2:10">
      <c r="B97" s="88"/>
      <c r="C97" s="94"/>
      <c r="D97" s="88"/>
      <c r="E97" s="106"/>
      <c r="F97" s="88"/>
      <c r="G97" s="88"/>
      <c r="H97" s="88"/>
      <c r="I97" s="88"/>
      <c r="J97" s="88"/>
    </row>
    <row r="98" spans="2:10">
      <c r="B98" s="88"/>
      <c r="C98" s="94"/>
      <c r="D98" s="88"/>
      <c r="E98" s="106"/>
      <c r="F98" s="88"/>
      <c r="G98" s="88"/>
      <c r="H98" s="88"/>
      <c r="I98" s="88"/>
      <c r="J98" s="88"/>
    </row>
    <row r="99" spans="2:10">
      <c r="B99" s="88"/>
      <c r="C99" s="94"/>
      <c r="D99" s="88"/>
      <c r="E99" s="106"/>
      <c r="F99" s="88"/>
      <c r="G99" s="88"/>
      <c r="H99" s="88"/>
      <c r="I99" s="88"/>
      <c r="J99" s="88"/>
    </row>
    <row r="100" spans="2:10">
      <c r="B100" s="88"/>
      <c r="C100" s="94"/>
      <c r="D100" s="88"/>
      <c r="E100" s="106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122"/>
      <c r="C124" s="122"/>
      <c r="D124" s="123"/>
      <c r="E124" s="123"/>
      <c r="F124" s="134"/>
      <c r="G124" s="134"/>
      <c r="H124" s="134"/>
      <c r="I124" s="134"/>
      <c r="J124" s="123"/>
    </row>
    <row r="125" spans="2:10">
      <c r="B125" s="122"/>
      <c r="C125" s="122"/>
      <c r="D125" s="123"/>
      <c r="E125" s="123"/>
      <c r="F125" s="134"/>
      <c r="G125" s="134"/>
      <c r="H125" s="134"/>
      <c r="I125" s="134"/>
      <c r="J125" s="123"/>
    </row>
    <row r="126" spans="2:10">
      <c r="B126" s="122"/>
      <c r="C126" s="122"/>
      <c r="D126" s="123"/>
      <c r="E126" s="123"/>
      <c r="F126" s="134"/>
      <c r="G126" s="134"/>
      <c r="H126" s="134"/>
      <c r="I126" s="134"/>
      <c r="J126" s="123"/>
    </row>
    <row r="127" spans="2:10">
      <c r="B127" s="122"/>
      <c r="C127" s="122"/>
      <c r="D127" s="123"/>
      <c r="E127" s="123"/>
      <c r="F127" s="134"/>
      <c r="G127" s="134"/>
      <c r="H127" s="134"/>
      <c r="I127" s="134"/>
      <c r="J127" s="123"/>
    </row>
    <row r="128" spans="2:10">
      <c r="B128" s="122"/>
      <c r="C128" s="122"/>
      <c r="D128" s="123"/>
      <c r="E128" s="123"/>
      <c r="F128" s="134"/>
      <c r="G128" s="134"/>
      <c r="H128" s="134"/>
      <c r="I128" s="134"/>
      <c r="J128" s="123"/>
    </row>
    <row r="129" spans="2:10">
      <c r="B129" s="122"/>
      <c r="C129" s="122"/>
      <c r="D129" s="123"/>
      <c r="E129" s="123"/>
      <c r="F129" s="134"/>
      <c r="G129" s="134"/>
      <c r="H129" s="134"/>
      <c r="I129" s="134"/>
      <c r="J129" s="123"/>
    </row>
    <row r="130" spans="2:10">
      <c r="B130" s="122"/>
      <c r="C130" s="122"/>
      <c r="D130" s="123"/>
      <c r="E130" s="123"/>
      <c r="F130" s="134"/>
      <c r="G130" s="134"/>
      <c r="H130" s="134"/>
      <c r="I130" s="134"/>
      <c r="J130" s="123"/>
    </row>
    <row r="131" spans="2:10">
      <c r="B131" s="122"/>
      <c r="C131" s="122"/>
      <c r="D131" s="123"/>
      <c r="E131" s="123"/>
      <c r="F131" s="134"/>
      <c r="G131" s="134"/>
      <c r="H131" s="134"/>
      <c r="I131" s="134"/>
      <c r="J131" s="123"/>
    </row>
    <row r="132" spans="2:10">
      <c r="B132" s="122"/>
      <c r="C132" s="122"/>
      <c r="D132" s="123"/>
      <c r="E132" s="123"/>
      <c r="F132" s="134"/>
      <c r="G132" s="134"/>
      <c r="H132" s="134"/>
      <c r="I132" s="134"/>
      <c r="J132" s="123"/>
    </row>
    <row r="133" spans="2:10">
      <c r="B133" s="122"/>
      <c r="C133" s="122"/>
      <c r="D133" s="123"/>
      <c r="E133" s="123"/>
      <c r="F133" s="134"/>
      <c r="G133" s="134"/>
      <c r="H133" s="134"/>
      <c r="I133" s="134"/>
      <c r="J133" s="123"/>
    </row>
    <row r="134" spans="2:10">
      <c r="B134" s="122"/>
      <c r="C134" s="122"/>
      <c r="D134" s="123"/>
      <c r="E134" s="123"/>
      <c r="F134" s="134"/>
      <c r="G134" s="134"/>
      <c r="H134" s="134"/>
      <c r="I134" s="134"/>
      <c r="J134" s="123"/>
    </row>
    <row r="135" spans="2:10">
      <c r="B135" s="122"/>
      <c r="C135" s="122"/>
      <c r="D135" s="123"/>
      <c r="E135" s="123"/>
      <c r="F135" s="134"/>
      <c r="G135" s="134"/>
      <c r="H135" s="134"/>
      <c r="I135" s="134"/>
      <c r="J135" s="123"/>
    </row>
    <row r="136" spans="2:10">
      <c r="B136" s="122"/>
      <c r="C136" s="122"/>
      <c r="D136" s="123"/>
      <c r="E136" s="123"/>
      <c r="F136" s="134"/>
      <c r="G136" s="134"/>
      <c r="H136" s="134"/>
      <c r="I136" s="134"/>
      <c r="J136" s="123"/>
    </row>
    <row r="137" spans="2:10">
      <c r="B137" s="122"/>
      <c r="C137" s="122"/>
      <c r="D137" s="123"/>
      <c r="E137" s="123"/>
      <c r="F137" s="134"/>
      <c r="G137" s="134"/>
      <c r="H137" s="134"/>
      <c r="I137" s="134"/>
      <c r="J137" s="123"/>
    </row>
    <row r="138" spans="2:10">
      <c r="B138" s="122"/>
      <c r="C138" s="122"/>
      <c r="D138" s="123"/>
      <c r="E138" s="123"/>
      <c r="F138" s="134"/>
      <c r="G138" s="134"/>
      <c r="H138" s="134"/>
      <c r="I138" s="134"/>
      <c r="J138" s="123"/>
    </row>
    <row r="139" spans="2:10">
      <c r="B139" s="122"/>
      <c r="C139" s="122"/>
      <c r="D139" s="123"/>
      <c r="E139" s="123"/>
      <c r="F139" s="134"/>
      <c r="G139" s="134"/>
      <c r="H139" s="134"/>
      <c r="I139" s="134"/>
      <c r="J139" s="123"/>
    </row>
    <row r="140" spans="2:10">
      <c r="B140" s="122"/>
      <c r="C140" s="122"/>
      <c r="D140" s="123"/>
      <c r="E140" s="123"/>
      <c r="F140" s="134"/>
      <c r="G140" s="134"/>
      <c r="H140" s="134"/>
      <c r="I140" s="134"/>
      <c r="J140" s="123"/>
    </row>
    <row r="141" spans="2:10">
      <c r="B141" s="122"/>
      <c r="C141" s="122"/>
      <c r="D141" s="123"/>
      <c r="E141" s="123"/>
      <c r="F141" s="134"/>
      <c r="G141" s="134"/>
      <c r="H141" s="134"/>
      <c r="I141" s="134"/>
      <c r="J141" s="123"/>
    </row>
    <row r="142" spans="2:10">
      <c r="B142" s="122"/>
      <c r="C142" s="122"/>
      <c r="D142" s="123"/>
      <c r="E142" s="123"/>
      <c r="F142" s="134"/>
      <c r="G142" s="134"/>
      <c r="H142" s="134"/>
      <c r="I142" s="134"/>
      <c r="J142" s="123"/>
    </row>
    <row r="143" spans="2:10">
      <c r="B143" s="122"/>
      <c r="C143" s="122"/>
      <c r="D143" s="123"/>
      <c r="E143" s="123"/>
      <c r="F143" s="134"/>
      <c r="G143" s="134"/>
      <c r="H143" s="134"/>
      <c r="I143" s="134"/>
      <c r="J143" s="123"/>
    </row>
    <row r="144" spans="2:10">
      <c r="B144" s="122"/>
      <c r="C144" s="122"/>
      <c r="D144" s="123"/>
      <c r="E144" s="123"/>
      <c r="F144" s="134"/>
      <c r="G144" s="134"/>
      <c r="H144" s="134"/>
      <c r="I144" s="134"/>
      <c r="J144" s="123"/>
    </row>
    <row r="145" spans="2:10">
      <c r="B145" s="122"/>
      <c r="C145" s="122"/>
      <c r="D145" s="123"/>
      <c r="E145" s="123"/>
      <c r="F145" s="134"/>
      <c r="G145" s="134"/>
      <c r="H145" s="134"/>
      <c r="I145" s="134"/>
      <c r="J145" s="123"/>
    </row>
    <row r="146" spans="2:10">
      <c r="B146" s="122"/>
      <c r="C146" s="122"/>
      <c r="D146" s="123"/>
      <c r="E146" s="123"/>
      <c r="F146" s="134"/>
      <c r="G146" s="134"/>
      <c r="H146" s="134"/>
      <c r="I146" s="134"/>
      <c r="J146" s="123"/>
    </row>
    <row r="147" spans="2:10">
      <c r="B147" s="122"/>
      <c r="C147" s="122"/>
      <c r="D147" s="123"/>
      <c r="E147" s="123"/>
      <c r="F147" s="134"/>
      <c r="G147" s="134"/>
      <c r="H147" s="134"/>
      <c r="I147" s="134"/>
      <c r="J147" s="123"/>
    </row>
    <row r="148" spans="2:10">
      <c r="B148" s="122"/>
      <c r="C148" s="122"/>
      <c r="D148" s="123"/>
      <c r="E148" s="123"/>
      <c r="F148" s="134"/>
      <c r="G148" s="134"/>
      <c r="H148" s="134"/>
      <c r="I148" s="134"/>
      <c r="J148" s="123"/>
    </row>
    <row r="149" spans="2:10">
      <c r="B149" s="122"/>
      <c r="C149" s="122"/>
      <c r="D149" s="123"/>
      <c r="E149" s="123"/>
      <c r="F149" s="134"/>
      <c r="G149" s="134"/>
      <c r="H149" s="134"/>
      <c r="I149" s="134"/>
      <c r="J149" s="123"/>
    </row>
    <row r="150" spans="2:10">
      <c r="B150" s="122"/>
      <c r="C150" s="122"/>
      <c r="D150" s="123"/>
      <c r="E150" s="123"/>
      <c r="F150" s="134"/>
      <c r="G150" s="134"/>
      <c r="H150" s="134"/>
      <c r="I150" s="134"/>
      <c r="J150" s="123"/>
    </row>
    <row r="151" spans="2:10">
      <c r="B151" s="122"/>
      <c r="C151" s="122"/>
      <c r="D151" s="123"/>
      <c r="E151" s="123"/>
      <c r="F151" s="134"/>
      <c r="G151" s="134"/>
      <c r="H151" s="134"/>
      <c r="I151" s="134"/>
      <c r="J151" s="123"/>
    </row>
    <row r="152" spans="2:10">
      <c r="B152" s="122"/>
      <c r="C152" s="122"/>
      <c r="D152" s="123"/>
      <c r="E152" s="123"/>
      <c r="F152" s="134"/>
      <c r="G152" s="134"/>
      <c r="H152" s="134"/>
      <c r="I152" s="134"/>
      <c r="J152" s="123"/>
    </row>
    <row r="153" spans="2:10">
      <c r="B153" s="122"/>
      <c r="C153" s="122"/>
      <c r="D153" s="123"/>
      <c r="E153" s="123"/>
      <c r="F153" s="134"/>
      <c r="G153" s="134"/>
      <c r="H153" s="134"/>
      <c r="I153" s="134"/>
      <c r="J153" s="123"/>
    </row>
    <row r="154" spans="2:10">
      <c r="B154" s="122"/>
      <c r="C154" s="122"/>
      <c r="D154" s="123"/>
      <c r="E154" s="123"/>
      <c r="F154" s="134"/>
      <c r="G154" s="134"/>
      <c r="H154" s="134"/>
      <c r="I154" s="134"/>
      <c r="J154" s="123"/>
    </row>
    <row r="155" spans="2:10">
      <c r="B155" s="122"/>
      <c r="C155" s="122"/>
      <c r="D155" s="123"/>
      <c r="E155" s="123"/>
      <c r="F155" s="134"/>
      <c r="G155" s="134"/>
      <c r="H155" s="134"/>
      <c r="I155" s="134"/>
      <c r="J155" s="123"/>
    </row>
    <row r="156" spans="2:10">
      <c r="B156" s="122"/>
      <c r="C156" s="122"/>
      <c r="D156" s="123"/>
      <c r="E156" s="123"/>
      <c r="F156" s="134"/>
      <c r="G156" s="134"/>
      <c r="H156" s="134"/>
      <c r="I156" s="134"/>
      <c r="J156" s="123"/>
    </row>
    <row r="157" spans="2:10">
      <c r="B157" s="122"/>
      <c r="C157" s="122"/>
      <c r="D157" s="123"/>
      <c r="E157" s="123"/>
      <c r="F157" s="134"/>
      <c r="G157" s="134"/>
      <c r="H157" s="134"/>
      <c r="I157" s="134"/>
      <c r="J157" s="123"/>
    </row>
    <row r="158" spans="2:10">
      <c r="B158" s="122"/>
      <c r="C158" s="122"/>
      <c r="D158" s="123"/>
      <c r="E158" s="123"/>
      <c r="F158" s="134"/>
      <c r="G158" s="134"/>
      <c r="H158" s="134"/>
      <c r="I158" s="134"/>
      <c r="J158" s="123"/>
    </row>
    <row r="159" spans="2:10">
      <c r="B159" s="122"/>
      <c r="C159" s="122"/>
      <c r="D159" s="123"/>
      <c r="E159" s="123"/>
      <c r="F159" s="134"/>
      <c r="G159" s="134"/>
      <c r="H159" s="134"/>
      <c r="I159" s="134"/>
      <c r="J159" s="123"/>
    </row>
    <row r="160" spans="2:10">
      <c r="B160" s="122"/>
      <c r="C160" s="122"/>
      <c r="D160" s="123"/>
      <c r="E160" s="123"/>
      <c r="F160" s="134"/>
      <c r="G160" s="134"/>
      <c r="H160" s="134"/>
      <c r="I160" s="134"/>
      <c r="J160" s="123"/>
    </row>
    <row r="161" spans="2:10">
      <c r="B161" s="122"/>
      <c r="C161" s="122"/>
      <c r="D161" s="123"/>
      <c r="E161" s="123"/>
      <c r="F161" s="134"/>
      <c r="G161" s="134"/>
      <c r="H161" s="134"/>
      <c r="I161" s="134"/>
      <c r="J161" s="123"/>
    </row>
    <row r="162" spans="2:10">
      <c r="B162" s="122"/>
      <c r="C162" s="122"/>
      <c r="D162" s="123"/>
      <c r="E162" s="123"/>
      <c r="F162" s="134"/>
      <c r="G162" s="134"/>
      <c r="H162" s="134"/>
      <c r="I162" s="134"/>
      <c r="J162" s="123"/>
    </row>
    <row r="163" spans="2:10">
      <c r="B163" s="122"/>
      <c r="C163" s="122"/>
      <c r="D163" s="123"/>
      <c r="E163" s="123"/>
      <c r="F163" s="134"/>
      <c r="G163" s="134"/>
      <c r="H163" s="134"/>
      <c r="I163" s="134"/>
      <c r="J163" s="123"/>
    </row>
    <row r="164" spans="2:10">
      <c r="B164" s="122"/>
      <c r="C164" s="122"/>
      <c r="D164" s="123"/>
      <c r="E164" s="123"/>
      <c r="F164" s="134"/>
      <c r="G164" s="134"/>
      <c r="H164" s="134"/>
      <c r="I164" s="134"/>
      <c r="J164" s="123"/>
    </row>
    <row r="165" spans="2:10">
      <c r="B165" s="122"/>
      <c r="C165" s="122"/>
      <c r="D165" s="123"/>
      <c r="E165" s="123"/>
      <c r="F165" s="134"/>
      <c r="G165" s="134"/>
      <c r="H165" s="134"/>
      <c r="I165" s="134"/>
      <c r="J165" s="123"/>
    </row>
    <row r="166" spans="2:10">
      <c r="B166" s="122"/>
      <c r="C166" s="122"/>
      <c r="D166" s="123"/>
      <c r="E166" s="123"/>
      <c r="F166" s="134"/>
      <c r="G166" s="134"/>
      <c r="H166" s="134"/>
      <c r="I166" s="134"/>
      <c r="J166" s="123"/>
    </row>
    <row r="167" spans="2:10">
      <c r="B167" s="122"/>
      <c r="C167" s="122"/>
      <c r="D167" s="123"/>
      <c r="E167" s="123"/>
      <c r="F167" s="134"/>
      <c r="G167" s="134"/>
      <c r="H167" s="134"/>
      <c r="I167" s="134"/>
      <c r="J167" s="123"/>
    </row>
    <row r="168" spans="2:10">
      <c r="B168" s="122"/>
      <c r="C168" s="122"/>
      <c r="D168" s="123"/>
      <c r="E168" s="123"/>
      <c r="F168" s="134"/>
      <c r="G168" s="134"/>
      <c r="H168" s="134"/>
      <c r="I168" s="134"/>
      <c r="J168" s="123"/>
    </row>
    <row r="169" spans="2:10">
      <c r="B169" s="122"/>
      <c r="C169" s="122"/>
      <c r="D169" s="123"/>
      <c r="E169" s="123"/>
      <c r="F169" s="134"/>
      <c r="G169" s="134"/>
      <c r="H169" s="134"/>
      <c r="I169" s="134"/>
      <c r="J169" s="123"/>
    </row>
    <row r="170" spans="2:10">
      <c r="B170" s="122"/>
      <c r="C170" s="122"/>
      <c r="D170" s="123"/>
      <c r="E170" s="123"/>
      <c r="F170" s="134"/>
      <c r="G170" s="134"/>
      <c r="H170" s="134"/>
      <c r="I170" s="134"/>
      <c r="J170" s="123"/>
    </row>
    <row r="171" spans="2:10">
      <c r="B171" s="122"/>
      <c r="C171" s="122"/>
      <c r="D171" s="123"/>
      <c r="E171" s="123"/>
      <c r="F171" s="134"/>
      <c r="G171" s="134"/>
      <c r="H171" s="134"/>
      <c r="I171" s="134"/>
      <c r="J171" s="123"/>
    </row>
    <row r="172" spans="2:10">
      <c r="B172" s="122"/>
      <c r="C172" s="122"/>
      <c r="D172" s="123"/>
      <c r="E172" s="123"/>
      <c r="F172" s="134"/>
      <c r="G172" s="134"/>
      <c r="H172" s="134"/>
      <c r="I172" s="134"/>
      <c r="J172" s="123"/>
    </row>
    <row r="173" spans="2:10">
      <c r="B173" s="122"/>
      <c r="C173" s="122"/>
      <c r="D173" s="123"/>
      <c r="E173" s="123"/>
      <c r="F173" s="134"/>
      <c r="G173" s="134"/>
      <c r="H173" s="134"/>
      <c r="I173" s="134"/>
      <c r="J173" s="123"/>
    </row>
    <row r="174" spans="2:10">
      <c r="B174" s="122"/>
      <c r="C174" s="122"/>
      <c r="D174" s="123"/>
      <c r="E174" s="123"/>
      <c r="F174" s="134"/>
      <c r="G174" s="134"/>
      <c r="H174" s="134"/>
      <c r="I174" s="134"/>
      <c r="J174" s="123"/>
    </row>
    <row r="175" spans="2:10">
      <c r="B175" s="122"/>
      <c r="C175" s="122"/>
      <c r="D175" s="123"/>
      <c r="E175" s="123"/>
      <c r="F175" s="134"/>
      <c r="G175" s="134"/>
      <c r="H175" s="134"/>
      <c r="I175" s="134"/>
      <c r="J175" s="123"/>
    </row>
    <row r="176" spans="2:10">
      <c r="B176" s="122"/>
      <c r="C176" s="122"/>
      <c r="D176" s="123"/>
      <c r="E176" s="123"/>
      <c r="F176" s="134"/>
      <c r="G176" s="134"/>
      <c r="H176" s="134"/>
      <c r="I176" s="134"/>
      <c r="J176" s="123"/>
    </row>
    <row r="177" spans="2:10">
      <c r="B177" s="122"/>
      <c r="C177" s="122"/>
      <c r="D177" s="123"/>
      <c r="E177" s="123"/>
      <c r="F177" s="134"/>
      <c r="G177" s="134"/>
      <c r="H177" s="134"/>
      <c r="I177" s="134"/>
      <c r="J177" s="123"/>
    </row>
    <row r="178" spans="2:10">
      <c r="B178" s="122"/>
      <c r="C178" s="122"/>
      <c r="D178" s="123"/>
      <c r="E178" s="123"/>
      <c r="F178" s="134"/>
      <c r="G178" s="134"/>
      <c r="H178" s="134"/>
      <c r="I178" s="134"/>
      <c r="J178" s="123"/>
    </row>
    <row r="179" spans="2:10">
      <c r="B179" s="122"/>
      <c r="C179" s="122"/>
      <c r="D179" s="123"/>
      <c r="E179" s="123"/>
      <c r="F179" s="134"/>
      <c r="G179" s="134"/>
      <c r="H179" s="134"/>
      <c r="I179" s="134"/>
      <c r="J179" s="123"/>
    </row>
    <row r="180" spans="2:10">
      <c r="B180" s="122"/>
      <c r="C180" s="122"/>
      <c r="D180" s="123"/>
      <c r="E180" s="123"/>
      <c r="F180" s="134"/>
      <c r="G180" s="134"/>
      <c r="H180" s="134"/>
      <c r="I180" s="134"/>
      <c r="J180" s="123"/>
    </row>
    <row r="181" spans="2:10">
      <c r="B181" s="122"/>
      <c r="C181" s="122"/>
      <c r="D181" s="123"/>
      <c r="E181" s="123"/>
      <c r="F181" s="134"/>
      <c r="G181" s="134"/>
      <c r="H181" s="134"/>
      <c r="I181" s="134"/>
      <c r="J181" s="123"/>
    </row>
    <row r="182" spans="2:10">
      <c r="B182" s="122"/>
      <c r="C182" s="122"/>
      <c r="D182" s="123"/>
      <c r="E182" s="123"/>
      <c r="F182" s="134"/>
      <c r="G182" s="134"/>
      <c r="H182" s="134"/>
      <c r="I182" s="134"/>
      <c r="J182" s="123"/>
    </row>
    <row r="183" spans="2:10">
      <c r="B183" s="122"/>
      <c r="C183" s="122"/>
      <c r="D183" s="123"/>
      <c r="E183" s="123"/>
      <c r="F183" s="134"/>
      <c r="G183" s="134"/>
      <c r="H183" s="134"/>
      <c r="I183" s="134"/>
      <c r="J183" s="123"/>
    </row>
    <row r="184" spans="2:10">
      <c r="B184" s="122"/>
      <c r="C184" s="122"/>
      <c r="D184" s="123"/>
      <c r="E184" s="123"/>
      <c r="F184" s="134"/>
      <c r="G184" s="134"/>
      <c r="H184" s="134"/>
      <c r="I184" s="134"/>
      <c r="J184" s="123"/>
    </row>
    <row r="185" spans="2:10">
      <c r="B185" s="122"/>
      <c r="C185" s="122"/>
      <c r="D185" s="123"/>
      <c r="E185" s="123"/>
      <c r="F185" s="134"/>
      <c r="G185" s="134"/>
      <c r="H185" s="134"/>
      <c r="I185" s="134"/>
      <c r="J185" s="123"/>
    </row>
    <row r="186" spans="2:10">
      <c r="B186" s="122"/>
      <c r="C186" s="122"/>
      <c r="D186" s="123"/>
      <c r="E186" s="123"/>
      <c r="F186" s="134"/>
      <c r="G186" s="134"/>
      <c r="H186" s="134"/>
      <c r="I186" s="134"/>
      <c r="J186" s="123"/>
    </row>
    <row r="187" spans="2:10">
      <c r="B187" s="122"/>
      <c r="C187" s="122"/>
      <c r="D187" s="123"/>
      <c r="E187" s="123"/>
      <c r="F187" s="134"/>
      <c r="G187" s="134"/>
      <c r="H187" s="134"/>
      <c r="I187" s="134"/>
      <c r="J187" s="123"/>
    </row>
    <row r="188" spans="2:10">
      <c r="B188" s="122"/>
      <c r="C188" s="122"/>
      <c r="D188" s="123"/>
      <c r="E188" s="123"/>
      <c r="F188" s="134"/>
      <c r="G188" s="134"/>
      <c r="H188" s="134"/>
      <c r="I188" s="134"/>
      <c r="J188" s="123"/>
    </row>
    <row r="189" spans="2:10">
      <c r="B189" s="122"/>
      <c r="C189" s="122"/>
      <c r="D189" s="123"/>
      <c r="E189" s="123"/>
      <c r="F189" s="134"/>
      <c r="G189" s="134"/>
      <c r="H189" s="134"/>
      <c r="I189" s="134"/>
      <c r="J189" s="123"/>
    </row>
    <row r="190" spans="2:10">
      <c r="B190" s="122"/>
      <c r="C190" s="122"/>
      <c r="D190" s="123"/>
      <c r="E190" s="123"/>
      <c r="F190" s="134"/>
      <c r="G190" s="134"/>
      <c r="H190" s="134"/>
      <c r="I190" s="134"/>
      <c r="J190" s="123"/>
    </row>
    <row r="191" spans="2:10">
      <c r="B191" s="122"/>
      <c r="C191" s="122"/>
      <c r="D191" s="123"/>
      <c r="E191" s="123"/>
      <c r="F191" s="134"/>
      <c r="G191" s="134"/>
      <c r="H191" s="134"/>
      <c r="I191" s="134"/>
      <c r="J191" s="123"/>
    </row>
    <row r="192" spans="2:10">
      <c r="B192" s="122"/>
      <c r="C192" s="122"/>
      <c r="D192" s="123"/>
      <c r="E192" s="123"/>
      <c r="F192" s="134"/>
      <c r="G192" s="134"/>
      <c r="H192" s="134"/>
      <c r="I192" s="134"/>
      <c r="J192" s="123"/>
    </row>
    <row r="193" spans="2:10">
      <c r="B193" s="122"/>
      <c r="C193" s="122"/>
      <c r="D193" s="123"/>
      <c r="E193" s="123"/>
      <c r="F193" s="134"/>
      <c r="G193" s="134"/>
      <c r="H193" s="134"/>
      <c r="I193" s="134"/>
      <c r="J193" s="123"/>
    </row>
    <row r="194" spans="2:10">
      <c r="B194" s="122"/>
      <c r="C194" s="122"/>
      <c r="D194" s="123"/>
      <c r="E194" s="123"/>
      <c r="F194" s="134"/>
      <c r="G194" s="134"/>
      <c r="H194" s="134"/>
      <c r="I194" s="134"/>
      <c r="J194" s="123"/>
    </row>
    <row r="195" spans="2:10">
      <c r="B195" s="122"/>
      <c r="C195" s="122"/>
      <c r="D195" s="123"/>
      <c r="E195" s="123"/>
      <c r="F195" s="134"/>
      <c r="G195" s="134"/>
      <c r="H195" s="134"/>
      <c r="I195" s="134"/>
      <c r="J195" s="123"/>
    </row>
    <row r="196" spans="2:10">
      <c r="B196" s="122"/>
      <c r="C196" s="122"/>
      <c r="D196" s="123"/>
      <c r="E196" s="123"/>
      <c r="F196" s="134"/>
      <c r="G196" s="134"/>
      <c r="H196" s="134"/>
      <c r="I196" s="134"/>
      <c r="J196" s="123"/>
    </row>
    <row r="197" spans="2:10">
      <c r="B197" s="122"/>
      <c r="C197" s="122"/>
      <c r="D197" s="123"/>
      <c r="E197" s="123"/>
      <c r="F197" s="134"/>
      <c r="G197" s="134"/>
      <c r="H197" s="134"/>
      <c r="I197" s="134"/>
      <c r="J197" s="123"/>
    </row>
    <row r="198" spans="2:10">
      <c r="B198" s="122"/>
      <c r="C198" s="122"/>
      <c r="D198" s="123"/>
      <c r="E198" s="123"/>
      <c r="F198" s="134"/>
      <c r="G198" s="134"/>
      <c r="H198" s="134"/>
      <c r="I198" s="134"/>
      <c r="J198" s="123"/>
    </row>
    <row r="199" spans="2:10">
      <c r="B199" s="122"/>
      <c r="C199" s="122"/>
      <c r="D199" s="123"/>
      <c r="E199" s="123"/>
      <c r="F199" s="134"/>
      <c r="G199" s="134"/>
      <c r="H199" s="134"/>
      <c r="I199" s="134"/>
      <c r="J199" s="123"/>
    </row>
    <row r="200" spans="2:10">
      <c r="B200" s="122"/>
      <c r="C200" s="122"/>
      <c r="D200" s="123"/>
      <c r="E200" s="123"/>
      <c r="F200" s="134"/>
      <c r="G200" s="134"/>
      <c r="H200" s="134"/>
      <c r="I200" s="134"/>
      <c r="J200" s="123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4:J1048576 B27:B28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145</v>
      </c>
      <c r="C1" s="67" t="s" vm="1">
        <v>229</v>
      </c>
    </row>
    <row r="2" spans="2:11">
      <c r="B2" s="46" t="s">
        <v>144</v>
      </c>
      <c r="C2" s="67" t="s">
        <v>230</v>
      </c>
    </row>
    <row r="3" spans="2:11">
      <c r="B3" s="46" t="s">
        <v>146</v>
      </c>
      <c r="C3" s="67" t="s">
        <v>231</v>
      </c>
    </row>
    <row r="4" spans="2:11">
      <c r="B4" s="46" t="s">
        <v>147</v>
      </c>
      <c r="C4" s="67">
        <v>12145</v>
      </c>
    </row>
    <row r="6" spans="2:11" ht="26.25" customHeight="1">
      <c r="B6" s="152" t="s">
        <v>178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s="3" customFormat="1" ht="63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57</v>
      </c>
      <c r="G7" s="49" t="s">
        <v>102</v>
      </c>
      <c r="H7" s="49" t="s">
        <v>54</v>
      </c>
      <c r="I7" s="49" t="s">
        <v>110</v>
      </c>
      <c r="J7" s="49" t="s">
        <v>148</v>
      </c>
      <c r="K7" s="64" t="s">
        <v>149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7" t="s">
        <v>3172</v>
      </c>
      <c r="C10" s="88"/>
      <c r="D10" s="88"/>
      <c r="E10" s="88"/>
      <c r="F10" s="88"/>
      <c r="G10" s="88"/>
      <c r="H10" s="88"/>
      <c r="I10" s="128">
        <v>0</v>
      </c>
      <c r="J10" s="129">
        <v>0</v>
      </c>
      <c r="K10" s="129">
        <v>0</v>
      </c>
    </row>
    <row r="11" spans="2:11" ht="21" customHeight="1">
      <c r="B11" s="125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5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2"/>
      <c r="C110" s="122"/>
      <c r="D110" s="134"/>
      <c r="E110" s="134"/>
      <c r="F110" s="134"/>
      <c r="G110" s="134"/>
      <c r="H110" s="134"/>
      <c r="I110" s="123"/>
      <c r="J110" s="123"/>
      <c r="K110" s="123"/>
    </row>
    <row r="111" spans="2:11">
      <c r="B111" s="122"/>
      <c r="C111" s="122"/>
      <c r="D111" s="134"/>
      <c r="E111" s="134"/>
      <c r="F111" s="134"/>
      <c r="G111" s="134"/>
      <c r="H111" s="134"/>
      <c r="I111" s="123"/>
      <c r="J111" s="123"/>
      <c r="K111" s="123"/>
    </row>
    <row r="112" spans="2:11">
      <c r="B112" s="122"/>
      <c r="C112" s="122"/>
      <c r="D112" s="134"/>
      <c r="E112" s="134"/>
      <c r="F112" s="134"/>
      <c r="G112" s="134"/>
      <c r="H112" s="134"/>
      <c r="I112" s="123"/>
      <c r="J112" s="123"/>
      <c r="K112" s="123"/>
    </row>
    <row r="113" spans="2:11">
      <c r="B113" s="122"/>
      <c r="C113" s="122"/>
      <c r="D113" s="134"/>
      <c r="E113" s="134"/>
      <c r="F113" s="134"/>
      <c r="G113" s="134"/>
      <c r="H113" s="134"/>
      <c r="I113" s="123"/>
      <c r="J113" s="123"/>
      <c r="K113" s="123"/>
    </row>
    <row r="114" spans="2:11">
      <c r="B114" s="122"/>
      <c r="C114" s="122"/>
      <c r="D114" s="134"/>
      <c r="E114" s="134"/>
      <c r="F114" s="134"/>
      <c r="G114" s="134"/>
      <c r="H114" s="134"/>
      <c r="I114" s="123"/>
      <c r="J114" s="123"/>
      <c r="K114" s="123"/>
    </row>
    <row r="115" spans="2:11">
      <c r="B115" s="122"/>
      <c r="C115" s="122"/>
      <c r="D115" s="134"/>
      <c r="E115" s="134"/>
      <c r="F115" s="134"/>
      <c r="G115" s="134"/>
      <c r="H115" s="134"/>
      <c r="I115" s="123"/>
      <c r="J115" s="123"/>
      <c r="K115" s="123"/>
    </row>
    <row r="116" spans="2:11">
      <c r="B116" s="122"/>
      <c r="C116" s="122"/>
      <c r="D116" s="134"/>
      <c r="E116" s="134"/>
      <c r="F116" s="134"/>
      <c r="G116" s="134"/>
      <c r="H116" s="134"/>
      <c r="I116" s="123"/>
      <c r="J116" s="123"/>
      <c r="K116" s="123"/>
    </row>
    <row r="117" spans="2:11">
      <c r="B117" s="122"/>
      <c r="C117" s="122"/>
      <c r="D117" s="134"/>
      <c r="E117" s="134"/>
      <c r="F117" s="134"/>
      <c r="G117" s="134"/>
      <c r="H117" s="134"/>
      <c r="I117" s="123"/>
      <c r="J117" s="123"/>
      <c r="K117" s="123"/>
    </row>
    <row r="118" spans="2:11">
      <c r="B118" s="122"/>
      <c r="C118" s="122"/>
      <c r="D118" s="134"/>
      <c r="E118" s="134"/>
      <c r="F118" s="134"/>
      <c r="G118" s="134"/>
      <c r="H118" s="134"/>
      <c r="I118" s="123"/>
      <c r="J118" s="123"/>
      <c r="K118" s="123"/>
    </row>
    <row r="119" spans="2:11">
      <c r="B119" s="122"/>
      <c r="C119" s="122"/>
      <c r="D119" s="134"/>
      <c r="E119" s="134"/>
      <c r="F119" s="134"/>
      <c r="G119" s="134"/>
      <c r="H119" s="134"/>
      <c r="I119" s="123"/>
      <c r="J119" s="123"/>
      <c r="K119" s="123"/>
    </row>
    <row r="120" spans="2:11">
      <c r="B120" s="122"/>
      <c r="C120" s="122"/>
      <c r="D120" s="134"/>
      <c r="E120" s="134"/>
      <c r="F120" s="134"/>
      <c r="G120" s="134"/>
      <c r="H120" s="134"/>
      <c r="I120" s="123"/>
      <c r="J120" s="123"/>
      <c r="K120" s="123"/>
    </row>
    <row r="121" spans="2:11">
      <c r="B121" s="122"/>
      <c r="C121" s="122"/>
      <c r="D121" s="134"/>
      <c r="E121" s="134"/>
      <c r="F121" s="134"/>
      <c r="G121" s="134"/>
      <c r="H121" s="134"/>
      <c r="I121" s="123"/>
      <c r="J121" s="123"/>
      <c r="K121" s="123"/>
    </row>
    <row r="122" spans="2:11">
      <c r="B122" s="122"/>
      <c r="C122" s="122"/>
      <c r="D122" s="134"/>
      <c r="E122" s="134"/>
      <c r="F122" s="134"/>
      <c r="G122" s="134"/>
      <c r="H122" s="134"/>
      <c r="I122" s="123"/>
      <c r="J122" s="123"/>
      <c r="K122" s="123"/>
    </row>
    <row r="123" spans="2:11">
      <c r="B123" s="122"/>
      <c r="C123" s="122"/>
      <c r="D123" s="134"/>
      <c r="E123" s="134"/>
      <c r="F123" s="134"/>
      <c r="G123" s="134"/>
      <c r="H123" s="134"/>
      <c r="I123" s="123"/>
      <c r="J123" s="123"/>
      <c r="K123" s="123"/>
    </row>
    <row r="124" spans="2:11">
      <c r="B124" s="122"/>
      <c r="C124" s="122"/>
      <c r="D124" s="134"/>
      <c r="E124" s="134"/>
      <c r="F124" s="134"/>
      <c r="G124" s="134"/>
      <c r="H124" s="134"/>
      <c r="I124" s="123"/>
      <c r="J124" s="123"/>
      <c r="K124" s="123"/>
    </row>
    <row r="125" spans="2:11">
      <c r="B125" s="122"/>
      <c r="C125" s="122"/>
      <c r="D125" s="134"/>
      <c r="E125" s="134"/>
      <c r="F125" s="134"/>
      <c r="G125" s="134"/>
      <c r="H125" s="134"/>
      <c r="I125" s="123"/>
      <c r="J125" s="123"/>
      <c r="K125" s="123"/>
    </row>
    <row r="126" spans="2:11">
      <c r="B126" s="122"/>
      <c r="C126" s="122"/>
      <c r="D126" s="134"/>
      <c r="E126" s="134"/>
      <c r="F126" s="134"/>
      <c r="G126" s="134"/>
      <c r="H126" s="134"/>
      <c r="I126" s="123"/>
      <c r="J126" s="123"/>
      <c r="K126" s="123"/>
    </row>
    <row r="127" spans="2:11">
      <c r="B127" s="122"/>
      <c r="C127" s="122"/>
      <c r="D127" s="134"/>
      <c r="E127" s="134"/>
      <c r="F127" s="134"/>
      <c r="G127" s="134"/>
      <c r="H127" s="134"/>
      <c r="I127" s="123"/>
      <c r="J127" s="123"/>
      <c r="K127" s="123"/>
    </row>
    <row r="128" spans="2:11">
      <c r="B128" s="122"/>
      <c r="C128" s="122"/>
      <c r="D128" s="134"/>
      <c r="E128" s="134"/>
      <c r="F128" s="134"/>
      <c r="G128" s="134"/>
      <c r="H128" s="134"/>
      <c r="I128" s="123"/>
      <c r="J128" s="123"/>
      <c r="K128" s="123"/>
    </row>
    <row r="129" spans="2:11">
      <c r="B129" s="122"/>
      <c r="C129" s="122"/>
      <c r="D129" s="134"/>
      <c r="E129" s="134"/>
      <c r="F129" s="134"/>
      <c r="G129" s="134"/>
      <c r="H129" s="134"/>
      <c r="I129" s="123"/>
      <c r="J129" s="123"/>
      <c r="K129" s="123"/>
    </row>
    <row r="130" spans="2:11">
      <c r="B130" s="122"/>
      <c r="C130" s="122"/>
      <c r="D130" s="134"/>
      <c r="E130" s="134"/>
      <c r="F130" s="134"/>
      <c r="G130" s="134"/>
      <c r="H130" s="134"/>
      <c r="I130" s="123"/>
      <c r="J130" s="123"/>
      <c r="K130" s="123"/>
    </row>
    <row r="131" spans="2:11">
      <c r="B131" s="122"/>
      <c r="C131" s="122"/>
      <c r="D131" s="134"/>
      <c r="E131" s="134"/>
      <c r="F131" s="134"/>
      <c r="G131" s="134"/>
      <c r="H131" s="134"/>
      <c r="I131" s="123"/>
      <c r="J131" s="123"/>
      <c r="K131" s="123"/>
    </row>
    <row r="132" spans="2:11">
      <c r="B132" s="122"/>
      <c r="C132" s="122"/>
      <c r="D132" s="134"/>
      <c r="E132" s="134"/>
      <c r="F132" s="134"/>
      <c r="G132" s="134"/>
      <c r="H132" s="134"/>
      <c r="I132" s="123"/>
      <c r="J132" s="123"/>
      <c r="K132" s="123"/>
    </row>
    <row r="133" spans="2:11">
      <c r="B133" s="122"/>
      <c r="C133" s="122"/>
      <c r="D133" s="134"/>
      <c r="E133" s="134"/>
      <c r="F133" s="134"/>
      <c r="G133" s="134"/>
      <c r="H133" s="134"/>
      <c r="I133" s="123"/>
      <c r="J133" s="123"/>
      <c r="K133" s="123"/>
    </row>
    <row r="134" spans="2:11">
      <c r="B134" s="122"/>
      <c r="C134" s="122"/>
      <c r="D134" s="134"/>
      <c r="E134" s="134"/>
      <c r="F134" s="134"/>
      <c r="G134" s="134"/>
      <c r="H134" s="134"/>
      <c r="I134" s="123"/>
      <c r="J134" s="123"/>
      <c r="K134" s="123"/>
    </row>
    <row r="135" spans="2:11">
      <c r="B135" s="122"/>
      <c r="C135" s="122"/>
      <c r="D135" s="134"/>
      <c r="E135" s="134"/>
      <c r="F135" s="134"/>
      <c r="G135" s="134"/>
      <c r="H135" s="134"/>
      <c r="I135" s="123"/>
      <c r="J135" s="123"/>
      <c r="K135" s="123"/>
    </row>
    <row r="136" spans="2:11">
      <c r="B136" s="122"/>
      <c r="C136" s="122"/>
      <c r="D136" s="134"/>
      <c r="E136" s="134"/>
      <c r="F136" s="134"/>
      <c r="G136" s="134"/>
      <c r="H136" s="134"/>
      <c r="I136" s="123"/>
      <c r="J136" s="123"/>
      <c r="K136" s="123"/>
    </row>
    <row r="137" spans="2:11">
      <c r="B137" s="122"/>
      <c r="C137" s="122"/>
      <c r="D137" s="134"/>
      <c r="E137" s="134"/>
      <c r="F137" s="134"/>
      <c r="G137" s="134"/>
      <c r="H137" s="134"/>
      <c r="I137" s="123"/>
      <c r="J137" s="123"/>
      <c r="K137" s="123"/>
    </row>
    <row r="138" spans="2:11">
      <c r="B138" s="122"/>
      <c r="C138" s="122"/>
      <c r="D138" s="134"/>
      <c r="E138" s="134"/>
      <c r="F138" s="134"/>
      <c r="G138" s="134"/>
      <c r="H138" s="134"/>
      <c r="I138" s="123"/>
      <c r="J138" s="123"/>
      <c r="K138" s="123"/>
    </row>
    <row r="139" spans="2:11">
      <c r="B139" s="122"/>
      <c r="C139" s="122"/>
      <c r="D139" s="134"/>
      <c r="E139" s="134"/>
      <c r="F139" s="134"/>
      <c r="G139" s="134"/>
      <c r="H139" s="134"/>
      <c r="I139" s="123"/>
      <c r="J139" s="123"/>
      <c r="K139" s="123"/>
    </row>
    <row r="140" spans="2:11">
      <c r="B140" s="122"/>
      <c r="C140" s="122"/>
      <c r="D140" s="134"/>
      <c r="E140" s="134"/>
      <c r="F140" s="134"/>
      <c r="G140" s="134"/>
      <c r="H140" s="134"/>
      <c r="I140" s="123"/>
      <c r="J140" s="123"/>
      <c r="K140" s="123"/>
    </row>
    <row r="141" spans="2:11">
      <c r="B141" s="122"/>
      <c r="C141" s="122"/>
      <c r="D141" s="134"/>
      <c r="E141" s="134"/>
      <c r="F141" s="134"/>
      <c r="G141" s="134"/>
      <c r="H141" s="134"/>
      <c r="I141" s="123"/>
      <c r="J141" s="123"/>
      <c r="K141" s="123"/>
    </row>
    <row r="142" spans="2:11">
      <c r="B142" s="122"/>
      <c r="C142" s="122"/>
      <c r="D142" s="134"/>
      <c r="E142" s="134"/>
      <c r="F142" s="134"/>
      <c r="G142" s="134"/>
      <c r="H142" s="134"/>
      <c r="I142" s="123"/>
      <c r="J142" s="123"/>
      <c r="K142" s="123"/>
    </row>
    <row r="143" spans="2:11">
      <c r="B143" s="122"/>
      <c r="C143" s="122"/>
      <c r="D143" s="134"/>
      <c r="E143" s="134"/>
      <c r="F143" s="134"/>
      <c r="G143" s="134"/>
      <c r="H143" s="134"/>
      <c r="I143" s="123"/>
      <c r="J143" s="123"/>
      <c r="K143" s="123"/>
    </row>
    <row r="144" spans="2:11">
      <c r="B144" s="122"/>
      <c r="C144" s="122"/>
      <c r="D144" s="134"/>
      <c r="E144" s="134"/>
      <c r="F144" s="134"/>
      <c r="G144" s="134"/>
      <c r="H144" s="134"/>
      <c r="I144" s="123"/>
      <c r="J144" s="123"/>
      <c r="K144" s="123"/>
    </row>
    <row r="145" spans="2:11">
      <c r="B145" s="122"/>
      <c r="C145" s="122"/>
      <c r="D145" s="134"/>
      <c r="E145" s="134"/>
      <c r="F145" s="134"/>
      <c r="G145" s="134"/>
      <c r="H145" s="134"/>
      <c r="I145" s="123"/>
      <c r="J145" s="123"/>
      <c r="K145" s="123"/>
    </row>
    <row r="146" spans="2:11">
      <c r="B146" s="122"/>
      <c r="C146" s="122"/>
      <c r="D146" s="134"/>
      <c r="E146" s="134"/>
      <c r="F146" s="134"/>
      <c r="G146" s="134"/>
      <c r="H146" s="134"/>
      <c r="I146" s="123"/>
      <c r="J146" s="123"/>
      <c r="K146" s="123"/>
    </row>
    <row r="147" spans="2:11">
      <c r="B147" s="122"/>
      <c r="C147" s="122"/>
      <c r="D147" s="134"/>
      <c r="E147" s="134"/>
      <c r="F147" s="134"/>
      <c r="G147" s="134"/>
      <c r="H147" s="134"/>
      <c r="I147" s="123"/>
      <c r="J147" s="123"/>
      <c r="K147" s="123"/>
    </row>
    <row r="148" spans="2:11">
      <c r="B148" s="122"/>
      <c r="C148" s="122"/>
      <c r="D148" s="134"/>
      <c r="E148" s="134"/>
      <c r="F148" s="134"/>
      <c r="G148" s="134"/>
      <c r="H148" s="134"/>
      <c r="I148" s="123"/>
      <c r="J148" s="123"/>
      <c r="K148" s="123"/>
    </row>
    <row r="149" spans="2:11">
      <c r="B149" s="122"/>
      <c r="C149" s="122"/>
      <c r="D149" s="134"/>
      <c r="E149" s="134"/>
      <c r="F149" s="134"/>
      <c r="G149" s="134"/>
      <c r="H149" s="134"/>
      <c r="I149" s="123"/>
      <c r="J149" s="123"/>
      <c r="K149" s="123"/>
    </row>
    <row r="150" spans="2:11">
      <c r="B150" s="122"/>
      <c r="C150" s="122"/>
      <c r="D150" s="134"/>
      <c r="E150" s="134"/>
      <c r="F150" s="134"/>
      <c r="G150" s="134"/>
      <c r="H150" s="134"/>
      <c r="I150" s="123"/>
      <c r="J150" s="123"/>
      <c r="K150" s="123"/>
    </row>
    <row r="151" spans="2:11">
      <c r="B151" s="122"/>
      <c r="C151" s="122"/>
      <c r="D151" s="134"/>
      <c r="E151" s="134"/>
      <c r="F151" s="134"/>
      <c r="G151" s="134"/>
      <c r="H151" s="134"/>
      <c r="I151" s="123"/>
      <c r="J151" s="123"/>
      <c r="K151" s="123"/>
    </row>
    <row r="152" spans="2:11">
      <c r="B152" s="122"/>
      <c r="C152" s="122"/>
      <c r="D152" s="134"/>
      <c r="E152" s="134"/>
      <c r="F152" s="134"/>
      <c r="G152" s="134"/>
      <c r="H152" s="134"/>
      <c r="I152" s="123"/>
      <c r="J152" s="123"/>
      <c r="K152" s="123"/>
    </row>
    <row r="153" spans="2:11">
      <c r="B153" s="122"/>
      <c r="C153" s="122"/>
      <c r="D153" s="134"/>
      <c r="E153" s="134"/>
      <c r="F153" s="134"/>
      <c r="G153" s="134"/>
      <c r="H153" s="134"/>
      <c r="I153" s="123"/>
      <c r="J153" s="123"/>
      <c r="K153" s="123"/>
    </row>
    <row r="154" spans="2:11">
      <c r="B154" s="122"/>
      <c r="C154" s="122"/>
      <c r="D154" s="134"/>
      <c r="E154" s="134"/>
      <c r="F154" s="134"/>
      <c r="G154" s="134"/>
      <c r="H154" s="134"/>
      <c r="I154" s="123"/>
      <c r="J154" s="123"/>
      <c r="K154" s="123"/>
    </row>
    <row r="155" spans="2:11">
      <c r="B155" s="122"/>
      <c r="C155" s="122"/>
      <c r="D155" s="134"/>
      <c r="E155" s="134"/>
      <c r="F155" s="134"/>
      <c r="G155" s="134"/>
      <c r="H155" s="134"/>
      <c r="I155" s="123"/>
      <c r="J155" s="123"/>
      <c r="K155" s="123"/>
    </row>
    <row r="156" spans="2:11">
      <c r="B156" s="122"/>
      <c r="C156" s="122"/>
      <c r="D156" s="134"/>
      <c r="E156" s="134"/>
      <c r="F156" s="134"/>
      <c r="G156" s="134"/>
      <c r="H156" s="134"/>
      <c r="I156" s="123"/>
      <c r="J156" s="123"/>
      <c r="K156" s="123"/>
    </row>
    <row r="157" spans="2:11">
      <c r="B157" s="122"/>
      <c r="C157" s="122"/>
      <c r="D157" s="134"/>
      <c r="E157" s="134"/>
      <c r="F157" s="134"/>
      <c r="G157" s="134"/>
      <c r="H157" s="134"/>
      <c r="I157" s="123"/>
      <c r="J157" s="123"/>
      <c r="K157" s="123"/>
    </row>
    <row r="158" spans="2:11">
      <c r="B158" s="122"/>
      <c r="C158" s="122"/>
      <c r="D158" s="134"/>
      <c r="E158" s="134"/>
      <c r="F158" s="134"/>
      <c r="G158" s="134"/>
      <c r="H158" s="134"/>
      <c r="I158" s="123"/>
      <c r="J158" s="123"/>
      <c r="K158" s="123"/>
    </row>
    <row r="159" spans="2:11">
      <c r="B159" s="122"/>
      <c r="C159" s="122"/>
      <c r="D159" s="134"/>
      <c r="E159" s="134"/>
      <c r="F159" s="134"/>
      <c r="G159" s="134"/>
      <c r="H159" s="134"/>
      <c r="I159" s="123"/>
      <c r="J159" s="123"/>
      <c r="K159" s="123"/>
    </row>
    <row r="160" spans="2:11">
      <c r="B160" s="122"/>
      <c r="C160" s="122"/>
      <c r="D160" s="134"/>
      <c r="E160" s="134"/>
      <c r="F160" s="134"/>
      <c r="G160" s="134"/>
      <c r="H160" s="134"/>
      <c r="I160" s="123"/>
      <c r="J160" s="123"/>
      <c r="K160" s="123"/>
    </row>
    <row r="161" spans="2:11">
      <c r="B161" s="122"/>
      <c r="C161" s="122"/>
      <c r="D161" s="134"/>
      <c r="E161" s="134"/>
      <c r="F161" s="134"/>
      <c r="G161" s="134"/>
      <c r="H161" s="134"/>
      <c r="I161" s="123"/>
      <c r="J161" s="123"/>
      <c r="K161" s="123"/>
    </row>
    <row r="162" spans="2:11">
      <c r="B162" s="122"/>
      <c r="C162" s="122"/>
      <c r="D162" s="134"/>
      <c r="E162" s="134"/>
      <c r="F162" s="134"/>
      <c r="G162" s="134"/>
      <c r="H162" s="134"/>
      <c r="I162" s="123"/>
      <c r="J162" s="123"/>
      <c r="K162" s="123"/>
    </row>
    <row r="163" spans="2:11">
      <c r="B163" s="122"/>
      <c r="C163" s="122"/>
      <c r="D163" s="134"/>
      <c r="E163" s="134"/>
      <c r="F163" s="134"/>
      <c r="G163" s="134"/>
      <c r="H163" s="134"/>
      <c r="I163" s="123"/>
      <c r="J163" s="123"/>
      <c r="K163" s="123"/>
    </row>
    <row r="164" spans="2:11">
      <c r="B164" s="122"/>
      <c r="C164" s="122"/>
      <c r="D164" s="134"/>
      <c r="E164" s="134"/>
      <c r="F164" s="134"/>
      <c r="G164" s="134"/>
      <c r="H164" s="134"/>
      <c r="I164" s="123"/>
      <c r="J164" s="123"/>
      <c r="K164" s="123"/>
    </row>
    <row r="165" spans="2:11">
      <c r="B165" s="122"/>
      <c r="C165" s="122"/>
      <c r="D165" s="134"/>
      <c r="E165" s="134"/>
      <c r="F165" s="134"/>
      <c r="G165" s="134"/>
      <c r="H165" s="134"/>
      <c r="I165" s="123"/>
      <c r="J165" s="123"/>
      <c r="K165" s="123"/>
    </row>
    <row r="166" spans="2:11">
      <c r="B166" s="122"/>
      <c r="C166" s="122"/>
      <c r="D166" s="134"/>
      <c r="E166" s="134"/>
      <c r="F166" s="134"/>
      <c r="G166" s="134"/>
      <c r="H166" s="134"/>
      <c r="I166" s="123"/>
      <c r="J166" s="123"/>
      <c r="K166" s="123"/>
    </row>
    <row r="167" spans="2:11">
      <c r="B167" s="122"/>
      <c r="C167" s="122"/>
      <c r="D167" s="134"/>
      <c r="E167" s="134"/>
      <c r="F167" s="134"/>
      <c r="G167" s="134"/>
      <c r="H167" s="134"/>
      <c r="I167" s="123"/>
      <c r="J167" s="123"/>
      <c r="K167" s="123"/>
    </row>
    <row r="168" spans="2:11">
      <c r="B168" s="122"/>
      <c r="C168" s="122"/>
      <c r="D168" s="134"/>
      <c r="E168" s="134"/>
      <c r="F168" s="134"/>
      <c r="G168" s="134"/>
      <c r="H168" s="134"/>
      <c r="I168" s="123"/>
      <c r="J168" s="123"/>
      <c r="K168" s="123"/>
    </row>
    <row r="169" spans="2:11">
      <c r="B169" s="122"/>
      <c r="C169" s="122"/>
      <c r="D169" s="134"/>
      <c r="E169" s="134"/>
      <c r="F169" s="134"/>
      <c r="G169" s="134"/>
      <c r="H169" s="134"/>
      <c r="I169" s="123"/>
      <c r="J169" s="123"/>
      <c r="K169" s="123"/>
    </row>
    <row r="170" spans="2:11">
      <c r="B170" s="122"/>
      <c r="C170" s="122"/>
      <c r="D170" s="134"/>
      <c r="E170" s="134"/>
      <c r="F170" s="134"/>
      <c r="G170" s="134"/>
      <c r="H170" s="134"/>
      <c r="I170" s="123"/>
      <c r="J170" s="123"/>
      <c r="K170" s="123"/>
    </row>
    <row r="171" spans="2:11">
      <c r="B171" s="122"/>
      <c r="C171" s="122"/>
      <c r="D171" s="134"/>
      <c r="E171" s="134"/>
      <c r="F171" s="134"/>
      <c r="G171" s="134"/>
      <c r="H171" s="134"/>
      <c r="I171" s="123"/>
      <c r="J171" s="123"/>
      <c r="K171" s="123"/>
    </row>
    <row r="172" spans="2:11">
      <c r="B172" s="122"/>
      <c r="C172" s="122"/>
      <c r="D172" s="134"/>
      <c r="E172" s="134"/>
      <c r="F172" s="134"/>
      <c r="G172" s="134"/>
      <c r="H172" s="134"/>
      <c r="I172" s="123"/>
      <c r="J172" s="123"/>
      <c r="K172" s="123"/>
    </row>
    <row r="173" spans="2:11">
      <c r="B173" s="122"/>
      <c r="C173" s="122"/>
      <c r="D173" s="134"/>
      <c r="E173" s="134"/>
      <c r="F173" s="134"/>
      <c r="G173" s="134"/>
      <c r="H173" s="134"/>
      <c r="I173" s="123"/>
      <c r="J173" s="123"/>
      <c r="K173" s="123"/>
    </row>
    <row r="174" spans="2:11">
      <c r="B174" s="122"/>
      <c r="C174" s="122"/>
      <c r="D174" s="134"/>
      <c r="E174" s="134"/>
      <c r="F174" s="134"/>
      <c r="G174" s="134"/>
      <c r="H174" s="134"/>
      <c r="I174" s="123"/>
      <c r="J174" s="123"/>
      <c r="K174" s="123"/>
    </row>
    <row r="175" spans="2:11">
      <c r="B175" s="122"/>
      <c r="C175" s="122"/>
      <c r="D175" s="134"/>
      <c r="E175" s="134"/>
      <c r="F175" s="134"/>
      <c r="G175" s="134"/>
      <c r="H175" s="134"/>
      <c r="I175" s="123"/>
      <c r="J175" s="123"/>
      <c r="K175" s="123"/>
    </row>
    <row r="176" spans="2:11">
      <c r="B176" s="122"/>
      <c r="C176" s="122"/>
      <c r="D176" s="134"/>
      <c r="E176" s="134"/>
      <c r="F176" s="134"/>
      <c r="G176" s="134"/>
      <c r="H176" s="134"/>
      <c r="I176" s="123"/>
      <c r="J176" s="123"/>
      <c r="K176" s="123"/>
    </row>
    <row r="177" spans="2:11">
      <c r="B177" s="122"/>
      <c r="C177" s="122"/>
      <c r="D177" s="134"/>
      <c r="E177" s="134"/>
      <c r="F177" s="134"/>
      <c r="G177" s="134"/>
      <c r="H177" s="134"/>
      <c r="I177" s="123"/>
      <c r="J177" s="123"/>
      <c r="K177" s="123"/>
    </row>
    <row r="178" spans="2:11">
      <c r="B178" s="122"/>
      <c r="C178" s="122"/>
      <c r="D178" s="134"/>
      <c r="E178" s="134"/>
      <c r="F178" s="134"/>
      <c r="G178" s="134"/>
      <c r="H178" s="134"/>
      <c r="I178" s="123"/>
      <c r="J178" s="123"/>
      <c r="K178" s="123"/>
    </row>
    <row r="179" spans="2:11">
      <c r="B179" s="122"/>
      <c r="C179" s="122"/>
      <c r="D179" s="134"/>
      <c r="E179" s="134"/>
      <c r="F179" s="134"/>
      <c r="G179" s="134"/>
      <c r="H179" s="134"/>
      <c r="I179" s="123"/>
      <c r="J179" s="123"/>
      <c r="K179" s="123"/>
    </row>
    <row r="180" spans="2:11">
      <c r="B180" s="122"/>
      <c r="C180" s="122"/>
      <c r="D180" s="134"/>
      <c r="E180" s="134"/>
      <c r="F180" s="134"/>
      <c r="G180" s="134"/>
      <c r="H180" s="134"/>
      <c r="I180" s="123"/>
      <c r="J180" s="123"/>
      <c r="K180" s="123"/>
    </row>
    <row r="181" spans="2:11">
      <c r="B181" s="122"/>
      <c r="C181" s="122"/>
      <c r="D181" s="134"/>
      <c r="E181" s="134"/>
      <c r="F181" s="134"/>
      <c r="G181" s="134"/>
      <c r="H181" s="134"/>
      <c r="I181" s="123"/>
      <c r="J181" s="123"/>
      <c r="K181" s="123"/>
    </row>
    <row r="182" spans="2:11">
      <c r="B182" s="122"/>
      <c r="C182" s="122"/>
      <c r="D182" s="134"/>
      <c r="E182" s="134"/>
      <c r="F182" s="134"/>
      <c r="G182" s="134"/>
      <c r="H182" s="134"/>
      <c r="I182" s="123"/>
      <c r="J182" s="123"/>
      <c r="K182" s="123"/>
    </row>
    <row r="183" spans="2:11">
      <c r="B183" s="122"/>
      <c r="C183" s="122"/>
      <c r="D183" s="134"/>
      <c r="E183" s="134"/>
      <c r="F183" s="134"/>
      <c r="G183" s="134"/>
      <c r="H183" s="134"/>
      <c r="I183" s="123"/>
      <c r="J183" s="123"/>
      <c r="K183" s="123"/>
    </row>
    <row r="184" spans="2:11">
      <c r="B184" s="122"/>
      <c r="C184" s="122"/>
      <c r="D184" s="134"/>
      <c r="E184" s="134"/>
      <c r="F184" s="134"/>
      <c r="G184" s="134"/>
      <c r="H184" s="134"/>
      <c r="I184" s="123"/>
      <c r="J184" s="123"/>
      <c r="K184" s="123"/>
    </row>
    <row r="185" spans="2:11">
      <c r="B185" s="122"/>
      <c r="C185" s="122"/>
      <c r="D185" s="134"/>
      <c r="E185" s="134"/>
      <c r="F185" s="134"/>
      <c r="G185" s="134"/>
      <c r="H185" s="134"/>
      <c r="I185" s="123"/>
      <c r="J185" s="123"/>
      <c r="K185" s="123"/>
    </row>
    <row r="186" spans="2:11">
      <c r="B186" s="122"/>
      <c r="C186" s="122"/>
      <c r="D186" s="134"/>
      <c r="E186" s="134"/>
      <c r="F186" s="134"/>
      <c r="G186" s="134"/>
      <c r="H186" s="134"/>
      <c r="I186" s="123"/>
      <c r="J186" s="123"/>
      <c r="K186" s="123"/>
    </row>
    <row r="187" spans="2:11">
      <c r="B187" s="122"/>
      <c r="C187" s="122"/>
      <c r="D187" s="134"/>
      <c r="E187" s="134"/>
      <c r="F187" s="134"/>
      <c r="G187" s="134"/>
      <c r="H187" s="134"/>
      <c r="I187" s="123"/>
      <c r="J187" s="123"/>
      <c r="K187" s="123"/>
    </row>
    <row r="188" spans="2:11">
      <c r="B188" s="122"/>
      <c r="C188" s="122"/>
      <c r="D188" s="134"/>
      <c r="E188" s="134"/>
      <c r="F188" s="134"/>
      <c r="G188" s="134"/>
      <c r="H188" s="134"/>
      <c r="I188" s="123"/>
      <c r="J188" s="123"/>
      <c r="K188" s="123"/>
    </row>
    <row r="189" spans="2:11">
      <c r="B189" s="122"/>
      <c r="C189" s="122"/>
      <c r="D189" s="134"/>
      <c r="E189" s="134"/>
      <c r="F189" s="134"/>
      <c r="G189" s="134"/>
      <c r="H189" s="134"/>
      <c r="I189" s="123"/>
      <c r="J189" s="123"/>
      <c r="K189" s="123"/>
    </row>
    <row r="190" spans="2:11">
      <c r="B190" s="122"/>
      <c r="C190" s="122"/>
      <c r="D190" s="134"/>
      <c r="E190" s="134"/>
      <c r="F190" s="134"/>
      <c r="G190" s="134"/>
      <c r="H190" s="134"/>
      <c r="I190" s="123"/>
      <c r="J190" s="123"/>
      <c r="K190" s="123"/>
    </row>
    <row r="191" spans="2:11">
      <c r="B191" s="122"/>
      <c r="C191" s="122"/>
      <c r="D191" s="134"/>
      <c r="E191" s="134"/>
      <c r="F191" s="134"/>
      <c r="G191" s="134"/>
      <c r="H191" s="134"/>
      <c r="I191" s="123"/>
      <c r="J191" s="123"/>
      <c r="K191" s="123"/>
    </row>
    <row r="192" spans="2:11">
      <c r="B192" s="122"/>
      <c r="C192" s="122"/>
      <c r="D192" s="134"/>
      <c r="E192" s="134"/>
      <c r="F192" s="134"/>
      <c r="G192" s="134"/>
      <c r="H192" s="134"/>
      <c r="I192" s="123"/>
      <c r="J192" s="123"/>
      <c r="K192" s="123"/>
    </row>
    <row r="193" spans="2:11">
      <c r="B193" s="122"/>
      <c r="C193" s="122"/>
      <c r="D193" s="134"/>
      <c r="E193" s="134"/>
      <c r="F193" s="134"/>
      <c r="G193" s="134"/>
      <c r="H193" s="134"/>
      <c r="I193" s="123"/>
      <c r="J193" s="123"/>
      <c r="K193" s="123"/>
    </row>
    <row r="194" spans="2:11">
      <c r="B194" s="122"/>
      <c r="C194" s="122"/>
      <c r="D194" s="134"/>
      <c r="E194" s="134"/>
      <c r="F194" s="134"/>
      <c r="G194" s="134"/>
      <c r="H194" s="134"/>
      <c r="I194" s="123"/>
      <c r="J194" s="123"/>
      <c r="K194" s="123"/>
    </row>
    <row r="195" spans="2:11">
      <c r="B195" s="122"/>
      <c r="C195" s="122"/>
      <c r="D195" s="134"/>
      <c r="E195" s="134"/>
      <c r="F195" s="134"/>
      <c r="G195" s="134"/>
      <c r="H195" s="134"/>
      <c r="I195" s="123"/>
      <c r="J195" s="123"/>
      <c r="K195" s="123"/>
    </row>
    <row r="196" spans="2:11">
      <c r="B196" s="122"/>
      <c r="C196" s="122"/>
      <c r="D196" s="134"/>
      <c r="E196" s="134"/>
      <c r="F196" s="134"/>
      <c r="G196" s="134"/>
      <c r="H196" s="134"/>
      <c r="I196" s="123"/>
      <c r="J196" s="123"/>
      <c r="K196" s="123"/>
    </row>
    <row r="197" spans="2:11">
      <c r="B197" s="122"/>
      <c r="C197" s="122"/>
      <c r="D197" s="134"/>
      <c r="E197" s="134"/>
      <c r="F197" s="134"/>
      <c r="G197" s="134"/>
      <c r="H197" s="134"/>
      <c r="I197" s="123"/>
      <c r="J197" s="123"/>
      <c r="K197" s="123"/>
    </row>
    <row r="198" spans="2:11">
      <c r="B198" s="122"/>
      <c r="C198" s="122"/>
      <c r="D198" s="134"/>
      <c r="E198" s="134"/>
      <c r="F198" s="134"/>
      <c r="G198" s="134"/>
      <c r="H198" s="134"/>
      <c r="I198" s="123"/>
      <c r="J198" s="123"/>
      <c r="K198" s="123"/>
    </row>
    <row r="199" spans="2:11">
      <c r="B199" s="122"/>
      <c r="C199" s="122"/>
      <c r="D199" s="134"/>
      <c r="E199" s="134"/>
      <c r="F199" s="134"/>
      <c r="G199" s="134"/>
      <c r="H199" s="134"/>
      <c r="I199" s="123"/>
      <c r="J199" s="123"/>
      <c r="K199" s="123"/>
    </row>
    <row r="200" spans="2:11">
      <c r="B200" s="122"/>
      <c r="C200" s="122"/>
      <c r="D200" s="134"/>
      <c r="E200" s="134"/>
      <c r="F200" s="134"/>
      <c r="G200" s="134"/>
      <c r="H200" s="134"/>
      <c r="I200" s="123"/>
      <c r="J200" s="123"/>
      <c r="K200" s="123"/>
    </row>
    <row r="201" spans="2:11">
      <c r="B201" s="122"/>
      <c r="C201" s="122"/>
      <c r="D201" s="134"/>
      <c r="E201" s="134"/>
      <c r="F201" s="134"/>
      <c r="G201" s="134"/>
      <c r="H201" s="134"/>
      <c r="I201" s="123"/>
      <c r="J201" s="123"/>
      <c r="K201" s="123"/>
    </row>
    <row r="202" spans="2:11">
      <c r="B202" s="122"/>
      <c r="C202" s="122"/>
      <c r="D202" s="134"/>
      <c r="E202" s="134"/>
      <c r="F202" s="134"/>
      <c r="G202" s="134"/>
      <c r="H202" s="134"/>
      <c r="I202" s="123"/>
      <c r="J202" s="123"/>
      <c r="K202" s="123"/>
    </row>
    <row r="203" spans="2:11">
      <c r="B203" s="122"/>
      <c r="C203" s="122"/>
      <c r="D203" s="134"/>
      <c r="E203" s="134"/>
      <c r="F203" s="134"/>
      <c r="G203" s="134"/>
      <c r="H203" s="134"/>
      <c r="I203" s="123"/>
      <c r="J203" s="123"/>
      <c r="K203" s="123"/>
    </row>
    <row r="204" spans="2:11">
      <c r="B204" s="122"/>
      <c r="C204" s="122"/>
      <c r="D204" s="134"/>
      <c r="E204" s="134"/>
      <c r="F204" s="134"/>
      <c r="G204" s="134"/>
      <c r="H204" s="134"/>
      <c r="I204" s="123"/>
      <c r="J204" s="123"/>
      <c r="K204" s="123"/>
    </row>
    <row r="205" spans="2:11">
      <c r="B205" s="122"/>
      <c r="C205" s="122"/>
      <c r="D205" s="134"/>
      <c r="E205" s="134"/>
      <c r="F205" s="134"/>
      <c r="G205" s="134"/>
      <c r="H205" s="134"/>
      <c r="I205" s="123"/>
      <c r="J205" s="123"/>
      <c r="K205" s="123"/>
    </row>
    <row r="206" spans="2:11">
      <c r="B206" s="122"/>
      <c r="C206" s="122"/>
      <c r="D206" s="134"/>
      <c r="E206" s="134"/>
      <c r="F206" s="134"/>
      <c r="G206" s="134"/>
      <c r="H206" s="134"/>
      <c r="I206" s="123"/>
      <c r="J206" s="123"/>
      <c r="K206" s="123"/>
    </row>
    <row r="207" spans="2:11">
      <c r="B207" s="122"/>
      <c r="C207" s="122"/>
      <c r="D207" s="134"/>
      <c r="E207" s="134"/>
      <c r="F207" s="134"/>
      <c r="G207" s="134"/>
      <c r="H207" s="134"/>
      <c r="I207" s="123"/>
      <c r="J207" s="123"/>
      <c r="K207" s="123"/>
    </row>
    <row r="208" spans="2:11">
      <c r="B208" s="122"/>
      <c r="C208" s="122"/>
      <c r="D208" s="134"/>
      <c r="E208" s="134"/>
      <c r="F208" s="134"/>
      <c r="G208" s="134"/>
      <c r="H208" s="134"/>
      <c r="I208" s="123"/>
      <c r="J208" s="123"/>
      <c r="K208" s="123"/>
    </row>
    <row r="209" spans="2:11">
      <c r="B209" s="122"/>
      <c r="C209" s="122"/>
      <c r="D209" s="134"/>
      <c r="E209" s="134"/>
      <c r="F209" s="134"/>
      <c r="G209" s="134"/>
      <c r="H209" s="134"/>
      <c r="I209" s="123"/>
      <c r="J209" s="123"/>
      <c r="K209" s="123"/>
    </row>
    <row r="210" spans="2:11">
      <c r="B210" s="122"/>
      <c r="C210" s="122"/>
      <c r="D210" s="134"/>
      <c r="E210" s="134"/>
      <c r="F210" s="134"/>
      <c r="G210" s="134"/>
      <c r="H210" s="134"/>
      <c r="I210" s="123"/>
      <c r="J210" s="123"/>
      <c r="K210" s="123"/>
    </row>
    <row r="211" spans="2:11">
      <c r="B211" s="122"/>
      <c r="C211" s="122"/>
      <c r="D211" s="134"/>
      <c r="E211" s="134"/>
      <c r="F211" s="134"/>
      <c r="G211" s="134"/>
      <c r="H211" s="134"/>
      <c r="I211" s="123"/>
      <c r="J211" s="123"/>
      <c r="K211" s="123"/>
    </row>
    <row r="212" spans="2:11">
      <c r="B212" s="122"/>
      <c r="C212" s="122"/>
      <c r="D212" s="134"/>
      <c r="E212" s="134"/>
      <c r="F212" s="134"/>
      <c r="G212" s="134"/>
      <c r="H212" s="134"/>
      <c r="I212" s="123"/>
      <c r="J212" s="123"/>
      <c r="K212" s="123"/>
    </row>
    <row r="213" spans="2:11">
      <c r="B213" s="122"/>
      <c r="C213" s="122"/>
      <c r="D213" s="134"/>
      <c r="E213" s="134"/>
      <c r="F213" s="134"/>
      <c r="G213" s="134"/>
      <c r="H213" s="134"/>
      <c r="I213" s="123"/>
      <c r="J213" s="123"/>
      <c r="K213" s="123"/>
    </row>
    <row r="214" spans="2:11">
      <c r="B214" s="122"/>
      <c r="C214" s="122"/>
      <c r="D214" s="134"/>
      <c r="E214" s="134"/>
      <c r="F214" s="134"/>
      <c r="G214" s="134"/>
      <c r="H214" s="134"/>
      <c r="I214" s="123"/>
      <c r="J214" s="123"/>
      <c r="K214" s="123"/>
    </row>
    <row r="215" spans="2:11">
      <c r="B215" s="122"/>
      <c r="C215" s="122"/>
      <c r="D215" s="134"/>
      <c r="E215" s="134"/>
      <c r="F215" s="134"/>
      <c r="G215" s="134"/>
      <c r="H215" s="134"/>
      <c r="I215" s="123"/>
      <c r="J215" s="123"/>
      <c r="K215" s="123"/>
    </row>
    <row r="216" spans="2:11">
      <c r="B216" s="122"/>
      <c r="C216" s="122"/>
      <c r="D216" s="134"/>
      <c r="E216" s="134"/>
      <c r="F216" s="134"/>
      <c r="G216" s="134"/>
      <c r="H216" s="134"/>
      <c r="I216" s="123"/>
      <c r="J216" s="123"/>
      <c r="K216" s="123"/>
    </row>
    <row r="217" spans="2:11">
      <c r="B217" s="122"/>
      <c r="C217" s="122"/>
      <c r="D217" s="134"/>
      <c r="E217" s="134"/>
      <c r="F217" s="134"/>
      <c r="G217" s="134"/>
      <c r="H217" s="134"/>
      <c r="I217" s="123"/>
      <c r="J217" s="123"/>
      <c r="K217" s="123"/>
    </row>
    <row r="218" spans="2:11">
      <c r="B218" s="122"/>
      <c r="C218" s="122"/>
      <c r="D218" s="134"/>
      <c r="E218" s="134"/>
      <c r="F218" s="134"/>
      <c r="G218" s="134"/>
      <c r="H218" s="134"/>
      <c r="I218" s="123"/>
      <c r="J218" s="123"/>
      <c r="K218" s="123"/>
    </row>
    <row r="219" spans="2:11">
      <c r="B219" s="122"/>
      <c r="C219" s="122"/>
      <c r="D219" s="134"/>
      <c r="E219" s="134"/>
      <c r="F219" s="134"/>
      <c r="G219" s="134"/>
      <c r="H219" s="134"/>
      <c r="I219" s="123"/>
      <c r="J219" s="123"/>
      <c r="K219" s="123"/>
    </row>
    <row r="220" spans="2:11">
      <c r="B220" s="122"/>
      <c r="C220" s="122"/>
      <c r="D220" s="134"/>
      <c r="E220" s="134"/>
      <c r="F220" s="134"/>
      <c r="G220" s="134"/>
      <c r="H220" s="134"/>
      <c r="I220" s="123"/>
      <c r="J220" s="123"/>
      <c r="K220" s="123"/>
    </row>
    <row r="221" spans="2:11">
      <c r="B221" s="122"/>
      <c r="C221" s="122"/>
      <c r="D221" s="134"/>
      <c r="E221" s="134"/>
      <c r="F221" s="134"/>
      <c r="G221" s="134"/>
      <c r="H221" s="134"/>
      <c r="I221" s="123"/>
      <c r="J221" s="123"/>
      <c r="K221" s="123"/>
    </row>
    <row r="222" spans="2:11">
      <c r="B222" s="122"/>
      <c r="C222" s="122"/>
      <c r="D222" s="134"/>
      <c r="E222" s="134"/>
      <c r="F222" s="134"/>
      <c r="G222" s="134"/>
      <c r="H222" s="134"/>
      <c r="I222" s="123"/>
      <c r="J222" s="123"/>
      <c r="K222" s="123"/>
    </row>
    <row r="223" spans="2:11">
      <c r="B223" s="122"/>
      <c r="C223" s="122"/>
      <c r="D223" s="134"/>
      <c r="E223" s="134"/>
      <c r="F223" s="134"/>
      <c r="G223" s="134"/>
      <c r="H223" s="134"/>
      <c r="I223" s="123"/>
      <c r="J223" s="123"/>
      <c r="K223" s="123"/>
    </row>
    <row r="224" spans="2:11">
      <c r="B224" s="122"/>
      <c r="C224" s="122"/>
      <c r="D224" s="134"/>
      <c r="E224" s="134"/>
      <c r="F224" s="134"/>
      <c r="G224" s="134"/>
      <c r="H224" s="134"/>
      <c r="I224" s="123"/>
      <c r="J224" s="123"/>
      <c r="K224" s="123"/>
    </row>
    <row r="225" spans="2:11">
      <c r="B225" s="122"/>
      <c r="C225" s="122"/>
      <c r="D225" s="134"/>
      <c r="E225" s="134"/>
      <c r="F225" s="134"/>
      <c r="G225" s="134"/>
      <c r="H225" s="134"/>
      <c r="I225" s="123"/>
      <c r="J225" s="123"/>
      <c r="K225" s="123"/>
    </row>
    <row r="226" spans="2:11">
      <c r="B226" s="122"/>
      <c r="C226" s="122"/>
      <c r="D226" s="134"/>
      <c r="E226" s="134"/>
      <c r="F226" s="134"/>
      <c r="G226" s="134"/>
      <c r="H226" s="134"/>
      <c r="I226" s="123"/>
      <c r="J226" s="123"/>
      <c r="K226" s="123"/>
    </row>
    <row r="227" spans="2:11">
      <c r="B227" s="122"/>
      <c r="C227" s="122"/>
      <c r="D227" s="134"/>
      <c r="E227" s="134"/>
      <c r="F227" s="134"/>
      <c r="G227" s="134"/>
      <c r="H227" s="134"/>
      <c r="I227" s="123"/>
      <c r="J227" s="123"/>
      <c r="K227" s="123"/>
    </row>
    <row r="228" spans="2:11">
      <c r="B228" s="122"/>
      <c r="C228" s="122"/>
      <c r="D228" s="134"/>
      <c r="E228" s="134"/>
      <c r="F228" s="134"/>
      <c r="G228" s="134"/>
      <c r="H228" s="134"/>
      <c r="I228" s="123"/>
      <c r="J228" s="123"/>
      <c r="K228" s="123"/>
    </row>
    <row r="229" spans="2:11">
      <c r="B229" s="122"/>
      <c r="C229" s="122"/>
      <c r="D229" s="134"/>
      <c r="E229" s="134"/>
      <c r="F229" s="134"/>
      <c r="G229" s="134"/>
      <c r="H229" s="134"/>
      <c r="I229" s="123"/>
      <c r="J229" s="123"/>
      <c r="K229" s="123"/>
    </row>
    <row r="230" spans="2:11">
      <c r="B230" s="122"/>
      <c r="C230" s="122"/>
      <c r="D230" s="134"/>
      <c r="E230" s="134"/>
      <c r="F230" s="134"/>
      <c r="G230" s="134"/>
      <c r="H230" s="134"/>
      <c r="I230" s="123"/>
      <c r="J230" s="123"/>
      <c r="K230" s="123"/>
    </row>
    <row r="231" spans="2:11">
      <c r="B231" s="122"/>
      <c r="C231" s="122"/>
      <c r="D231" s="134"/>
      <c r="E231" s="134"/>
      <c r="F231" s="134"/>
      <c r="G231" s="134"/>
      <c r="H231" s="134"/>
      <c r="I231" s="123"/>
      <c r="J231" s="123"/>
      <c r="K231" s="123"/>
    </row>
    <row r="232" spans="2:11">
      <c r="B232" s="122"/>
      <c r="C232" s="122"/>
      <c r="D232" s="134"/>
      <c r="E232" s="134"/>
      <c r="F232" s="134"/>
      <c r="G232" s="134"/>
      <c r="H232" s="134"/>
      <c r="I232" s="123"/>
      <c r="J232" s="123"/>
      <c r="K232" s="123"/>
    </row>
    <row r="233" spans="2:11">
      <c r="B233" s="122"/>
      <c r="C233" s="122"/>
      <c r="D233" s="134"/>
      <c r="E233" s="134"/>
      <c r="F233" s="134"/>
      <c r="G233" s="134"/>
      <c r="H233" s="134"/>
      <c r="I233" s="123"/>
      <c r="J233" s="123"/>
      <c r="K233" s="123"/>
    </row>
    <row r="234" spans="2:11">
      <c r="B234" s="122"/>
      <c r="C234" s="122"/>
      <c r="D234" s="134"/>
      <c r="E234" s="134"/>
      <c r="F234" s="134"/>
      <c r="G234" s="134"/>
      <c r="H234" s="134"/>
      <c r="I234" s="123"/>
      <c r="J234" s="123"/>
      <c r="K234" s="123"/>
    </row>
    <row r="235" spans="2:11">
      <c r="B235" s="122"/>
      <c r="C235" s="122"/>
      <c r="D235" s="134"/>
      <c r="E235" s="134"/>
      <c r="F235" s="134"/>
      <c r="G235" s="134"/>
      <c r="H235" s="134"/>
      <c r="I235" s="123"/>
      <c r="J235" s="123"/>
      <c r="K235" s="123"/>
    </row>
    <row r="236" spans="2:11">
      <c r="B236" s="122"/>
      <c r="C236" s="122"/>
      <c r="D236" s="134"/>
      <c r="E236" s="134"/>
      <c r="F236" s="134"/>
      <c r="G236" s="134"/>
      <c r="H236" s="134"/>
      <c r="I236" s="123"/>
      <c r="J236" s="123"/>
      <c r="K236" s="123"/>
    </row>
    <row r="237" spans="2:11">
      <c r="B237" s="122"/>
      <c r="C237" s="122"/>
      <c r="D237" s="134"/>
      <c r="E237" s="134"/>
      <c r="F237" s="134"/>
      <c r="G237" s="134"/>
      <c r="H237" s="134"/>
      <c r="I237" s="123"/>
      <c r="J237" s="123"/>
      <c r="K237" s="123"/>
    </row>
    <row r="238" spans="2:11">
      <c r="B238" s="122"/>
      <c r="C238" s="122"/>
      <c r="D238" s="134"/>
      <c r="E238" s="134"/>
      <c r="F238" s="134"/>
      <c r="G238" s="134"/>
      <c r="H238" s="134"/>
      <c r="I238" s="123"/>
      <c r="J238" s="123"/>
      <c r="K238" s="123"/>
    </row>
    <row r="239" spans="2:11">
      <c r="B239" s="122"/>
      <c r="C239" s="122"/>
      <c r="D239" s="134"/>
      <c r="E239" s="134"/>
      <c r="F239" s="134"/>
      <c r="G239" s="134"/>
      <c r="H239" s="134"/>
      <c r="I239" s="123"/>
      <c r="J239" s="123"/>
      <c r="K239" s="123"/>
    </row>
    <row r="240" spans="2:11">
      <c r="B240" s="122"/>
      <c r="C240" s="122"/>
      <c r="D240" s="134"/>
      <c r="E240" s="134"/>
      <c r="F240" s="134"/>
      <c r="G240" s="134"/>
      <c r="H240" s="134"/>
      <c r="I240" s="123"/>
      <c r="J240" s="123"/>
      <c r="K240" s="123"/>
    </row>
    <row r="241" spans="2:11">
      <c r="B241" s="122"/>
      <c r="C241" s="122"/>
      <c r="D241" s="134"/>
      <c r="E241" s="134"/>
      <c r="F241" s="134"/>
      <c r="G241" s="134"/>
      <c r="H241" s="134"/>
      <c r="I241" s="123"/>
      <c r="J241" s="123"/>
      <c r="K241" s="123"/>
    </row>
    <row r="242" spans="2:11">
      <c r="B242" s="122"/>
      <c r="C242" s="122"/>
      <c r="D242" s="134"/>
      <c r="E242" s="134"/>
      <c r="F242" s="134"/>
      <c r="G242" s="134"/>
      <c r="H242" s="134"/>
      <c r="I242" s="123"/>
      <c r="J242" s="123"/>
      <c r="K242" s="123"/>
    </row>
    <row r="243" spans="2:11">
      <c r="B243" s="122"/>
      <c r="C243" s="122"/>
      <c r="D243" s="134"/>
      <c r="E243" s="134"/>
      <c r="F243" s="134"/>
      <c r="G243" s="134"/>
      <c r="H243" s="134"/>
      <c r="I243" s="123"/>
      <c r="J243" s="123"/>
      <c r="K243" s="123"/>
    </row>
    <row r="244" spans="2:11">
      <c r="B244" s="122"/>
      <c r="C244" s="122"/>
      <c r="D244" s="134"/>
      <c r="E244" s="134"/>
      <c r="F244" s="134"/>
      <c r="G244" s="134"/>
      <c r="H244" s="134"/>
      <c r="I244" s="123"/>
      <c r="J244" s="123"/>
      <c r="K244" s="123"/>
    </row>
    <row r="245" spans="2:11">
      <c r="B245" s="122"/>
      <c r="C245" s="122"/>
      <c r="D245" s="134"/>
      <c r="E245" s="134"/>
      <c r="F245" s="134"/>
      <c r="G245" s="134"/>
      <c r="H245" s="134"/>
      <c r="I245" s="123"/>
      <c r="J245" s="123"/>
      <c r="K245" s="123"/>
    </row>
    <row r="246" spans="2:11">
      <c r="B246" s="122"/>
      <c r="C246" s="122"/>
      <c r="D246" s="134"/>
      <c r="E246" s="134"/>
      <c r="F246" s="134"/>
      <c r="G246" s="134"/>
      <c r="H246" s="134"/>
      <c r="I246" s="123"/>
      <c r="J246" s="123"/>
      <c r="K246" s="123"/>
    </row>
    <row r="247" spans="2:11">
      <c r="B247" s="122"/>
      <c r="C247" s="122"/>
      <c r="D247" s="134"/>
      <c r="E247" s="134"/>
      <c r="F247" s="134"/>
      <c r="G247" s="134"/>
      <c r="H247" s="134"/>
      <c r="I247" s="123"/>
      <c r="J247" s="123"/>
      <c r="K247" s="123"/>
    </row>
    <row r="248" spans="2:11">
      <c r="B248" s="122"/>
      <c r="C248" s="122"/>
      <c r="D248" s="134"/>
      <c r="E248" s="134"/>
      <c r="F248" s="134"/>
      <c r="G248" s="134"/>
      <c r="H248" s="134"/>
      <c r="I248" s="123"/>
      <c r="J248" s="123"/>
      <c r="K248" s="123"/>
    </row>
    <row r="249" spans="2:11">
      <c r="B249" s="122"/>
      <c r="C249" s="122"/>
      <c r="D249" s="134"/>
      <c r="E249" s="134"/>
      <c r="F249" s="134"/>
      <c r="G249" s="134"/>
      <c r="H249" s="134"/>
      <c r="I249" s="123"/>
      <c r="J249" s="123"/>
      <c r="K249" s="123"/>
    </row>
    <row r="250" spans="2:11">
      <c r="B250" s="122"/>
      <c r="C250" s="122"/>
      <c r="D250" s="134"/>
      <c r="E250" s="134"/>
      <c r="F250" s="134"/>
      <c r="G250" s="134"/>
      <c r="H250" s="134"/>
      <c r="I250" s="123"/>
      <c r="J250" s="123"/>
      <c r="K250" s="123"/>
    </row>
    <row r="251" spans="2:11">
      <c r="B251" s="122"/>
      <c r="C251" s="122"/>
      <c r="D251" s="134"/>
      <c r="E251" s="134"/>
      <c r="F251" s="134"/>
      <c r="G251" s="134"/>
      <c r="H251" s="134"/>
      <c r="I251" s="123"/>
      <c r="J251" s="123"/>
      <c r="K251" s="123"/>
    </row>
    <row r="252" spans="2:11">
      <c r="B252" s="122"/>
      <c r="C252" s="122"/>
      <c r="D252" s="134"/>
      <c r="E252" s="134"/>
      <c r="F252" s="134"/>
      <c r="G252" s="134"/>
      <c r="H252" s="134"/>
      <c r="I252" s="123"/>
      <c r="J252" s="123"/>
      <c r="K252" s="123"/>
    </row>
    <row r="253" spans="2:11">
      <c r="B253" s="122"/>
      <c r="C253" s="122"/>
      <c r="D253" s="134"/>
      <c r="E253" s="134"/>
      <c r="F253" s="134"/>
      <c r="G253" s="134"/>
      <c r="H253" s="134"/>
      <c r="I253" s="123"/>
      <c r="J253" s="123"/>
      <c r="K253" s="123"/>
    </row>
    <row r="254" spans="2:11">
      <c r="B254" s="122"/>
      <c r="C254" s="122"/>
      <c r="D254" s="134"/>
      <c r="E254" s="134"/>
      <c r="F254" s="134"/>
      <c r="G254" s="134"/>
      <c r="H254" s="134"/>
      <c r="I254" s="123"/>
      <c r="J254" s="123"/>
      <c r="K254" s="123"/>
    </row>
    <row r="255" spans="2:11">
      <c r="B255" s="122"/>
      <c r="C255" s="122"/>
      <c r="D255" s="134"/>
      <c r="E255" s="134"/>
      <c r="F255" s="134"/>
      <c r="G255" s="134"/>
      <c r="H255" s="134"/>
      <c r="I255" s="123"/>
      <c r="J255" s="123"/>
      <c r="K255" s="123"/>
    </row>
    <row r="256" spans="2:11">
      <c r="B256" s="122"/>
      <c r="C256" s="122"/>
      <c r="D256" s="134"/>
      <c r="E256" s="134"/>
      <c r="F256" s="134"/>
      <c r="G256" s="134"/>
      <c r="H256" s="134"/>
      <c r="I256" s="123"/>
      <c r="J256" s="123"/>
      <c r="K256" s="123"/>
    </row>
    <row r="257" spans="2:11">
      <c r="B257" s="122"/>
      <c r="C257" s="122"/>
      <c r="D257" s="134"/>
      <c r="E257" s="134"/>
      <c r="F257" s="134"/>
      <c r="G257" s="134"/>
      <c r="H257" s="134"/>
      <c r="I257" s="123"/>
      <c r="J257" s="123"/>
      <c r="K257" s="123"/>
    </row>
    <row r="258" spans="2:11">
      <c r="B258" s="122"/>
      <c r="C258" s="122"/>
      <c r="D258" s="134"/>
      <c r="E258" s="134"/>
      <c r="F258" s="134"/>
      <c r="G258" s="134"/>
      <c r="H258" s="134"/>
      <c r="I258" s="123"/>
      <c r="J258" s="123"/>
      <c r="K258" s="123"/>
    </row>
    <row r="259" spans="2:11">
      <c r="B259" s="122"/>
      <c r="C259" s="122"/>
      <c r="D259" s="134"/>
      <c r="E259" s="134"/>
      <c r="F259" s="134"/>
      <c r="G259" s="134"/>
      <c r="H259" s="134"/>
      <c r="I259" s="123"/>
      <c r="J259" s="123"/>
      <c r="K259" s="123"/>
    </row>
    <row r="260" spans="2:11">
      <c r="B260" s="122"/>
      <c r="C260" s="122"/>
      <c r="D260" s="134"/>
      <c r="E260" s="134"/>
      <c r="F260" s="134"/>
      <c r="G260" s="134"/>
      <c r="H260" s="134"/>
      <c r="I260" s="123"/>
      <c r="J260" s="123"/>
      <c r="K260" s="123"/>
    </row>
    <row r="261" spans="2:11">
      <c r="B261" s="122"/>
      <c r="C261" s="122"/>
      <c r="D261" s="134"/>
      <c r="E261" s="134"/>
      <c r="F261" s="134"/>
      <c r="G261" s="134"/>
      <c r="H261" s="134"/>
      <c r="I261" s="123"/>
      <c r="J261" s="123"/>
      <c r="K261" s="123"/>
    </row>
    <row r="262" spans="2:11">
      <c r="B262" s="122"/>
      <c r="C262" s="122"/>
      <c r="D262" s="134"/>
      <c r="E262" s="134"/>
      <c r="F262" s="134"/>
      <c r="G262" s="134"/>
      <c r="H262" s="134"/>
      <c r="I262" s="123"/>
      <c r="J262" s="123"/>
      <c r="K262" s="123"/>
    </row>
    <row r="263" spans="2:11">
      <c r="B263" s="122"/>
      <c r="C263" s="122"/>
      <c r="D263" s="134"/>
      <c r="E263" s="134"/>
      <c r="F263" s="134"/>
      <c r="G263" s="134"/>
      <c r="H263" s="134"/>
      <c r="I263" s="123"/>
      <c r="J263" s="123"/>
      <c r="K263" s="123"/>
    </row>
    <row r="264" spans="2:11">
      <c r="B264" s="122"/>
      <c r="C264" s="122"/>
      <c r="D264" s="134"/>
      <c r="E264" s="134"/>
      <c r="F264" s="134"/>
      <c r="G264" s="134"/>
      <c r="H264" s="134"/>
      <c r="I264" s="123"/>
      <c r="J264" s="123"/>
      <c r="K264" s="123"/>
    </row>
    <row r="265" spans="2:11">
      <c r="B265" s="122"/>
      <c r="C265" s="122"/>
      <c r="D265" s="134"/>
      <c r="E265" s="134"/>
      <c r="F265" s="134"/>
      <c r="G265" s="134"/>
      <c r="H265" s="134"/>
      <c r="I265" s="123"/>
      <c r="J265" s="123"/>
      <c r="K265" s="123"/>
    </row>
    <row r="266" spans="2:11">
      <c r="B266" s="122"/>
      <c r="C266" s="122"/>
      <c r="D266" s="134"/>
      <c r="E266" s="134"/>
      <c r="F266" s="134"/>
      <c r="G266" s="134"/>
      <c r="H266" s="134"/>
      <c r="I266" s="123"/>
      <c r="J266" s="123"/>
      <c r="K266" s="123"/>
    </row>
    <row r="267" spans="2:11">
      <c r="B267" s="122"/>
      <c r="C267" s="122"/>
      <c r="D267" s="134"/>
      <c r="E267" s="134"/>
      <c r="F267" s="134"/>
      <c r="G267" s="134"/>
      <c r="H267" s="134"/>
      <c r="I267" s="123"/>
      <c r="J267" s="123"/>
      <c r="K267" s="123"/>
    </row>
    <row r="268" spans="2:11">
      <c r="B268" s="122"/>
      <c r="C268" s="122"/>
      <c r="D268" s="134"/>
      <c r="E268" s="134"/>
      <c r="F268" s="134"/>
      <c r="G268" s="134"/>
      <c r="H268" s="134"/>
      <c r="I268" s="123"/>
      <c r="J268" s="123"/>
      <c r="K268" s="123"/>
    </row>
    <row r="269" spans="2:11">
      <c r="B269" s="122"/>
      <c r="C269" s="122"/>
      <c r="D269" s="134"/>
      <c r="E269" s="134"/>
      <c r="F269" s="134"/>
      <c r="G269" s="134"/>
      <c r="H269" s="134"/>
      <c r="I269" s="123"/>
      <c r="J269" s="123"/>
      <c r="K269" s="123"/>
    </row>
    <row r="270" spans="2:11">
      <c r="B270" s="122"/>
      <c r="C270" s="122"/>
      <c r="D270" s="134"/>
      <c r="E270" s="134"/>
      <c r="F270" s="134"/>
      <c r="G270" s="134"/>
      <c r="H270" s="134"/>
      <c r="I270" s="123"/>
      <c r="J270" s="123"/>
      <c r="K270" s="123"/>
    </row>
    <row r="271" spans="2:11">
      <c r="B271" s="122"/>
      <c r="C271" s="122"/>
      <c r="D271" s="134"/>
      <c r="E271" s="134"/>
      <c r="F271" s="134"/>
      <c r="G271" s="134"/>
      <c r="H271" s="134"/>
      <c r="I271" s="123"/>
      <c r="J271" s="123"/>
      <c r="K271" s="123"/>
    </row>
    <row r="272" spans="2:11">
      <c r="B272" s="122"/>
      <c r="C272" s="122"/>
      <c r="D272" s="134"/>
      <c r="E272" s="134"/>
      <c r="F272" s="134"/>
      <c r="G272" s="134"/>
      <c r="H272" s="134"/>
      <c r="I272" s="123"/>
      <c r="J272" s="123"/>
      <c r="K272" s="123"/>
    </row>
    <row r="273" spans="2:11">
      <c r="B273" s="122"/>
      <c r="C273" s="122"/>
      <c r="D273" s="134"/>
      <c r="E273" s="134"/>
      <c r="F273" s="134"/>
      <c r="G273" s="134"/>
      <c r="H273" s="134"/>
      <c r="I273" s="123"/>
      <c r="J273" s="123"/>
      <c r="K273" s="123"/>
    </row>
    <row r="274" spans="2:11">
      <c r="B274" s="122"/>
      <c r="C274" s="122"/>
      <c r="D274" s="134"/>
      <c r="E274" s="134"/>
      <c r="F274" s="134"/>
      <c r="G274" s="134"/>
      <c r="H274" s="134"/>
      <c r="I274" s="123"/>
      <c r="J274" s="123"/>
      <c r="K274" s="123"/>
    </row>
    <row r="275" spans="2:11">
      <c r="B275" s="122"/>
      <c r="C275" s="122"/>
      <c r="D275" s="134"/>
      <c r="E275" s="134"/>
      <c r="F275" s="134"/>
      <c r="G275" s="134"/>
      <c r="H275" s="134"/>
      <c r="I275" s="123"/>
      <c r="J275" s="123"/>
      <c r="K275" s="123"/>
    </row>
    <row r="276" spans="2:11">
      <c r="B276" s="122"/>
      <c r="C276" s="122"/>
      <c r="D276" s="134"/>
      <c r="E276" s="134"/>
      <c r="F276" s="134"/>
      <c r="G276" s="134"/>
      <c r="H276" s="134"/>
      <c r="I276" s="123"/>
      <c r="J276" s="123"/>
      <c r="K276" s="123"/>
    </row>
    <row r="277" spans="2:11">
      <c r="B277" s="122"/>
      <c r="C277" s="122"/>
      <c r="D277" s="134"/>
      <c r="E277" s="134"/>
      <c r="F277" s="134"/>
      <c r="G277" s="134"/>
      <c r="H277" s="134"/>
      <c r="I277" s="123"/>
      <c r="J277" s="123"/>
      <c r="K277" s="123"/>
    </row>
    <row r="278" spans="2:11">
      <c r="B278" s="122"/>
      <c r="C278" s="122"/>
      <c r="D278" s="134"/>
      <c r="E278" s="134"/>
      <c r="F278" s="134"/>
      <c r="G278" s="134"/>
      <c r="H278" s="134"/>
      <c r="I278" s="123"/>
      <c r="J278" s="123"/>
      <c r="K278" s="123"/>
    </row>
    <row r="279" spans="2:11">
      <c r="B279" s="122"/>
      <c r="C279" s="122"/>
      <c r="D279" s="134"/>
      <c r="E279" s="134"/>
      <c r="F279" s="134"/>
      <c r="G279" s="134"/>
      <c r="H279" s="134"/>
      <c r="I279" s="123"/>
      <c r="J279" s="123"/>
      <c r="K279" s="123"/>
    </row>
    <row r="280" spans="2:11">
      <c r="B280" s="122"/>
      <c r="C280" s="122"/>
      <c r="D280" s="134"/>
      <c r="E280" s="134"/>
      <c r="F280" s="134"/>
      <c r="G280" s="134"/>
      <c r="H280" s="134"/>
      <c r="I280" s="123"/>
      <c r="J280" s="123"/>
      <c r="K280" s="123"/>
    </row>
    <row r="281" spans="2:11">
      <c r="B281" s="122"/>
      <c r="C281" s="122"/>
      <c r="D281" s="134"/>
      <c r="E281" s="134"/>
      <c r="F281" s="134"/>
      <c r="G281" s="134"/>
      <c r="H281" s="134"/>
      <c r="I281" s="123"/>
      <c r="J281" s="123"/>
      <c r="K281" s="123"/>
    </row>
    <row r="282" spans="2:11">
      <c r="B282" s="122"/>
      <c r="C282" s="122"/>
      <c r="D282" s="134"/>
      <c r="E282" s="134"/>
      <c r="F282" s="134"/>
      <c r="G282" s="134"/>
      <c r="H282" s="134"/>
      <c r="I282" s="123"/>
      <c r="J282" s="123"/>
      <c r="K282" s="123"/>
    </row>
    <row r="283" spans="2:11">
      <c r="B283" s="122"/>
      <c r="C283" s="122"/>
      <c r="D283" s="134"/>
      <c r="E283" s="134"/>
      <c r="F283" s="134"/>
      <c r="G283" s="134"/>
      <c r="H283" s="134"/>
      <c r="I283" s="123"/>
      <c r="J283" s="123"/>
      <c r="K283" s="123"/>
    </row>
    <row r="284" spans="2:11">
      <c r="B284" s="122"/>
      <c r="C284" s="122"/>
      <c r="D284" s="134"/>
      <c r="E284" s="134"/>
      <c r="F284" s="134"/>
      <c r="G284" s="134"/>
      <c r="H284" s="134"/>
      <c r="I284" s="123"/>
      <c r="J284" s="123"/>
      <c r="K284" s="123"/>
    </row>
    <row r="285" spans="2:11">
      <c r="B285" s="122"/>
      <c r="C285" s="122"/>
      <c r="D285" s="134"/>
      <c r="E285" s="134"/>
      <c r="F285" s="134"/>
      <c r="G285" s="134"/>
      <c r="H285" s="134"/>
      <c r="I285" s="123"/>
      <c r="J285" s="123"/>
      <c r="K285" s="123"/>
    </row>
    <row r="286" spans="2:11">
      <c r="B286" s="122"/>
      <c r="C286" s="122"/>
      <c r="D286" s="134"/>
      <c r="E286" s="134"/>
      <c r="F286" s="134"/>
      <c r="G286" s="134"/>
      <c r="H286" s="134"/>
      <c r="I286" s="123"/>
      <c r="J286" s="123"/>
      <c r="K286" s="123"/>
    </row>
    <row r="287" spans="2:11">
      <c r="B287" s="122"/>
      <c r="C287" s="122"/>
      <c r="D287" s="134"/>
      <c r="E287" s="134"/>
      <c r="F287" s="134"/>
      <c r="G287" s="134"/>
      <c r="H287" s="134"/>
      <c r="I287" s="123"/>
      <c r="J287" s="123"/>
      <c r="K287" s="123"/>
    </row>
    <row r="288" spans="2:11">
      <c r="B288" s="122"/>
      <c r="C288" s="122"/>
      <c r="D288" s="134"/>
      <c r="E288" s="134"/>
      <c r="F288" s="134"/>
      <c r="G288" s="134"/>
      <c r="H288" s="134"/>
      <c r="I288" s="123"/>
      <c r="J288" s="123"/>
      <c r="K288" s="123"/>
    </row>
    <row r="289" spans="2:11">
      <c r="B289" s="122"/>
      <c r="C289" s="122"/>
      <c r="D289" s="134"/>
      <c r="E289" s="134"/>
      <c r="F289" s="134"/>
      <c r="G289" s="134"/>
      <c r="H289" s="134"/>
      <c r="I289" s="123"/>
      <c r="J289" s="123"/>
      <c r="K289" s="123"/>
    </row>
    <row r="290" spans="2:11">
      <c r="B290" s="122"/>
      <c r="C290" s="122"/>
      <c r="D290" s="134"/>
      <c r="E290" s="134"/>
      <c r="F290" s="134"/>
      <c r="G290" s="134"/>
      <c r="H290" s="134"/>
      <c r="I290" s="123"/>
      <c r="J290" s="123"/>
      <c r="K290" s="123"/>
    </row>
    <row r="291" spans="2:11">
      <c r="B291" s="122"/>
      <c r="C291" s="122"/>
      <c r="D291" s="134"/>
      <c r="E291" s="134"/>
      <c r="F291" s="134"/>
      <c r="G291" s="134"/>
      <c r="H291" s="134"/>
      <c r="I291" s="123"/>
      <c r="J291" s="123"/>
      <c r="K291" s="123"/>
    </row>
    <row r="292" spans="2:11">
      <c r="B292" s="122"/>
      <c r="C292" s="122"/>
      <c r="D292" s="134"/>
      <c r="E292" s="134"/>
      <c r="F292" s="134"/>
      <c r="G292" s="134"/>
      <c r="H292" s="134"/>
      <c r="I292" s="123"/>
      <c r="J292" s="123"/>
      <c r="K292" s="123"/>
    </row>
    <row r="293" spans="2:11">
      <c r="B293" s="122"/>
      <c r="C293" s="122"/>
      <c r="D293" s="134"/>
      <c r="E293" s="134"/>
      <c r="F293" s="134"/>
      <c r="G293" s="134"/>
      <c r="H293" s="134"/>
      <c r="I293" s="123"/>
      <c r="J293" s="123"/>
      <c r="K293" s="123"/>
    </row>
    <row r="294" spans="2:11">
      <c r="B294" s="122"/>
      <c r="C294" s="122"/>
      <c r="D294" s="134"/>
      <c r="E294" s="134"/>
      <c r="F294" s="134"/>
      <c r="G294" s="134"/>
      <c r="H294" s="134"/>
      <c r="I294" s="123"/>
      <c r="J294" s="123"/>
      <c r="K294" s="123"/>
    </row>
    <row r="295" spans="2:11">
      <c r="B295" s="122"/>
      <c r="C295" s="122"/>
      <c r="D295" s="134"/>
      <c r="E295" s="134"/>
      <c r="F295" s="134"/>
      <c r="G295" s="134"/>
      <c r="H295" s="134"/>
      <c r="I295" s="123"/>
      <c r="J295" s="123"/>
      <c r="K295" s="123"/>
    </row>
    <row r="296" spans="2:11">
      <c r="B296" s="122"/>
      <c r="C296" s="122"/>
      <c r="D296" s="134"/>
      <c r="E296" s="134"/>
      <c r="F296" s="134"/>
      <c r="G296" s="134"/>
      <c r="H296" s="134"/>
      <c r="I296" s="123"/>
      <c r="J296" s="123"/>
      <c r="K296" s="123"/>
    </row>
    <row r="297" spans="2:11">
      <c r="B297" s="122"/>
      <c r="C297" s="122"/>
      <c r="D297" s="134"/>
      <c r="E297" s="134"/>
      <c r="F297" s="134"/>
      <c r="G297" s="134"/>
      <c r="H297" s="134"/>
      <c r="I297" s="123"/>
      <c r="J297" s="123"/>
      <c r="K297" s="123"/>
    </row>
    <row r="298" spans="2:11">
      <c r="B298" s="122"/>
      <c r="C298" s="122"/>
      <c r="D298" s="134"/>
      <c r="E298" s="134"/>
      <c r="F298" s="134"/>
      <c r="G298" s="134"/>
      <c r="H298" s="134"/>
      <c r="I298" s="123"/>
      <c r="J298" s="123"/>
      <c r="K298" s="123"/>
    </row>
    <row r="299" spans="2:11">
      <c r="B299" s="122"/>
      <c r="C299" s="122"/>
      <c r="D299" s="134"/>
      <c r="E299" s="134"/>
      <c r="F299" s="134"/>
      <c r="G299" s="134"/>
      <c r="H299" s="134"/>
      <c r="I299" s="123"/>
      <c r="J299" s="123"/>
      <c r="K299" s="123"/>
    </row>
    <row r="300" spans="2:11">
      <c r="B300" s="122"/>
      <c r="C300" s="122"/>
      <c r="D300" s="134"/>
      <c r="E300" s="134"/>
      <c r="F300" s="134"/>
      <c r="G300" s="134"/>
      <c r="H300" s="134"/>
      <c r="I300" s="123"/>
      <c r="J300" s="123"/>
      <c r="K300" s="123"/>
    </row>
    <row r="301" spans="2:11">
      <c r="B301" s="122"/>
      <c r="C301" s="122"/>
      <c r="D301" s="134"/>
      <c r="E301" s="134"/>
      <c r="F301" s="134"/>
      <c r="G301" s="134"/>
      <c r="H301" s="134"/>
      <c r="I301" s="123"/>
      <c r="J301" s="123"/>
      <c r="K301" s="123"/>
    </row>
    <row r="302" spans="2:11">
      <c r="B302" s="122"/>
      <c r="C302" s="122"/>
      <c r="D302" s="134"/>
      <c r="E302" s="134"/>
      <c r="F302" s="134"/>
      <c r="G302" s="134"/>
      <c r="H302" s="134"/>
      <c r="I302" s="123"/>
      <c r="J302" s="123"/>
      <c r="K302" s="123"/>
    </row>
    <row r="303" spans="2:11">
      <c r="B303" s="122"/>
      <c r="C303" s="122"/>
      <c r="D303" s="134"/>
      <c r="E303" s="134"/>
      <c r="F303" s="134"/>
      <c r="G303" s="134"/>
      <c r="H303" s="134"/>
      <c r="I303" s="123"/>
      <c r="J303" s="123"/>
      <c r="K303" s="123"/>
    </row>
    <row r="304" spans="2:11">
      <c r="B304" s="122"/>
      <c r="C304" s="122"/>
      <c r="D304" s="134"/>
      <c r="E304" s="134"/>
      <c r="F304" s="134"/>
      <c r="G304" s="134"/>
      <c r="H304" s="134"/>
      <c r="I304" s="123"/>
      <c r="J304" s="123"/>
      <c r="K304" s="123"/>
    </row>
    <row r="305" spans="2:11">
      <c r="B305" s="122"/>
      <c r="C305" s="122"/>
      <c r="D305" s="134"/>
      <c r="E305" s="134"/>
      <c r="F305" s="134"/>
      <c r="G305" s="134"/>
      <c r="H305" s="134"/>
      <c r="I305" s="123"/>
      <c r="J305" s="123"/>
      <c r="K305" s="123"/>
    </row>
    <row r="306" spans="2:11">
      <c r="B306" s="122"/>
      <c r="C306" s="122"/>
      <c r="D306" s="134"/>
      <c r="E306" s="134"/>
      <c r="F306" s="134"/>
      <c r="G306" s="134"/>
      <c r="H306" s="134"/>
      <c r="I306" s="123"/>
      <c r="J306" s="123"/>
      <c r="K306" s="123"/>
    </row>
    <row r="307" spans="2:11">
      <c r="B307" s="122"/>
      <c r="C307" s="122"/>
      <c r="D307" s="134"/>
      <c r="E307" s="134"/>
      <c r="F307" s="134"/>
      <c r="G307" s="134"/>
      <c r="H307" s="134"/>
      <c r="I307" s="123"/>
      <c r="J307" s="123"/>
      <c r="K307" s="123"/>
    </row>
    <row r="308" spans="2:11">
      <c r="B308" s="122"/>
      <c r="C308" s="122"/>
      <c r="D308" s="134"/>
      <c r="E308" s="134"/>
      <c r="F308" s="134"/>
      <c r="G308" s="134"/>
      <c r="H308" s="134"/>
      <c r="I308" s="123"/>
      <c r="J308" s="123"/>
      <c r="K308" s="123"/>
    </row>
    <row r="309" spans="2:11">
      <c r="B309" s="122"/>
      <c r="C309" s="122"/>
      <c r="D309" s="134"/>
      <c r="E309" s="134"/>
      <c r="F309" s="134"/>
      <c r="G309" s="134"/>
      <c r="H309" s="134"/>
      <c r="I309" s="123"/>
      <c r="J309" s="123"/>
      <c r="K309" s="123"/>
    </row>
    <row r="310" spans="2:11">
      <c r="B310" s="122"/>
      <c r="C310" s="122"/>
      <c r="D310" s="134"/>
      <c r="E310" s="134"/>
      <c r="F310" s="134"/>
      <c r="G310" s="134"/>
      <c r="H310" s="134"/>
      <c r="I310" s="123"/>
      <c r="J310" s="123"/>
      <c r="K310" s="123"/>
    </row>
    <row r="311" spans="2:11">
      <c r="B311" s="122"/>
      <c r="C311" s="122"/>
      <c r="D311" s="134"/>
      <c r="E311" s="134"/>
      <c r="F311" s="134"/>
      <c r="G311" s="134"/>
      <c r="H311" s="134"/>
      <c r="I311" s="123"/>
      <c r="J311" s="123"/>
      <c r="K311" s="123"/>
    </row>
    <row r="312" spans="2:11">
      <c r="B312" s="122"/>
      <c r="C312" s="122"/>
      <c r="D312" s="134"/>
      <c r="E312" s="134"/>
      <c r="F312" s="134"/>
      <c r="G312" s="134"/>
      <c r="H312" s="134"/>
      <c r="I312" s="123"/>
      <c r="J312" s="123"/>
      <c r="K312" s="123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40.57031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11" width="9.140625" style="1" bestFit="1" customWidth="1"/>
    <col min="12" max="16384" width="9.140625" style="1"/>
  </cols>
  <sheetData>
    <row r="1" spans="2:15">
      <c r="B1" s="46" t="s">
        <v>145</v>
      </c>
      <c r="C1" s="67" t="s" vm="1">
        <v>229</v>
      </c>
    </row>
    <row r="2" spans="2:15">
      <c r="B2" s="46" t="s">
        <v>144</v>
      </c>
      <c r="C2" s="67" t="s">
        <v>230</v>
      </c>
    </row>
    <row r="3" spans="2:15">
      <c r="B3" s="46" t="s">
        <v>146</v>
      </c>
      <c r="C3" s="67" t="s">
        <v>231</v>
      </c>
    </row>
    <row r="4" spans="2:15">
      <c r="B4" s="46" t="s">
        <v>147</v>
      </c>
      <c r="C4" s="67">
        <v>12145</v>
      </c>
    </row>
    <row r="6" spans="2:15" ht="26.25" customHeight="1">
      <c r="B6" s="152" t="s">
        <v>179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5" s="3" customFormat="1" ht="63">
      <c r="B7" s="47" t="s">
        <v>115</v>
      </c>
      <c r="C7" s="49" t="s">
        <v>45</v>
      </c>
      <c r="D7" s="49" t="s">
        <v>14</v>
      </c>
      <c r="E7" s="49" t="s">
        <v>15</v>
      </c>
      <c r="F7" s="49" t="s">
        <v>57</v>
      </c>
      <c r="G7" s="49" t="s">
        <v>102</v>
      </c>
      <c r="H7" s="49" t="s">
        <v>54</v>
      </c>
      <c r="I7" s="49" t="s">
        <v>110</v>
      </c>
      <c r="J7" s="49" t="s">
        <v>148</v>
      </c>
      <c r="K7" s="51" t="s">
        <v>149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7" t="s">
        <v>3173</v>
      </c>
      <c r="C10" s="88"/>
      <c r="D10" s="88"/>
      <c r="E10" s="88"/>
      <c r="F10" s="88"/>
      <c r="G10" s="88"/>
      <c r="H10" s="88"/>
      <c r="I10" s="138">
        <f>I11</f>
        <v>-310.01625615199998</v>
      </c>
      <c r="J10" s="129">
        <f>IFERROR(I10/$I$10,0)</f>
        <v>1</v>
      </c>
      <c r="K10" s="129">
        <f>I10/'סכום נכסי הקרן'!$C$42</f>
        <v>-4.691865712449543E-5</v>
      </c>
      <c r="O10" s="1"/>
    </row>
    <row r="11" spans="2:15" ht="21" customHeight="1">
      <c r="B11" s="139" t="s">
        <v>198</v>
      </c>
      <c r="C11" s="139"/>
      <c r="D11" s="139"/>
      <c r="E11" s="139"/>
      <c r="F11" s="139"/>
      <c r="G11" s="139"/>
      <c r="H11" s="140"/>
      <c r="I11" s="141">
        <f>I12+I13</f>
        <v>-310.01625615199998</v>
      </c>
      <c r="J11" s="129">
        <f t="shared" ref="J11:J13" si="0">IFERROR(I11/$I$10,0)</f>
        <v>1</v>
      </c>
      <c r="K11" s="129">
        <f>I11/'סכום נכסי הקרן'!$C$42</f>
        <v>-4.691865712449543E-5</v>
      </c>
    </row>
    <row r="12" spans="2:15">
      <c r="B12" s="142" t="s">
        <v>523</v>
      </c>
      <c r="C12" s="142" t="s">
        <v>524</v>
      </c>
      <c r="D12" s="142" t="s">
        <v>526</v>
      </c>
      <c r="E12" s="142"/>
      <c r="F12" s="143">
        <v>0</v>
      </c>
      <c r="G12" s="142" t="s">
        <v>132</v>
      </c>
      <c r="H12" s="143">
        <v>0</v>
      </c>
      <c r="I12" s="83">
        <v>-230.51988060900001</v>
      </c>
      <c r="J12" s="144">
        <f t="shared" si="0"/>
        <v>0.74357352569271995</v>
      </c>
      <c r="K12" s="144">
        <f>I12/'סכום נכסי הקרן'!$C$42</f>
        <v>-3.4887471298828923E-5</v>
      </c>
    </row>
    <row r="13" spans="2:15">
      <c r="B13" s="76" t="s">
        <v>1302</v>
      </c>
      <c r="C13" s="73" t="s">
        <v>1303</v>
      </c>
      <c r="D13" s="142" t="s">
        <v>526</v>
      </c>
      <c r="E13" s="142"/>
      <c r="F13" s="143">
        <v>0</v>
      </c>
      <c r="G13" s="142" t="s">
        <v>132</v>
      </c>
      <c r="H13" s="143">
        <v>0</v>
      </c>
      <c r="I13" s="83">
        <v>-79.496375542999999</v>
      </c>
      <c r="J13" s="144">
        <f t="shared" si="0"/>
        <v>0.25642647430728011</v>
      </c>
      <c r="K13" s="144">
        <f>I13/'סכום נכסי הקרן'!$C$42</f>
        <v>-1.2031185825666514E-5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2"/>
      <c r="C110" s="123"/>
      <c r="D110" s="134"/>
      <c r="E110" s="134"/>
      <c r="F110" s="134"/>
      <c r="G110" s="134"/>
      <c r="H110" s="134"/>
      <c r="I110" s="123"/>
      <c r="J110" s="123"/>
      <c r="K110" s="123"/>
    </row>
    <row r="111" spans="2:11">
      <c r="B111" s="122"/>
      <c r="C111" s="123"/>
      <c r="D111" s="134"/>
      <c r="E111" s="134"/>
      <c r="F111" s="134"/>
      <c r="G111" s="134"/>
      <c r="H111" s="134"/>
      <c r="I111" s="123"/>
      <c r="J111" s="123"/>
      <c r="K111" s="123"/>
    </row>
    <row r="112" spans="2:11">
      <c r="B112" s="122"/>
      <c r="C112" s="123"/>
      <c r="D112" s="134"/>
      <c r="E112" s="134"/>
      <c r="F112" s="134"/>
      <c r="G112" s="134"/>
      <c r="H112" s="134"/>
      <c r="I112" s="123"/>
      <c r="J112" s="123"/>
      <c r="K112" s="123"/>
    </row>
    <row r="113" spans="2:11">
      <c r="B113" s="122"/>
      <c r="C113" s="123"/>
      <c r="D113" s="134"/>
      <c r="E113" s="134"/>
      <c r="F113" s="134"/>
      <c r="G113" s="134"/>
      <c r="H113" s="134"/>
      <c r="I113" s="123"/>
      <c r="J113" s="123"/>
      <c r="K113" s="123"/>
    </row>
    <row r="114" spans="2:11">
      <c r="B114" s="122"/>
      <c r="C114" s="123"/>
      <c r="D114" s="134"/>
      <c r="E114" s="134"/>
      <c r="F114" s="134"/>
      <c r="G114" s="134"/>
      <c r="H114" s="134"/>
      <c r="I114" s="123"/>
      <c r="J114" s="123"/>
      <c r="K114" s="123"/>
    </row>
    <row r="115" spans="2:11">
      <c r="B115" s="122"/>
      <c r="C115" s="123"/>
      <c r="D115" s="134"/>
      <c r="E115" s="134"/>
      <c r="F115" s="134"/>
      <c r="G115" s="134"/>
      <c r="H115" s="134"/>
      <c r="I115" s="123"/>
      <c r="J115" s="123"/>
      <c r="K115" s="123"/>
    </row>
    <row r="116" spans="2:11">
      <c r="B116" s="122"/>
      <c r="C116" s="123"/>
      <c r="D116" s="134"/>
      <c r="E116" s="134"/>
      <c r="F116" s="134"/>
      <c r="G116" s="134"/>
      <c r="H116" s="134"/>
      <c r="I116" s="123"/>
      <c r="J116" s="123"/>
      <c r="K116" s="123"/>
    </row>
    <row r="117" spans="2:11">
      <c r="B117" s="122"/>
      <c r="C117" s="123"/>
      <c r="D117" s="134"/>
      <c r="E117" s="134"/>
      <c r="F117" s="134"/>
      <c r="G117" s="134"/>
      <c r="H117" s="134"/>
      <c r="I117" s="123"/>
      <c r="J117" s="123"/>
      <c r="K117" s="123"/>
    </row>
    <row r="118" spans="2:11">
      <c r="B118" s="122"/>
      <c r="C118" s="123"/>
      <c r="D118" s="134"/>
      <c r="E118" s="134"/>
      <c r="F118" s="134"/>
      <c r="G118" s="134"/>
      <c r="H118" s="134"/>
      <c r="I118" s="123"/>
      <c r="J118" s="123"/>
      <c r="K118" s="123"/>
    </row>
    <row r="119" spans="2:11">
      <c r="B119" s="122"/>
      <c r="C119" s="123"/>
      <c r="D119" s="134"/>
      <c r="E119" s="134"/>
      <c r="F119" s="134"/>
      <c r="G119" s="134"/>
      <c r="H119" s="134"/>
      <c r="I119" s="123"/>
      <c r="J119" s="123"/>
      <c r="K119" s="123"/>
    </row>
    <row r="120" spans="2:11">
      <c r="B120" s="122"/>
      <c r="C120" s="123"/>
      <c r="D120" s="134"/>
      <c r="E120" s="134"/>
      <c r="F120" s="134"/>
      <c r="G120" s="134"/>
      <c r="H120" s="134"/>
      <c r="I120" s="123"/>
      <c r="J120" s="123"/>
      <c r="K120" s="123"/>
    </row>
    <row r="121" spans="2:11">
      <c r="B121" s="122"/>
      <c r="C121" s="123"/>
      <c r="D121" s="134"/>
      <c r="E121" s="134"/>
      <c r="F121" s="134"/>
      <c r="G121" s="134"/>
      <c r="H121" s="134"/>
      <c r="I121" s="123"/>
      <c r="J121" s="123"/>
      <c r="K121" s="123"/>
    </row>
    <row r="122" spans="2:11">
      <c r="B122" s="122"/>
      <c r="C122" s="123"/>
      <c r="D122" s="134"/>
      <c r="E122" s="134"/>
      <c r="F122" s="134"/>
      <c r="G122" s="134"/>
      <c r="H122" s="134"/>
      <c r="I122" s="123"/>
      <c r="J122" s="123"/>
      <c r="K122" s="123"/>
    </row>
    <row r="123" spans="2:11">
      <c r="B123" s="122"/>
      <c r="C123" s="123"/>
      <c r="D123" s="134"/>
      <c r="E123" s="134"/>
      <c r="F123" s="134"/>
      <c r="G123" s="134"/>
      <c r="H123" s="134"/>
      <c r="I123" s="123"/>
      <c r="J123" s="123"/>
      <c r="K123" s="123"/>
    </row>
    <row r="124" spans="2:11">
      <c r="B124" s="122"/>
      <c r="C124" s="123"/>
      <c r="D124" s="134"/>
      <c r="E124" s="134"/>
      <c r="F124" s="134"/>
      <c r="G124" s="134"/>
      <c r="H124" s="134"/>
      <c r="I124" s="123"/>
      <c r="J124" s="123"/>
      <c r="K124" s="123"/>
    </row>
    <row r="125" spans="2:11">
      <c r="B125" s="122"/>
      <c r="C125" s="123"/>
      <c r="D125" s="134"/>
      <c r="E125" s="134"/>
      <c r="F125" s="134"/>
      <c r="G125" s="134"/>
      <c r="H125" s="134"/>
      <c r="I125" s="123"/>
      <c r="J125" s="123"/>
      <c r="K125" s="123"/>
    </row>
    <row r="126" spans="2:11">
      <c r="B126" s="122"/>
      <c r="C126" s="123"/>
      <c r="D126" s="134"/>
      <c r="E126" s="134"/>
      <c r="F126" s="134"/>
      <c r="G126" s="134"/>
      <c r="H126" s="134"/>
      <c r="I126" s="123"/>
      <c r="J126" s="123"/>
      <c r="K126" s="123"/>
    </row>
    <row r="127" spans="2:11">
      <c r="B127" s="122"/>
      <c r="C127" s="123"/>
      <c r="D127" s="134"/>
      <c r="E127" s="134"/>
      <c r="F127" s="134"/>
      <c r="G127" s="134"/>
      <c r="H127" s="134"/>
      <c r="I127" s="123"/>
      <c r="J127" s="123"/>
      <c r="K127" s="123"/>
    </row>
    <row r="128" spans="2:11">
      <c r="B128" s="122"/>
      <c r="C128" s="123"/>
      <c r="D128" s="134"/>
      <c r="E128" s="134"/>
      <c r="F128" s="134"/>
      <c r="G128" s="134"/>
      <c r="H128" s="134"/>
      <c r="I128" s="123"/>
      <c r="J128" s="123"/>
      <c r="K128" s="123"/>
    </row>
    <row r="129" spans="2:11">
      <c r="B129" s="122"/>
      <c r="C129" s="123"/>
      <c r="D129" s="134"/>
      <c r="E129" s="134"/>
      <c r="F129" s="134"/>
      <c r="G129" s="134"/>
      <c r="H129" s="134"/>
      <c r="I129" s="123"/>
      <c r="J129" s="123"/>
      <c r="K129" s="123"/>
    </row>
    <row r="130" spans="2:11">
      <c r="B130" s="122"/>
      <c r="C130" s="123"/>
      <c r="D130" s="134"/>
      <c r="E130" s="134"/>
      <c r="F130" s="134"/>
      <c r="G130" s="134"/>
      <c r="H130" s="134"/>
      <c r="I130" s="123"/>
      <c r="J130" s="123"/>
      <c r="K130" s="123"/>
    </row>
    <row r="131" spans="2:11">
      <c r="B131" s="122"/>
      <c r="C131" s="123"/>
      <c r="D131" s="134"/>
      <c r="E131" s="134"/>
      <c r="F131" s="134"/>
      <c r="G131" s="134"/>
      <c r="H131" s="134"/>
      <c r="I131" s="123"/>
      <c r="J131" s="123"/>
      <c r="K131" s="123"/>
    </row>
    <row r="132" spans="2:11">
      <c r="B132" s="122"/>
      <c r="C132" s="123"/>
      <c r="D132" s="134"/>
      <c r="E132" s="134"/>
      <c r="F132" s="134"/>
      <c r="G132" s="134"/>
      <c r="H132" s="134"/>
      <c r="I132" s="123"/>
      <c r="J132" s="123"/>
      <c r="K132" s="123"/>
    </row>
    <row r="133" spans="2:11">
      <c r="B133" s="122"/>
      <c r="C133" s="123"/>
      <c r="D133" s="134"/>
      <c r="E133" s="134"/>
      <c r="F133" s="134"/>
      <c r="G133" s="134"/>
      <c r="H133" s="134"/>
      <c r="I133" s="123"/>
      <c r="J133" s="123"/>
      <c r="K133" s="123"/>
    </row>
    <row r="134" spans="2:11">
      <c r="B134" s="122"/>
      <c r="C134" s="123"/>
      <c r="D134" s="134"/>
      <c r="E134" s="134"/>
      <c r="F134" s="134"/>
      <c r="G134" s="134"/>
      <c r="H134" s="134"/>
      <c r="I134" s="123"/>
      <c r="J134" s="123"/>
      <c r="K134" s="123"/>
    </row>
    <row r="135" spans="2:11">
      <c r="B135" s="122"/>
      <c r="C135" s="123"/>
      <c r="D135" s="134"/>
      <c r="E135" s="134"/>
      <c r="F135" s="134"/>
      <c r="G135" s="134"/>
      <c r="H135" s="134"/>
      <c r="I135" s="123"/>
      <c r="J135" s="123"/>
      <c r="K135" s="123"/>
    </row>
    <row r="136" spans="2:11">
      <c r="B136" s="122"/>
      <c r="C136" s="123"/>
      <c r="D136" s="134"/>
      <c r="E136" s="134"/>
      <c r="F136" s="134"/>
      <c r="G136" s="134"/>
      <c r="H136" s="134"/>
      <c r="I136" s="123"/>
      <c r="J136" s="123"/>
      <c r="K136" s="123"/>
    </row>
    <row r="137" spans="2:11">
      <c r="B137" s="122"/>
      <c r="C137" s="123"/>
      <c r="D137" s="134"/>
      <c r="E137" s="134"/>
      <c r="F137" s="134"/>
      <c r="G137" s="134"/>
      <c r="H137" s="134"/>
      <c r="I137" s="123"/>
      <c r="J137" s="123"/>
      <c r="K137" s="123"/>
    </row>
    <row r="138" spans="2:11">
      <c r="B138" s="122"/>
      <c r="C138" s="123"/>
      <c r="D138" s="134"/>
      <c r="E138" s="134"/>
      <c r="F138" s="134"/>
      <c r="G138" s="134"/>
      <c r="H138" s="134"/>
      <c r="I138" s="123"/>
      <c r="J138" s="123"/>
      <c r="K138" s="123"/>
    </row>
    <row r="139" spans="2:11">
      <c r="B139" s="122"/>
      <c r="C139" s="123"/>
      <c r="D139" s="134"/>
      <c r="E139" s="134"/>
      <c r="F139" s="134"/>
      <c r="G139" s="134"/>
      <c r="H139" s="134"/>
      <c r="I139" s="123"/>
      <c r="J139" s="123"/>
      <c r="K139" s="123"/>
    </row>
    <row r="140" spans="2:11">
      <c r="B140" s="122"/>
      <c r="C140" s="123"/>
      <c r="D140" s="134"/>
      <c r="E140" s="134"/>
      <c r="F140" s="134"/>
      <c r="G140" s="134"/>
      <c r="H140" s="134"/>
      <c r="I140" s="123"/>
      <c r="J140" s="123"/>
      <c r="K140" s="123"/>
    </row>
    <row r="141" spans="2:11">
      <c r="B141" s="122"/>
      <c r="C141" s="123"/>
      <c r="D141" s="134"/>
      <c r="E141" s="134"/>
      <c r="F141" s="134"/>
      <c r="G141" s="134"/>
      <c r="H141" s="134"/>
      <c r="I141" s="123"/>
      <c r="J141" s="123"/>
      <c r="K141" s="123"/>
    </row>
    <row r="142" spans="2:11">
      <c r="B142" s="122"/>
      <c r="C142" s="123"/>
      <c r="D142" s="134"/>
      <c r="E142" s="134"/>
      <c r="F142" s="134"/>
      <c r="G142" s="134"/>
      <c r="H142" s="134"/>
      <c r="I142" s="123"/>
      <c r="J142" s="123"/>
      <c r="K142" s="123"/>
    </row>
    <row r="143" spans="2:11">
      <c r="B143" s="122"/>
      <c r="C143" s="123"/>
      <c r="D143" s="134"/>
      <c r="E143" s="134"/>
      <c r="F143" s="134"/>
      <c r="G143" s="134"/>
      <c r="H143" s="134"/>
      <c r="I143" s="123"/>
      <c r="J143" s="123"/>
      <c r="K143" s="123"/>
    </row>
    <row r="144" spans="2:11">
      <c r="B144" s="122"/>
      <c r="C144" s="123"/>
      <c r="D144" s="134"/>
      <c r="E144" s="134"/>
      <c r="F144" s="134"/>
      <c r="G144" s="134"/>
      <c r="H144" s="134"/>
      <c r="I144" s="123"/>
      <c r="J144" s="123"/>
      <c r="K144" s="123"/>
    </row>
    <row r="145" spans="2:11">
      <c r="B145" s="122"/>
      <c r="C145" s="123"/>
      <c r="D145" s="134"/>
      <c r="E145" s="134"/>
      <c r="F145" s="134"/>
      <c r="G145" s="134"/>
      <c r="H145" s="134"/>
      <c r="I145" s="123"/>
      <c r="J145" s="123"/>
      <c r="K145" s="123"/>
    </row>
    <row r="146" spans="2:11">
      <c r="B146" s="122"/>
      <c r="C146" s="123"/>
      <c r="D146" s="134"/>
      <c r="E146" s="134"/>
      <c r="F146" s="134"/>
      <c r="G146" s="134"/>
      <c r="H146" s="134"/>
      <c r="I146" s="123"/>
      <c r="J146" s="123"/>
      <c r="K146" s="123"/>
    </row>
    <row r="147" spans="2:11">
      <c r="B147" s="122"/>
      <c r="C147" s="123"/>
      <c r="D147" s="134"/>
      <c r="E147" s="134"/>
      <c r="F147" s="134"/>
      <c r="G147" s="134"/>
      <c r="H147" s="134"/>
      <c r="I147" s="123"/>
      <c r="J147" s="123"/>
      <c r="K147" s="123"/>
    </row>
    <row r="148" spans="2:11">
      <c r="B148" s="122"/>
      <c r="C148" s="123"/>
      <c r="D148" s="134"/>
      <c r="E148" s="134"/>
      <c r="F148" s="134"/>
      <c r="G148" s="134"/>
      <c r="H148" s="134"/>
      <c r="I148" s="123"/>
      <c r="J148" s="123"/>
      <c r="K148" s="123"/>
    </row>
    <row r="149" spans="2:11">
      <c r="B149" s="122"/>
      <c r="C149" s="123"/>
      <c r="D149" s="134"/>
      <c r="E149" s="134"/>
      <c r="F149" s="134"/>
      <c r="G149" s="134"/>
      <c r="H149" s="134"/>
      <c r="I149" s="123"/>
      <c r="J149" s="123"/>
      <c r="K149" s="123"/>
    </row>
    <row r="150" spans="2:11">
      <c r="B150" s="122"/>
      <c r="C150" s="123"/>
      <c r="D150" s="134"/>
      <c r="E150" s="134"/>
      <c r="F150" s="134"/>
      <c r="G150" s="134"/>
      <c r="H150" s="134"/>
      <c r="I150" s="123"/>
      <c r="J150" s="123"/>
      <c r="K150" s="123"/>
    </row>
    <row r="151" spans="2:11">
      <c r="B151" s="122"/>
      <c r="C151" s="123"/>
      <c r="D151" s="134"/>
      <c r="E151" s="134"/>
      <c r="F151" s="134"/>
      <c r="G151" s="134"/>
      <c r="H151" s="134"/>
      <c r="I151" s="123"/>
      <c r="J151" s="123"/>
      <c r="K151" s="123"/>
    </row>
    <row r="152" spans="2:11">
      <c r="B152" s="122"/>
      <c r="C152" s="123"/>
      <c r="D152" s="134"/>
      <c r="E152" s="134"/>
      <c r="F152" s="134"/>
      <c r="G152" s="134"/>
      <c r="H152" s="134"/>
      <c r="I152" s="123"/>
      <c r="J152" s="123"/>
      <c r="K152" s="123"/>
    </row>
    <row r="153" spans="2:11">
      <c r="B153" s="122"/>
      <c r="C153" s="123"/>
      <c r="D153" s="134"/>
      <c r="E153" s="134"/>
      <c r="F153" s="134"/>
      <c r="G153" s="134"/>
      <c r="H153" s="134"/>
      <c r="I153" s="123"/>
      <c r="J153" s="123"/>
      <c r="K153" s="123"/>
    </row>
    <row r="154" spans="2:11">
      <c r="B154" s="122"/>
      <c r="C154" s="123"/>
      <c r="D154" s="134"/>
      <c r="E154" s="134"/>
      <c r="F154" s="134"/>
      <c r="G154" s="134"/>
      <c r="H154" s="134"/>
      <c r="I154" s="123"/>
      <c r="J154" s="123"/>
      <c r="K154" s="123"/>
    </row>
    <row r="155" spans="2:11">
      <c r="B155" s="122"/>
      <c r="C155" s="123"/>
      <c r="D155" s="134"/>
      <c r="E155" s="134"/>
      <c r="F155" s="134"/>
      <c r="G155" s="134"/>
      <c r="H155" s="134"/>
      <c r="I155" s="123"/>
      <c r="J155" s="123"/>
      <c r="K155" s="123"/>
    </row>
    <row r="156" spans="2:11">
      <c r="B156" s="122"/>
      <c r="C156" s="123"/>
      <c r="D156" s="134"/>
      <c r="E156" s="134"/>
      <c r="F156" s="134"/>
      <c r="G156" s="134"/>
      <c r="H156" s="134"/>
      <c r="I156" s="123"/>
      <c r="J156" s="123"/>
      <c r="K156" s="123"/>
    </row>
    <row r="157" spans="2:11">
      <c r="B157" s="122"/>
      <c r="C157" s="123"/>
      <c r="D157" s="134"/>
      <c r="E157" s="134"/>
      <c r="F157" s="134"/>
      <c r="G157" s="134"/>
      <c r="H157" s="134"/>
      <c r="I157" s="123"/>
      <c r="J157" s="123"/>
      <c r="K157" s="123"/>
    </row>
    <row r="158" spans="2:11">
      <c r="B158" s="122"/>
      <c r="C158" s="123"/>
      <c r="D158" s="134"/>
      <c r="E158" s="134"/>
      <c r="F158" s="134"/>
      <c r="G158" s="134"/>
      <c r="H158" s="134"/>
      <c r="I158" s="123"/>
      <c r="J158" s="123"/>
      <c r="K158" s="123"/>
    </row>
    <row r="159" spans="2:11">
      <c r="B159" s="122"/>
      <c r="C159" s="123"/>
      <c r="D159" s="134"/>
      <c r="E159" s="134"/>
      <c r="F159" s="134"/>
      <c r="G159" s="134"/>
      <c r="H159" s="134"/>
      <c r="I159" s="123"/>
      <c r="J159" s="123"/>
      <c r="K159" s="123"/>
    </row>
    <row r="160" spans="2:11">
      <c r="B160" s="122"/>
      <c r="C160" s="123"/>
      <c r="D160" s="134"/>
      <c r="E160" s="134"/>
      <c r="F160" s="134"/>
      <c r="G160" s="134"/>
      <c r="H160" s="134"/>
      <c r="I160" s="123"/>
      <c r="J160" s="123"/>
      <c r="K160" s="123"/>
    </row>
    <row r="161" spans="2:11">
      <c r="B161" s="122"/>
      <c r="C161" s="123"/>
      <c r="D161" s="134"/>
      <c r="E161" s="134"/>
      <c r="F161" s="134"/>
      <c r="G161" s="134"/>
      <c r="H161" s="134"/>
      <c r="I161" s="123"/>
      <c r="J161" s="123"/>
      <c r="K161" s="123"/>
    </row>
    <row r="162" spans="2:11">
      <c r="B162" s="122"/>
      <c r="C162" s="123"/>
      <c r="D162" s="134"/>
      <c r="E162" s="134"/>
      <c r="F162" s="134"/>
      <c r="G162" s="134"/>
      <c r="H162" s="134"/>
      <c r="I162" s="123"/>
      <c r="J162" s="123"/>
      <c r="K162" s="123"/>
    </row>
    <row r="163" spans="2:11">
      <c r="B163" s="122"/>
      <c r="C163" s="123"/>
      <c r="D163" s="134"/>
      <c r="E163" s="134"/>
      <c r="F163" s="134"/>
      <c r="G163" s="134"/>
      <c r="H163" s="134"/>
      <c r="I163" s="123"/>
      <c r="J163" s="123"/>
      <c r="K163" s="123"/>
    </row>
    <row r="164" spans="2:11">
      <c r="B164" s="122"/>
      <c r="C164" s="123"/>
      <c r="D164" s="134"/>
      <c r="E164" s="134"/>
      <c r="F164" s="134"/>
      <c r="G164" s="134"/>
      <c r="H164" s="134"/>
      <c r="I164" s="123"/>
      <c r="J164" s="123"/>
      <c r="K164" s="123"/>
    </row>
    <row r="165" spans="2:11">
      <c r="B165" s="122"/>
      <c r="C165" s="123"/>
      <c r="D165" s="134"/>
      <c r="E165" s="134"/>
      <c r="F165" s="134"/>
      <c r="G165" s="134"/>
      <c r="H165" s="134"/>
      <c r="I165" s="123"/>
      <c r="J165" s="123"/>
      <c r="K165" s="123"/>
    </row>
    <row r="166" spans="2:11">
      <c r="B166" s="122"/>
      <c r="C166" s="123"/>
      <c r="D166" s="134"/>
      <c r="E166" s="134"/>
      <c r="F166" s="134"/>
      <c r="G166" s="134"/>
      <c r="H166" s="134"/>
      <c r="I166" s="123"/>
      <c r="J166" s="123"/>
      <c r="K166" s="123"/>
    </row>
    <row r="167" spans="2:11">
      <c r="B167" s="122"/>
      <c r="C167" s="123"/>
      <c r="D167" s="134"/>
      <c r="E167" s="134"/>
      <c r="F167" s="134"/>
      <c r="G167" s="134"/>
      <c r="H167" s="134"/>
      <c r="I167" s="123"/>
      <c r="J167" s="123"/>
      <c r="K167" s="123"/>
    </row>
    <row r="168" spans="2:11">
      <c r="B168" s="122"/>
      <c r="C168" s="123"/>
      <c r="D168" s="134"/>
      <c r="E168" s="134"/>
      <c r="F168" s="134"/>
      <c r="G168" s="134"/>
      <c r="H168" s="134"/>
      <c r="I168" s="123"/>
      <c r="J168" s="123"/>
      <c r="K168" s="123"/>
    </row>
    <row r="169" spans="2:11">
      <c r="B169" s="122"/>
      <c r="C169" s="123"/>
      <c r="D169" s="134"/>
      <c r="E169" s="134"/>
      <c r="F169" s="134"/>
      <c r="G169" s="134"/>
      <c r="H169" s="134"/>
      <c r="I169" s="123"/>
      <c r="J169" s="123"/>
      <c r="K169" s="123"/>
    </row>
    <row r="170" spans="2:11">
      <c r="B170" s="122"/>
      <c r="C170" s="123"/>
      <c r="D170" s="134"/>
      <c r="E170" s="134"/>
      <c r="F170" s="134"/>
      <c r="G170" s="134"/>
      <c r="H170" s="134"/>
      <c r="I170" s="123"/>
      <c r="J170" s="123"/>
      <c r="K170" s="123"/>
    </row>
    <row r="171" spans="2:11">
      <c r="B171" s="122"/>
      <c r="C171" s="123"/>
      <c r="D171" s="134"/>
      <c r="E171" s="134"/>
      <c r="F171" s="134"/>
      <c r="G171" s="134"/>
      <c r="H171" s="134"/>
      <c r="I171" s="123"/>
      <c r="J171" s="123"/>
      <c r="K171" s="123"/>
    </row>
    <row r="172" spans="2:11">
      <c r="B172" s="122"/>
      <c r="C172" s="123"/>
      <c r="D172" s="134"/>
      <c r="E172" s="134"/>
      <c r="F172" s="134"/>
      <c r="G172" s="134"/>
      <c r="H172" s="134"/>
      <c r="I172" s="123"/>
      <c r="J172" s="123"/>
      <c r="K172" s="123"/>
    </row>
    <row r="173" spans="2:11">
      <c r="B173" s="122"/>
      <c r="C173" s="123"/>
      <c r="D173" s="134"/>
      <c r="E173" s="134"/>
      <c r="F173" s="134"/>
      <c r="G173" s="134"/>
      <c r="H173" s="134"/>
      <c r="I173" s="123"/>
      <c r="J173" s="123"/>
      <c r="K173" s="123"/>
    </row>
    <row r="174" spans="2:11">
      <c r="B174" s="122"/>
      <c r="C174" s="123"/>
      <c r="D174" s="134"/>
      <c r="E174" s="134"/>
      <c r="F174" s="134"/>
      <c r="G174" s="134"/>
      <c r="H174" s="134"/>
      <c r="I174" s="123"/>
      <c r="J174" s="123"/>
      <c r="K174" s="123"/>
    </row>
    <row r="175" spans="2:11">
      <c r="B175" s="122"/>
      <c r="C175" s="123"/>
      <c r="D175" s="134"/>
      <c r="E175" s="134"/>
      <c r="F175" s="134"/>
      <c r="G175" s="134"/>
      <c r="H175" s="134"/>
      <c r="I175" s="123"/>
      <c r="J175" s="123"/>
      <c r="K175" s="123"/>
    </row>
    <row r="176" spans="2:11">
      <c r="B176" s="122"/>
      <c r="C176" s="123"/>
      <c r="D176" s="134"/>
      <c r="E176" s="134"/>
      <c r="F176" s="134"/>
      <c r="G176" s="134"/>
      <c r="H176" s="134"/>
      <c r="I176" s="123"/>
      <c r="J176" s="123"/>
      <c r="K176" s="123"/>
    </row>
    <row r="177" spans="2:11">
      <c r="B177" s="122"/>
      <c r="C177" s="123"/>
      <c r="D177" s="134"/>
      <c r="E177" s="134"/>
      <c r="F177" s="134"/>
      <c r="G177" s="134"/>
      <c r="H177" s="134"/>
      <c r="I177" s="123"/>
      <c r="J177" s="123"/>
      <c r="K177" s="123"/>
    </row>
    <row r="178" spans="2:11">
      <c r="B178" s="122"/>
      <c r="C178" s="123"/>
      <c r="D178" s="134"/>
      <c r="E178" s="134"/>
      <c r="F178" s="134"/>
      <c r="G178" s="134"/>
      <c r="H178" s="134"/>
      <c r="I178" s="123"/>
      <c r="J178" s="123"/>
      <c r="K178" s="123"/>
    </row>
    <row r="179" spans="2:11">
      <c r="B179" s="122"/>
      <c r="C179" s="123"/>
      <c r="D179" s="134"/>
      <c r="E179" s="134"/>
      <c r="F179" s="134"/>
      <c r="G179" s="134"/>
      <c r="H179" s="134"/>
      <c r="I179" s="123"/>
      <c r="J179" s="123"/>
      <c r="K179" s="123"/>
    </row>
    <row r="180" spans="2:11">
      <c r="B180" s="122"/>
      <c r="C180" s="123"/>
      <c r="D180" s="134"/>
      <c r="E180" s="134"/>
      <c r="F180" s="134"/>
      <c r="G180" s="134"/>
      <c r="H180" s="134"/>
      <c r="I180" s="123"/>
      <c r="J180" s="123"/>
      <c r="K180" s="123"/>
    </row>
    <row r="181" spans="2:11">
      <c r="B181" s="122"/>
      <c r="C181" s="123"/>
      <c r="D181" s="134"/>
      <c r="E181" s="134"/>
      <c r="F181" s="134"/>
      <c r="G181" s="134"/>
      <c r="H181" s="134"/>
      <c r="I181" s="123"/>
      <c r="J181" s="123"/>
      <c r="K181" s="123"/>
    </row>
    <row r="182" spans="2:11">
      <c r="B182" s="122"/>
      <c r="C182" s="123"/>
      <c r="D182" s="134"/>
      <c r="E182" s="134"/>
      <c r="F182" s="134"/>
      <c r="G182" s="134"/>
      <c r="H182" s="134"/>
      <c r="I182" s="123"/>
      <c r="J182" s="123"/>
      <c r="K182" s="123"/>
    </row>
    <row r="183" spans="2:11">
      <c r="B183" s="122"/>
      <c r="C183" s="123"/>
      <c r="D183" s="134"/>
      <c r="E183" s="134"/>
      <c r="F183" s="134"/>
      <c r="G183" s="134"/>
      <c r="H183" s="134"/>
      <c r="I183" s="123"/>
      <c r="J183" s="123"/>
      <c r="K183" s="123"/>
    </row>
    <row r="184" spans="2:11">
      <c r="B184" s="122"/>
      <c r="C184" s="123"/>
      <c r="D184" s="134"/>
      <c r="E184" s="134"/>
      <c r="F184" s="134"/>
      <c r="G184" s="134"/>
      <c r="H184" s="134"/>
      <c r="I184" s="123"/>
      <c r="J184" s="123"/>
      <c r="K184" s="123"/>
    </row>
    <row r="185" spans="2:11">
      <c r="B185" s="122"/>
      <c r="C185" s="123"/>
      <c r="D185" s="134"/>
      <c r="E185" s="134"/>
      <c r="F185" s="134"/>
      <c r="G185" s="134"/>
      <c r="H185" s="134"/>
      <c r="I185" s="123"/>
      <c r="J185" s="123"/>
      <c r="K185" s="123"/>
    </row>
    <row r="186" spans="2:11">
      <c r="B186" s="122"/>
      <c r="C186" s="123"/>
      <c r="D186" s="134"/>
      <c r="E186" s="134"/>
      <c r="F186" s="134"/>
      <c r="G186" s="134"/>
      <c r="H186" s="134"/>
      <c r="I186" s="123"/>
      <c r="J186" s="123"/>
      <c r="K186" s="123"/>
    </row>
    <row r="187" spans="2:11">
      <c r="B187" s="122"/>
      <c r="C187" s="123"/>
      <c r="D187" s="134"/>
      <c r="E187" s="134"/>
      <c r="F187" s="134"/>
      <c r="G187" s="134"/>
      <c r="H187" s="134"/>
      <c r="I187" s="123"/>
      <c r="J187" s="123"/>
      <c r="K187" s="123"/>
    </row>
    <row r="188" spans="2:11">
      <c r="B188" s="122"/>
      <c r="C188" s="123"/>
      <c r="D188" s="134"/>
      <c r="E188" s="134"/>
      <c r="F188" s="134"/>
      <c r="G188" s="134"/>
      <c r="H188" s="134"/>
      <c r="I188" s="123"/>
      <c r="J188" s="123"/>
      <c r="K188" s="123"/>
    </row>
    <row r="189" spans="2:11">
      <c r="B189" s="122"/>
      <c r="C189" s="123"/>
      <c r="D189" s="134"/>
      <c r="E189" s="134"/>
      <c r="F189" s="134"/>
      <c r="G189" s="134"/>
      <c r="H189" s="134"/>
      <c r="I189" s="123"/>
      <c r="J189" s="123"/>
      <c r="K189" s="123"/>
    </row>
    <row r="190" spans="2:11">
      <c r="B190" s="122"/>
      <c r="C190" s="123"/>
      <c r="D190" s="134"/>
      <c r="E190" s="134"/>
      <c r="F190" s="134"/>
      <c r="G190" s="134"/>
      <c r="H190" s="134"/>
      <c r="I190" s="123"/>
      <c r="J190" s="123"/>
      <c r="K190" s="123"/>
    </row>
    <row r="191" spans="2:11">
      <c r="B191" s="122"/>
      <c r="C191" s="123"/>
      <c r="D191" s="134"/>
      <c r="E191" s="134"/>
      <c r="F191" s="134"/>
      <c r="G191" s="134"/>
      <c r="H191" s="134"/>
      <c r="I191" s="123"/>
      <c r="J191" s="123"/>
      <c r="K191" s="123"/>
    </row>
    <row r="192" spans="2:11">
      <c r="B192" s="122"/>
      <c r="C192" s="123"/>
      <c r="D192" s="134"/>
      <c r="E192" s="134"/>
      <c r="F192" s="134"/>
      <c r="G192" s="134"/>
      <c r="H192" s="134"/>
      <c r="I192" s="123"/>
      <c r="J192" s="123"/>
      <c r="K192" s="123"/>
    </row>
    <row r="193" spans="2:11">
      <c r="B193" s="122"/>
      <c r="C193" s="123"/>
      <c r="D193" s="134"/>
      <c r="E193" s="134"/>
      <c r="F193" s="134"/>
      <c r="G193" s="134"/>
      <c r="H193" s="134"/>
      <c r="I193" s="123"/>
      <c r="J193" s="123"/>
      <c r="K193" s="123"/>
    </row>
    <row r="194" spans="2:11">
      <c r="B194" s="122"/>
      <c r="C194" s="123"/>
      <c r="D194" s="134"/>
      <c r="E194" s="134"/>
      <c r="F194" s="134"/>
      <c r="G194" s="134"/>
      <c r="H194" s="134"/>
      <c r="I194" s="123"/>
      <c r="J194" s="123"/>
      <c r="K194" s="123"/>
    </row>
    <row r="195" spans="2:11">
      <c r="B195" s="122"/>
      <c r="C195" s="123"/>
      <c r="D195" s="134"/>
      <c r="E195" s="134"/>
      <c r="F195" s="134"/>
      <c r="G195" s="134"/>
      <c r="H195" s="134"/>
      <c r="I195" s="123"/>
      <c r="J195" s="123"/>
      <c r="K195" s="123"/>
    </row>
    <row r="196" spans="2:11">
      <c r="B196" s="122"/>
      <c r="C196" s="123"/>
      <c r="D196" s="134"/>
      <c r="E196" s="134"/>
      <c r="F196" s="134"/>
      <c r="G196" s="134"/>
      <c r="H196" s="134"/>
      <c r="I196" s="123"/>
      <c r="J196" s="123"/>
      <c r="K196" s="123"/>
    </row>
    <row r="197" spans="2:11">
      <c r="B197" s="122"/>
      <c r="C197" s="123"/>
      <c r="D197" s="134"/>
      <c r="E197" s="134"/>
      <c r="F197" s="134"/>
      <c r="G197" s="134"/>
      <c r="H197" s="134"/>
      <c r="I197" s="123"/>
      <c r="J197" s="123"/>
      <c r="K197" s="123"/>
    </row>
    <row r="198" spans="2:11">
      <c r="B198" s="122"/>
      <c r="C198" s="123"/>
      <c r="D198" s="134"/>
      <c r="E198" s="134"/>
      <c r="F198" s="134"/>
      <c r="G198" s="134"/>
      <c r="H198" s="134"/>
      <c r="I198" s="123"/>
      <c r="J198" s="123"/>
      <c r="K198" s="123"/>
    </row>
    <row r="199" spans="2:11">
      <c r="B199" s="122"/>
      <c r="C199" s="123"/>
      <c r="D199" s="134"/>
      <c r="E199" s="134"/>
      <c r="F199" s="134"/>
      <c r="G199" s="134"/>
      <c r="H199" s="134"/>
      <c r="I199" s="123"/>
      <c r="J199" s="123"/>
      <c r="K199" s="123"/>
    </row>
    <row r="200" spans="2:11">
      <c r="B200" s="122"/>
      <c r="C200" s="123"/>
      <c r="D200" s="134"/>
      <c r="E200" s="134"/>
      <c r="F200" s="134"/>
      <c r="G200" s="134"/>
      <c r="H200" s="134"/>
      <c r="I200" s="123"/>
      <c r="J200" s="123"/>
      <c r="K200" s="123"/>
    </row>
    <row r="201" spans="2:11">
      <c r="B201" s="122"/>
      <c r="C201" s="123"/>
      <c r="D201" s="134"/>
      <c r="E201" s="134"/>
      <c r="F201" s="134"/>
      <c r="G201" s="134"/>
      <c r="H201" s="134"/>
      <c r="I201" s="123"/>
      <c r="J201" s="123"/>
      <c r="K201" s="123"/>
    </row>
    <row r="202" spans="2:11">
      <c r="B202" s="122"/>
      <c r="C202" s="123"/>
      <c r="D202" s="134"/>
      <c r="E202" s="134"/>
      <c r="F202" s="134"/>
      <c r="G202" s="134"/>
      <c r="H202" s="134"/>
      <c r="I202" s="123"/>
      <c r="J202" s="123"/>
      <c r="K202" s="123"/>
    </row>
    <row r="203" spans="2:11">
      <c r="B203" s="122"/>
      <c r="C203" s="123"/>
      <c r="D203" s="134"/>
      <c r="E203" s="134"/>
      <c r="F203" s="134"/>
      <c r="G203" s="134"/>
      <c r="H203" s="134"/>
      <c r="I203" s="123"/>
      <c r="J203" s="123"/>
      <c r="K203" s="123"/>
    </row>
    <row r="204" spans="2:11">
      <c r="B204" s="122"/>
      <c r="C204" s="123"/>
      <c r="D204" s="134"/>
      <c r="E204" s="134"/>
      <c r="F204" s="134"/>
      <c r="G204" s="134"/>
      <c r="H204" s="134"/>
      <c r="I204" s="123"/>
      <c r="J204" s="123"/>
      <c r="K204" s="123"/>
    </row>
    <row r="205" spans="2:11">
      <c r="B205" s="122"/>
      <c r="C205" s="123"/>
      <c r="D205" s="134"/>
      <c r="E205" s="134"/>
      <c r="F205" s="134"/>
      <c r="G205" s="134"/>
      <c r="H205" s="134"/>
      <c r="I205" s="123"/>
      <c r="J205" s="123"/>
      <c r="K205" s="123"/>
    </row>
    <row r="206" spans="2:11">
      <c r="B206" s="122"/>
      <c r="C206" s="123"/>
      <c r="D206" s="134"/>
      <c r="E206" s="134"/>
      <c r="F206" s="134"/>
      <c r="G206" s="134"/>
      <c r="H206" s="134"/>
      <c r="I206" s="123"/>
      <c r="J206" s="123"/>
      <c r="K206" s="123"/>
    </row>
    <row r="207" spans="2:11">
      <c r="B207" s="122"/>
      <c r="C207" s="123"/>
      <c r="D207" s="134"/>
      <c r="E207" s="134"/>
      <c r="F207" s="134"/>
      <c r="G207" s="134"/>
      <c r="H207" s="134"/>
      <c r="I207" s="123"/>
      <c r="J207" s="123"/>
      <c r="K207" s="123"/>
    </row>
    <row r="208" spans="2:11">
      <c r="B208" s="122"/>
      <c r="C208" s="123"/>
      <c r="D208" s="134"/>
      <c r="E208" s="134"/>
      <c r="F208" s="134"/>
      <c r="G208" s="134"/>
      <c r="H208" s="134"/>
      <c r="I208" s="123"/>
      <c r="J208" s="123"/>
      <c r="K208" s="123"/>
    </row>
    <row r="209" spans="2:11">
      <c r="B209" s="122"/>
      <c r="C209" s="123"/>
      <c r="D209" s="134"/>
      <c r="E209" s="134"/>
      <c r="F209" s="134"/>
      <c r="G209" s="134"/>
      <c r="H209" s="134"/>
      <c r="I209" s="123"/>
      <c r="J209" s="123"/>
      <c r="K209" s="123"/>
    </row>
    <row r="210" spans="2:11">
      <c r="B210" s="122"/>
      <c r="C210" s="123"/>
      <c r="D210" s="134"/>
      <c r="E210" s="134"/>
      <c r="F210" s="134"/>
      <c r="G210" s="134"/>
      <c r="H210" s="134"/>
      <c r="I210" s="123"/>
      <c r="J210" s="123"/>
      <c r="K210" s="123"/>
    </row>
    <row r="211" spans="2:11">
      <c r="B211" s="122"/>
      <c r="C211" s="123"/>
      <c r="D211" s="134"/>
      <c r="E211" s="134"/>
      <c r="F211" s="134"/>
      <c r="G211" s="134"/>
      <c r="H211" s="134"/>
      <c r="I211" s="123"/>
      <c r="J211" s="123"/>
      <c r="K211" s="123"/>
    </row>
    <row r="212" spans="2:11">
      <c r="B212" s="122"/>
      <c r="C212" s="123"/>
      <c r="D212" s="134"/>
      <c r="E212" s="134"/>
      <c r="F212" s="134"/>
      <c r="G212" s="134"/>
      <c r="H212" s="134"/>
      <c r="I212" s="123"/>
      <c r="J212" s="123"/>
      <c r="K212" s="123"/>
    </row>
    <row r="213" spans="2:11">
      <c r="B213" s="122"/>
      <c r="C213" s="123"/>
      <c r="D213" s="134"/>
      <c r="E213" s="134"/>
      <c r="F213" s="134"/>
      <c r="G213" s="134"/>
      <c r="H213" s="134"/>
      <c r="I213" s="123"/>
      <c r="J213" s="123"/>
      <c r="K213" s="123"/>
    </row>
    <row r="214" spans="2:11">
      <c r="B214" s="122"/>
      <c r="C214" s="123"/>
      <c r="D214" s="134"/>
      <c r="E214" s="134"/>
      <c r="F214" s="134"/>
      <c r="G214" s="134"/>
      <c r="H214" s="134"/>
      <c r="I214" s="123"/>
      <c r="J214" s="123"/>
      <c r="K214" s="123"/>
    </row>
    <row r="215" spans="2:11">
      <c r="B215" s="122"/>
      <c r="C215" s="123"/>
      <c r="D215" s="134"/>
      <c r="E215" s="134"/>
      <c r="F215" s="134"/>
      <c r="G215" s="134"/>
      <c r="H215" s="134"/>
      <c r="I215" s="123"/>
      <c r="J215" s="123"/>
      <c r="K215" s="123"/>
    </row>
    <row r="216" spans="2:11">
      <c r="B216" s="122"/>
      <c r="C216" s="123"/>
      <c r="D216" s="134"/>
      <c r="E216" s="134"/>
      <c r="F216" s="134"/>
      <c r="G216" s="134"/>
      <c r="H216" s="134"/>
      <c r="I216" s="123"/>
      <c r="J216" s="123"/>
      <c r="K216" s="123"/>
    </row>
    <row r="217" spans="2:11">
      <c r="B217" s="122"/>
      <c r="C217" s="123"/>
      <c r="D217" s="134"/>
      <c r="E217" s="134"/>
      <c r="F217" s="134"/>
      <c r="G217" s="134"/>
      <c r="H217" s="134"/>
      <c r="I217" s="123"/>
      <c r="J217" s="123"/>
      <c r="K217" s="123"/>
    </row>
    <row r="218" spans="2:11">
      <c r="B218" s="122"/>
      <c r="C218" s="123"/>
      <c r="D218" s="134"/>
      <c r="E218" s="134"/>
      <c r="F218" s="134"/>
      <c r="G218" s="134"/>
      <c r="H218" s="134"/>
      <c r="I218" s="123"/>
      <c r="J218" s="123"/>
      <c r="K218" s="123"/>
    </row>
    <row r="219" spans="2:11">
      <c r="B219" s="122"/>
      <c r="C219" s="123"/>
      <c r="D219" s="134"/>
      <c r="E219" s="134"/>
      <c r="F219" s="134"/>
      <c r="G219" s="134"/>
      <c r="H219" s="134"/>
      <c r="I219" s="123"/>
      <c r="J219" s="123"/>
      <c r="K219" s="123"/>
    </row>
    <row r="220" spans="2:11">
      <c r="B220" s="122"/>
      <c r="C220" s="123"/>
      <c r="D220" s="134"/>
      <c r="E220" s="134"/>
      <c r="F220" s="134"/>
      <c r="G220" s="134"/>
      <c r="H220" s="134"/>
      <c r="I220" s="123"/>
      <c r="J220" s="123"/>
      <c r="K220" s="123"/>
    </row>
    <row r="221" spans="2:11">
      <c r="B221" s="122"/>
      <c r="C221" s="123"/>
      <c r="D221" s="134"/>
      <c r="E221" s="134"/>
      <c r="F221" s="134"/>
      <c r="G221" s="134"/>
      <c r="H221" s="134"/>
      <c r="I221" s="123"/>
      <c r="J221" s="123"/>
      <c r="K221" s="123"/>
    </row>
    <row r="222" spans="2:11">
      <c r="B222" s="122"/>
      <c r="C222" s="123"/>
      <c r="D222" s="134"/>
      <c r="E222" s="134"/>
      <c r="F222" s="134"/>
      <c r="G222" s="134"/>
      <c r="H222" s="134"/>
      <c r="I222" s="123"/>
      <c r="J222" s="123"/>
      <c r="K222" s="123"/>
    </row>
    <row r="223" spans="2:11">
      <c r="B223" s="122"/>
      <c r="C223" s="123"/>
      <c r="D223" s="134"/>
      <c r="E223" s="134"/>
      <c r="F223" s="134"/>
      <c r="G223" s="134"/>
      <c r="H223" s="134"/>
      <c r="I223" s="123"/>
      <c r="J223" s="123"/>
      <c r="K223" s="123"/>
    </row>
    <row r="224" spans="2:11">
      <c r="B224" s="122"/>
      <c r="C224" s="123"/>
      <c r="D224" s="134"/>
      <c r="E224" s="134"/>
      <c r="F224" s="134"/>
      <c r="G224" s="134"/>
      <c r="H224" s="134"/>
      <c r="I224" s="123"/>
      <c r="J224" s="123"/>
      <c r="K224" s="123"/>
    </row>
    <row r="225" spans="2:11">
      <c r="B225" s="122"/>
      <c r="C225" s="123"/>
      <c r="D225" s="134"/>
      <c r="E225" s="134"/>
      <c r="F225" s="134"/>
      <c r="G225" s="134"/>
      <c r="H225" s="134"/>
      <c r="I225" s="123"/>
      <c r="J225" s="123"/>
      <c r="K225" s="123"/>
    </row>
    <row r="226" spans="2:11">
      <c r="B226" s="122"/>
      <c r="C226" s="123"/>
      <c r="D226" s="134"/>
      <c r="E226" s="134"/>
      <c r="F226" s="134"/>
      <c r="G226" s="134"/>
      <c r="H226" s="134"/>
      <c r="I226" s="123"/>
      <c r="J226" s="123"/>
      <c r="K226" s="123"/>
    </row>
    <row r="227" spans="2:11">
      <c r="B227" s="122"/>
      <c r="C227" s="123"/>
      <c r="D227" s="134"/>
      <c r="E227" s="134"/>
      <c r="F227" s="134"/>
      <c r="G227" s="134"/>
      <c r="H227" s="134"/>
      <c r="I227" s="123"/>
      <c r="J227" s="123"/>
      <c r="K227" s="123"/>
    </row>
    <row r="228" spans="2:11">
      <c r="B228" s="122"/>
      <c r="C228" s="123"/>
      <c r="D228" s="134"/>
      <c r="E228" s="134"/>
      <c r="F228" s="134"/>
      <c r="G228" s="134"/>
      <c r="H228" s="134"/>
      <c r="I228" s="123"/>
      <c r="J228" s="123"/>
      <c r="K228" s="123"/>
    </row>
    <row r="229" spans="2:11">
      <c r="B229" s="122"/>
      <c r="C229" s="123"/>
      <c r="D229" s="134"/>
      <c r="E229" s="134"/>
      <c r="F229" s="134"/>
      <c r="G229" s="134"/>
      <c r="H229" s="134"/>
      <c r="I229" s="123"/>
      <c r="J229" s="123"/>
      <c r="K229" s="123"/>
    </row>
    <row r="230" spans="2:11">
      <c r="B230" s="122"/>
      <c r="C230" s="123"/>
      <c r="D230" s="134"/>
      <c r="E230" s="134"/>
      <c r="F230" s="134"/>
      <c r="G230" s="134"/>
      <c r="H230" s="134"/>
      <c r="I230" s="123"/>
      <c r="J230" s="123"/>
      <c r="K230" s="123"/>
    </row>
    <row r="231" spans="2:11">
      <c r="B231" s="122"/>
      <c r="C231" s="123"/>
      <c r="D231" s="134"/>
      <c r="E231" s="134"/>
      <c r="F231" s="134"/>
      <c r="G231" s="134"/>
      <c r="H231" s="134"/>
      <c r="I231" s="123"/>
      <c r="J231" s="123"/>
      <c r="K231" s="123"/>
    </row>
    <row r="232" spans="2:11">
      <c r="B232" s="122"/>
      <c r="C232" s="123"/>
      <c r="D232" s="134"/>
      <c r="E232" s="134"/>
      <c r="F232" s="134"/>
      <c r="G232" s="134"/>
      <c r="H232" s="134"/>
      <c r="I232" s="123"/>
      <c r="J232" s="123"/>
      <c r="K232" s="123"/>
    </row>
    <row r="233" spans="2:11">
      <c r="B233" s="122"/>
      <c r="C233" s="123"/>
      <c r="D233" s="134"/>
      <c r="E233" s="134"/>
      <c r="F233" s="134"/>
      <c r="G233" s="134"/>
      <c r="H233" s="134"/>
      <c r="I233" s="123"/>
      <c r="J233" s="123"/>
      <c r="K233" s="123"/>
    </row>
    <row r="234" spans="2:11">
      <c r="B234" s="122"/>
      <c r="C234" s="123"/>
      <c r="D234" s="134"/>
      <c r="E234" s="134"/>
      <c r="F234" s="134"/>
      <c r="G234" s="134"/>
      <c r="H234" s="134"/>
      <c r="I234" s="123"/>
      <c r="J234" s="123"/>
      <c r="K234" s="123"/>
    </row>
    <row r="235" spans="2:11">
      <c r="B235" s="122"/>
      <c r="C235" s="123"/>
      <c r="D235" s="134"/>
      <c r="E235" s="134"/>
      <c r="F235" s="134"/>
      <c r="G235" s="134"/>
      <c r="H235" s="134"/>
      <c r="I235" s="123"/>
      <c r="J235" s="123"/>
      <c r="K235" s="123"/>
    </row>
    <row r="236" spans="2:11">
      <c r="B236" s="122"/>
      <c r="C236" s="123"/>
      <c r="D236" s="134"/>
      <c r="E236" s="134"/>
      <c r="F236" s="134"/>
      <c r="G236" s="134"/>
      <c r="H236" s="134"/>
      <c r="I236" s="123"/>
      <c r="J236" s="123"/>
      <c r="K236" s="123"/>
    </row>
    <row r="237" spans="2:11">
      <c r="B237" s="122"/>
      <c r="C237" s="123"/>
      <c r="D237" s="134"/>
      <c r="E237" s="134"/>
      <c r="F237" s="134"/>
      <c r="G237" s="134"/>
      <c r="H237" s="134"/>
      <c r="I237" s="123"/>
      <c r="J237" s="123"/>
      <c r="K237" s="123"/>
    </row>
    <row r="238" spans="2:11">
      <c r="B238" s="122"/>
      <c r="C238" s="123"/>
      <c r="D238" s="134"/>
      <c r="E238" s="134"/>
      <c r="F238" s="134"/>
      <c r="G238" s="134"/>
      <c r="H238" s="134"/>
      <c r="I238" s="123"/>
      <c r="J238" s="123"/>
      <c r="K238" s="123"/>
    </row>
    <row r="239" spans="2:11">
      <c r="B239" s="122"/>
      <c r="C239" s="123"/>
      <c r="D239" s="134"/>
      <c r="E239" s="134"/>
      <c r="F239" s="134"/>
      <c r="G239" s="134"/>
      <c r="H239" s="134"/>
      <c r="I239" s="123"/>
      <c r="J239" s="123"/>
      <c r="K239" s="123"/>
    </row>
    <row r="240" spans="2:11">
      <c r="B240" s="122"/>
      <c r="C240" s="123"/>
      <c r="D240" s="134"/>
      <c r="E240" s="134"/>
      <c r="F240" s="134"/>
      <c r="G240" s="134"/>
      <c r="H240" s="134"/>
      <c r="I240" s="123"/>
      <c r="J240" s="123"/>
      <c r="K240" s="123"/>
    </row>
    <row r="241" spans="2:11">
      <c r="B241" s="122"/>
      <c r="C241" s="123"/>
      <c r="D241" s="134"/>
      <c r="E241" s="134"/>
      <c r="F241" s="134"/>
      <c r="G241" s="134"/>
      <c r="H241" s="134"/>
      <c r="I241" s="123"/>
      <c r="J241" s="123"/>
      <c r="K241" s="123"/>
    </row>
    <row r="242" spans="2:11">
      <c r="B242" s="122"/>
      <c r="C242" s="123"/>
      <c r="D242" s="134"/>
      <c r="E242" s="134"/>
      <c r="F242" s="134"/>
      <c r="G242" s="134"/>
      <c r="H242" s="134"/>
      <c r="I242" s="123"/>
      <c r="J242" s="123"/>
      <c r="K242" s="123"/>
    </row>
    <row r="243" spans="2:11">
      <c r="B243" s="122"/>
      <c r="C243" s="123"/>
      <c r="D243" s="134"/>
      <c r="E243" s="134"/>
      <c r="F243" s="134"/>
      <c r="G243" s="134"/>
      <c r="H243" s="134"/>
      <c r="I243" s="123"/>
      <c r="J243" s="123"/>
      <c r="K243" s="123"/>
    </row>
    <row r="244" spans="2:11">
      <c r="B244" s="122"/>
      <c r="C244" s="123"/>
      <c r="D244" s="134"/>
      <c r="E244" s="134"/>
      <c r="F244" s="134"/>
      <c r="G244" s="134"/>
      <c r="H244" s="134"/>
      <c r="I244" s="123"/>
      <c r="J244" s="123"/>
      <c r="K244" s="123"/>
    </row>
    <row r="245" spans="2:11">
      <c r="B245" s="122"/>
      <c r="C245" s="123"/>
      <c r="D245" s="134"/>
      <c r="E245" s="134"/>
      <c r="F245" s="134"/>
      <c r="G245" s="134"/>
      <c r="H245" s="134"/>
      <c r="I245" s="123"/>
      <c r="J245" s="123"/>
      <c r="K245" s="123"/>
    </row>
    <row r="246" spans="2:11">
      <c r="B246" s="122"/>
      <c r="C246" s="123"/>
      <c r="D246" s="134"/>
      <c r="E246" s="134"/>
      <c r="F246" s="134"/>
      <c r="G246" s="134"/>
      <c r="H246" s="134"/>
      <c r="I246" s="123"/>
      <c r="J246" s="123"/>
      <c r="K246" s="123"/>
    </row>
    <row r="247" spans="2:11">
      <c r="B247" s="122"/>
      <c r="C247" s="123"/>
      <c r="D247" s="134"/>
      <c r="E247" s="134"/>
      <c r="F247" s="134"/>
      <c r="G247" s="134"/>
      <c r="H247" s="134"/>
      <c r="I247" s="123"/>
      <c r="J247" s="123"/>
      <c r="K247" s="123"/>
    </row>
    <row r="248" spans="2:11">
      <c r="B248" s="122"/>
      <c r="C248" s="123"/>
      <c r="D248" s="134"/>
      <c r="E248" s="134"/>
      <c r="F248" s="134"/>
      <c r="G248" s="134"/>
      <c r="H248" s="134"/>
      <c r="I248" s="123"/>
      <c r="J248" s="123"/>
      <c r="K248" s="123"/>
    </row>
    <row r="249" spans="2:11">
      <c r="B249" s="122"/>
      <c r="C249" s="123"/>
      <c r="D249" s="134"/>
      <c r="E249" s="134"/>
      <c r="F249" s="134"/>
      <c r="G249" s="134"/>
      <c r="H249" s="134"/>
      <c r="I249" s="123"/>
      <c r="J249" s="123"/>
      <c r="K249" s="123"/>
    </row>
    <row r="250" spans="2:11">
      <c r="B250" s="122"/>
      <c r="C250" s="123"/>
      <c r="D250" s="134"/>
      <c r="E250" s="134"/>
      <c r="F250" s="134"/>
      <c r="G250" s="134"/>
      <c r="H250" s="134"/>
      <c r="I250" s="123"/>
      <c r="J250" s="123"/>
      <c r="K250" s="123"/>
    </row>
    <row r="251" spans="2:11">
      <c r="B251" s="122"/>
      <c r="C251" s="123"/>
      <c r="D251" s="134"/>
      <c r="E251" s="134"/>
      <c r="F251" s="134"/>
      <c r="G251" s="134"/>
      <c r="H251" s="134"/>
      <c r="I251" s="123"/>
      <c r="J251" s="123"/>
      <c r="K251" s="123"/>
    </row>
    <row r="252" spans="2:11">
      <c r="B252" s="122"/>
      <c r="C252" s="123"/>
      <c r="D252" s="134"/>
      <c r="E252" s="134"/>
      <c r="F252" s="134"/>
      <c r="G252" s="134"/>
      <c r="H252" s="134"/>
      <c r="I252" s="123"/>
      <c r="J252" s="123"/>
      <c r="K252" s="123"/>
    </row>
    <row r="253" spans="2:11">
      <c r="B253" s="122"/>
      <c r="C253" s="123"/>
      <c r="D253" s="134"/>
      <c r="E253" s="134"/>
      <c r="F253" s="134"/>
      <c r="G253" s="134"/>
      <c r="H253" s="134"/>
      <c r="I253" s="123"/>
      <c r="J253" s="123"/>
      <c r="K253" s="123"/>
    </row>
    <row r="254" spans="2:11">
      <c r="B254" s="122"/>
      <c r="C254" s="123"/>
      <c r="D254" s="134"/>
      <c r="E254" s="134"/>
      <c r="F254" s="134"/>
      <c r="G254" s="134"/>
      <c r="H254" s="134"/>
      <c r="I254" s="123"/>
      <c r="J254" s="123"/>
      <c r="K254" s="123"/>
    </row>
    <row r="255" spans="2:11">
      <c r="B255" s="122"/>
      <c r="C255" s="123"/>
      <c r="D255" s="134"/>
      <c r="E255" s="134"/>
      <c r="F255" s="134"/>
      <c r="G255" s="134"/>
      <c r="H255" s="134"/>
      <c r="I255" s="123"/>
      <c r="J255" s="123"/>
      <c r="K255" s="123"/>
    </row>
    <row r="256" spans="2:11">
      <c r="B256" s="122"/>
      <c r="C256" s="123"/>
      <c r="D256" s="134"/>
      <c r="E256" s="134"/>
      <c r="F256" s="134"/>
      <c r="G256" s="134"/>
      <c r="H256" s="134"/>
      <c r="I256" s="123"/>
      <c r="J256" s="123"/>
      <c r="K256" s="123"/>
    </row>
    <row r="257" spans="2:11">
      <c r="B257" s="122"/>
      <c r="C257" s="123"/>
      <c r="D257" s="134"/>
      <c r="E257" s="134"/>
      <c r="F257" s="134"/>
      <c r="G257" s="134"/>
      <c r="H257" s="134"/>
      <c r="I257" s="123"/>
      <c r="J257" s="123"/>
      <c r="K257" s="123"/>
    </row>
    <row r="258" spans="2:11">
      <c r="B258" s="122"/>
      <c r="C258" s="123"/>
      <c r="D258" s="134"/>
      <c r="E258" s="134"/>
      <c r="F258" s="134"/>
      <c r="G258" s="134"/>
      <c r="H258" s="134"/>
      <c r="I258" s="123"/>
      <c r="J258" s="123"/>
      <c r="K258" s="123"/>
    </row>
    <row r="259" spans="2:11">
      <c r="B259" s="122"/>
      <c r="C259" s="123"/>
      <c r="D259" s="134"/>
      <c r="E259" s="134"/>
      <c r="F259" s="134"/>
      <c r="G259" s="134"/>
      <c r="H259" s="134"/>
      <c r="I259" s="123"/>
      <c r="J259" s="123"/>
      <c r="K259" s="123"/>
    </row>
    <row r="260" spans="2:11">
      <c r="B260" s="122"/>
      <c r="C260" s="123"/>
      <c r="D260" s="134"/>
      <c r="E260" s="134"/>
      <c r="F260" s="134"/>
      <c r="G260" s="134"/>
      <c r="H260" s="134"/>
      <c r="I260" s="123"/>
      <c r="J260" s="123"/>
      <c r="K260" s="123"/>
    </row>
    <row r="261" spans="2:11">
      <c r="B261" s="122"/>
      <c r="C261" s="123"/>
      <c r="D261" s="134"/>
      <c r="E261" s="134"/>
      <c r="F261" s="134"/>
      <c r="G261" s="134"/>
      <c r="H261" s="134"/>
      <c r="I261" s="123"/>
      <c r="J261" s="123"/>
      <c r="K261" s="123"/>
    </row>
    <row r="262" spans="2:11">
      <c r="B262" s="122"/>
      <c r="C262" s="123"/>
      <c r="D262" s="134"/>
      <c r="E262" s="134"/>
      <c r="F262" s="134"/>
      <c r="G262" s="134"/>
      <c r="H262" s="134"/>
      <c r="I262" s="123"/>
      <c r="J262" s="123"/>
      <c r="K262" s="123"/>
    </row>
    <row r="263" spans="2:11">
      <c r="B263" s="122"/>
      <c r="C263" s="123"/>
      <c r="D263" s="134"/>
      <c r="E263" s="134"/>
      <c r="F263" s="134"/>
      <c r="G263" s="134"/>
      <c r="H263" s="134"/>
      <c r="I263" s="123"/>
      <c r="J263" s="123"/>
      <c r="K263" s="123"/>
    </row>
    <row r="264" spans="2:11">
      <c r="B264" s="122"/>
      <c r="C264" s="123"/>
      <c r="D264" s="134"/>
      <c r="E264" s="134"/>
      <c r="F264" s="134"/>
      <c r="G264" s="134"/>
      <c r="H264" s="134"/>
      <c r="I264" s="123"/>
      <c r="J264" s="123"/>
      <c r="K264" s="123"/>
    </row>
    <row r="265" spans="2:11">
      <c r="B265" s="122"/>
      <c r="C265" s="123"/>
      <c r="D265" s="134"/>
      <c r="E265" s="134"/>
      <c r="F265" s="134"/>
      <c r="G265" s="134"/>
      <c r="H265" s="134"/>
      <c r="I265" s="123"/>
      <c r="J265" s="123"/>
      <c r="K265" s="123"/>
    </row>
    <row r="266" spans="2:11">
      <c r="B266" s="122"/>
      <c r="C266" s="123"/>
      <c r="D266" s="134"/>
      <c r="E266" s="134"/>
      <c r="F266" s="134"/>
      <c r="G266" s="134"/>
      <c r="H266" s="134"/>
      <c r="I266" s="123"/>
      <c r="J266" s="123"/>
      <c r="K266" s="123"/>
    </row>
    <row r="267" spans="2:11">
      <c r="B267" s="122"/>
      <c r="C267" s="123"/>
      <c r="D267" s="134"/>
      <c r="E267" s="134"/>
      <c r="F267" s="134"/>
      <c r="G267" s="134"/>
      <c r="H267" s="134"/>
      <c r="I267" s="123"/>
      <c r="J267" s="123"/>
      <c r="K267" s="123"/>
    </row>
    <row r="268" spans="2:11">
      <c r="B268" s="122"/>
      <c r="C268" s="123"/>
      <c r="D268" s="134"/>
      <c r="E268" s="134"/>
      <c r="F268" s="134"/>
      <c r="G268" s="134"/>
      <c r="H268" s="134"/>
      <c r="I268" s="123"/>
      <c r="J268" s="123"/>
      <c r="K268" s="123"/>
    </row>
    <row r="269" spans="2:11">
      <c r="B269" s="122"/>
      <c r="C269" s="123"/>
      <c r="D269" s="134"/>
      <c r="E269" s="134"/>
      <c r="F269" s="134"/>
      <c r="G269" s="134"/>
      <c r="H269" s="134"/>
      <c r="I269" s="123"/>
      <c r="J269" s="123"/>
      <c r="K269" s="123"/>
    </row>
    <row r="270" spans="2:11">
      <c r="B270" s="122"/>
      <c r="C270" s="123"/>
      <c r="D270" s="134"/>
      <c r="E270" s="134"/>
      <c r="F270" s="134"/>
      <c r="G270" s="134"/>
      <c r="H270" s="134"/>
      <c r="I270" s="123"/>
      <c r="J270" s="123"/>
      <c r="K270" s="123"/>
    </row>
    <row r="271" spans="2:11">
      <c r="B271" s="122"/>
      <c r="C271" s="123"/>
      <c r="D271" s="134"/>
      <c r="E271" s="134"/>
      <c r="F271" s="134"/>
      <c r="G271" s="134"/>
      <c r="H271" s="134"/>
      <c r="I271" s="123"/>
      <c r="J271" s="123"/>
      <c r="K271" s="123"/>
    </row>
    <row r="272" spans="2:11">
      <c r="B272" s="122"/>
      <c r="C272" s="123"/>
      <c r="D272" s="134"/>
      <c r="E272" s="134"/>
      <c r="F272" s="134"/>
      <c r="G272" s="134"/>
      <c r="H272" s="134"/>
      <c r="I272" s="123"/>
      <c r="J272" s="123"/>
      <c r="K272" s="123"/>
    </row>
    <row r="273" spans="2:11">
      <c r="B273" s="122"/>
      <c r="C273" s="123"/>
      <c r="D273" s="134"/>
      <c r="E273" s="134"/>
      <c r="F273" s="134"/>
      <c r="G273" s="134"/>
      <c r="H273" s="134"/>
      <c r="I273" s="123"/>
      <c r="J273" s="123"/>
      <c r="K273" s="123"/>
    </row>
    <row r="274" spans="2:11">
      <c r="B274" s="122"/>
      <c r="C274" s="123"/>
      <c r="D274" s="134"/>
      <c r="E274" s="134"/>
      <c r="F274" s="134"/>
      <c r="G274" s="134"/>
      <c r="H274" s="134"/>
      <c r="I274" s="123"/>
      <c r="J274" s="123"/>
      <c r="K274" s="123"/>
    </row>
    <row r="275" spans="2:11">
      <c r="B275" s="122"/>
      <c r="C275" s="123"/>
      <c r="D275" s="134"/>
      <c r="E275" s="134"/>
      <c r="F275" s="134"/>
      <c r="G275" s="134"/>
      <c r="H275" s="134"/>
      <c r="I275" s="123"/>
      <c r="J275" s="123"/>
      <c r="K275" s="123"/>
    </row>
    <row r="276" spans="2:11">
      <c r="B276" s="122"/>
      <c r="C276" s="123"/>
      <c r="D276" s="134"/>
      <c r="E276" s="134"/>
      <c r="F276" s="134"/>
      <c r="G276" s="134"/>
      <c r="H276" s="134"/>
      <c r="I276" s="123"/>
      <c r="J276" s="123"/>
      <c r="K276" s="123"/>
    </row>
    <row r="277" spans="2:11">
      <c r="B277" s="122"/>
      <c r="C277" s="123"/>
      <c r="D277" s="134"/>
      <c r="E277" s="134"/>
      <c r="F277" s="134"/>
      <c r="G277" s="134"/>
      <c r="H277" s="134"/>
      <c r="I277" s="123"/>
      <c r="J277" s="123"/>
      <c r="K277" s="123"/>
    </row>
    <row r="278" spans="2:11">
      <c r="B278" s="122"/>
      <c r="C278" s="123"/>
      <c r="D278" s="134"/>
      <c r="E278" s="134"/>
      <c r="F278" s="134"/>
      <c r="G278" s="134"/>
      <c r="H278" s="134"/>
      <c r="I278" s="123"/>
      <c r="J278" s="123"/>
      <c r="K278" s="123"/>
    </row>
    <row r="279" spans="2:11">
      <c r="B279" s="122"/>
      <c r="C279" s="123"/>
      <c r="D279" s="134"/>
      <c r="E279" s="134"/>
      <c r="F279" s="134"/>
      <c r="G279" s="134"/>
      <c r="H279" s="134"/>
      <c r="I279" s="123"/>
      <c r="J279" s="123"/>
      <c r="K279" s="123"/>
    </row>
    <row r="280" spans="2:11">
      <c r="B280" s="122"/>
      <c r="C280" s="123"/>
      <c r="D280" s="134"/>
      <c r="E280" s="134"/>
      <c r="F280" s="134"/>
      <c r="G280" s="134"/>
      <c r="H280" s="134"/>
      <c r="I280" s="123"/>
      <c r="J280" s="123"/>
      <c r="K280" s="123"/>
    </row>
    <row r="281" spans="2:11">
      <c r="B281" s="122"/>
      <c r="C281" s="123"/>
      <c r="D281" s="134"/>
      <c r="E281" s="134"/>
      <c r="F281" s="134"/>
      <c r="G281" s="134"/>
      <c r="H281" s="134"/>
      <c r="I281" s="123"/>
      <c r="J281" s="123"/>
      <c r="K281" s="123"/>
    </row>
    <row r="282" spans="2:11">
      <c r="B282" s="122"/>
      <c r="C282" s="123"/>
      <c r="D282" s="134"/>
      <c r="E282" s="134"/>
      <c r="F282" s="134"/>
      <c r="G282" s="134"/>
      <c r="H282" s="134"/>
      <c r="I282" s="123"/>
      <c r="J282" s="123"/>
      <c r="K282" s="123"/>
    </row>
    <row r="283" spans="2:11">
      <c r="B283" s="122"/>
      <c r="C283" s="123"/>
      <c r="D283" s="134"/>
      <c r="E283" s="134"/>
      <c r="F283" s="134"/>
      <c r="G283" s="134"/>
      <c r="H283" s="134"/>
      <c r="I283" s="123"/>
      <c r="J283" s="123"/>
      <c r="K283" s="123"/>
    </row>
    <row r="284" spans="2:11">
      <c r="B284" s="122"/>
      <c r="C284" s="123"/>
      <c r="D284" s="134"/>
      <c r="E284" s="134"/>
      <c r="F284" s="134"/>
      <c r="G284" s="134"/>
      <c r="H284" s="134"/>
      <c r="I284" s="123"/>
      <c r="J284" s="123"/>
      <c r="K284" s="123"/>
    </row>
    <row r="285" spans="2:11">
      <c r="B285" s="122"/>
      <c r="C285" s="123"/>
      <c r="D285" s="134"/>
      <c r="E285" s="134"/>
      <c r="F285" s="134"/>
      <c r="G285" s="134"/>
      <c r="H285" s="134"/>
      <c r="I285" s="123"/>
      <c r="J285" s="123"/>
      <c r="K285" s="123"/>
    </row>
    <row r="286" spans="2:11">
      <c r="B286" s="122"/>
      <c r="C286" s="123"/>
      <c r="D286" s="134"/>
      <c r="E286" s="134"/>
      <c r="F286" s="134"/>
      <c r="G286" s="134"/>
      <c r="H286" s="134"/>
      <c r="I286" s="123"/>
      <c r="J286" s="123"/>
      <c r="K286" s="123"/>
    </row>
    <row r="287" spans="2:11">
      <c r="B287" s="122"/>
      <c r="C287" s="123"/>
      <c r="D287" s="134"/>
      <c r="E287" s="134"/>
      <c r="F287" s="134"/>
      <c r="G287" s="134"/>
      <c r="H287" s="134"/>
      <c r="I287" s="123"/>
      <c r="J287" s="123"/>
      <c r="K287" s="123"/>
    </row>
    <row r="288" spans="2:11">
      <c r="B288" s="122"/>
      <c r="C288" s="123"/>
      <c r="D288" s="134"/>
      <c r="E288" s="134"/>
      <c r="F288" s="134"/>
      <c r="G288" s="134"/>
      <c r="H288" s="134"/>
      <c r="I288" s="123"/>
      <c r="J288" s="123"/>
      <c r="K288" s="123"/>
    </row>
    <row r="289" spans="2:11">
      <c r="B289" s="122"/>
      <c r="C289" s="123"/>
      <c r="D289" s="134"/>
      <c r="E289" s="134"/>
      <c r="F289" s="134"/>
      <c r="G289" s="134"/>
      <c r="H289" s="134"/>
      <c r="I289" s="123"/>
      <c r="J289" s="123"/>
      <c r="K289" s="123"/>
    </row>
    <row r="290" spans="2:11">
      <c r="B290" s="122"/>
      <c r="C290" s="123"/>
      <c r="D290" s="134"/>
      <c r="E290" s="134"/>
      <c r="F290" s="134"/>
      <c r="G290" s="134"/>
      <c r="H290" s="134"/>
      <c r="I290" s="123"/>
      <c r="J290" s="123"/>
      <c r="K290" s="123"/>
    </row>
    <row r="291" spans="2:11">
      <c r="B291" s="122"/>
      <c r="C291" s="123"/>
      <c r="D291" s="134"/>
      <c r="E291" s="134"/>
      <c r="F291" s="134"/>
      <c r="G291" s="134"/>
      <c r="H291" s="134"/>
      <c r="I291" s="123"/>
      <c r="J291" s="123"/>
      <c r="K291" s="123"/>
    </row>
    <row r="292" spans="2:11">
      <c r="B292" s="122"/>
      <c r="C292" s="123"/>
      <c r="D292" s="134"/>
      <c r="E292" s="134"/>
      <c r="F292" s="134"/>
      <c r="G292" s="134"/>
      <c r="H292" s="134"/>
      <c r="I292" s="123"/>
      <c r="J292" s="123"/>
      <c r="K292" s="123"/>
    </row>
    <row r="293" spans="2:11">
      <c r="B293" s="122"/>
      <c r="C293" s="123"/>
      <c r="D293" s="134"/>
      <c r="E293" s="134"/>
      <c r="F293" s="134"/>
      <c r="G293" s="134"/>
      <c r="H293" s="134"/>
      <c r="I293" s="123"/>
      <c r="J293" s="123"/>
      <c r="K293" s="123"/>
    </row>
    <row r="294" spans="2:11">
      <c r="B294" s="122"/>
      <c r="C294" s="123"/>
      <c r="D294" s="134"/>
      <c r="E294" s="134"/>
      <c r="F294" s="134"/>
      <c r="G294" s="134"/>
      <c r="H294" s="134"/>
      <c r="I294" s="123"/>
      <c r="J294" s="123"/>
      <c r="K294" s="123"/>
    </row>
    <row r="295" spans="2:11">
      <c r="B295" s="122"/>
      <c r="C295" s="123"/>
      <c r="D295" s="134"/>
      <c r="E295" s="134"/>
      <c r="F295" s="134"/>
      <c r="G295" s="134"/>
      <c r="H295" s="134"/>
      <c r="I295" s="123"/>
      <c r="J295" s="123"/>
      <c r="K295" s="123"/>
    </row>
    <row r="296" spans="2:11">
      <c r="B296" s="122"/>
      <c r="C296" s="123"/>
      <c r="D296" s="134"/>
      <c r="E296" s="134"/>
      <c r="F296" s="134"/>
      <c r="G296" s="134"/>
      <c r="H296" s="134"/>
      <c r="I296" s="123"/>
      <c r="J296" s="123"/>
      <c r="K296" s="123"/>
    </row>
    <row r="297" spans="2:11">
      <c r="B297" s="122"/>
      <c r="C297" s="123"/>
      <c r="D297" s="134"/>
      <c r="E297" s="134"/>
      <c r="F297" s="134"/>
      <c r="G297" s="134"/>
      <c r="H297" s="134"/>
      <c r="I297" s="123"/>
      <c r="J297" s="123"/>
      <c r="K297" s="123"/>
    </row>
    <row r="298" spans="2:11">
      <c r="B298" s="122"/>
      <c r="C298" s="123"/>
      <c r="D298" s="134"/>
      <c r="E298" s="134"/>
      <c r="F298" s="134"/>
      <c r="G298" s="134"/>
      <c r="H298" s="134"/>
      <c r="I298" s="123"/>
      <c r="J298" s="123"/>
      <c r="K298" s="123"/>
    </row>
    <row r="299" spans="2:11">
      <c r="B299" s="122"/>
      <c r="C299" s="123"/>
      <c r="D299" s="134"/>
      <c r="E299" s="134"/>
      <c r="F299" s="134"/>
      <c r="G299" s="134"/>
      <c r="H299" s="134"/>
      <c r="I299" s="123"/>
      <c r="J299" s="123"/>
      <c r="K299" s="123"/>
    </row>
    <row r="300" spans="2:11">
      <c r="B300" s="122"/>
      <c r="C300" s="123"/>
      <c r="D300" s="134"/>
      <c r="E300" s="134"/>
      <c r="F300" s="134"/>
      <c r="G300" s="134"/>
      <c r="H300" s="134"/>
      <c r="I300" s="123"/>
      <c r="J300" s="123"/>
      <c r="K300" s="123"/>
    </row>
    <row r="301" spans="2:11">
      <c r="B301" s="122"/>
      <c r="C301" s="123"/>
      <c r="D301" s="134"/>
      <c r="E301" s="134"/>
      <c r="F301" s="134"/>
      <c r="G301" s="134"/>
      <c r="H301" s="134"/>
      <c r="I301" s="123"/>
      <c r="J301" s="123"/>
      <c r="K301" s="123"/>
    </row>
    <row r="302" spans="2:11">
      <c r="B302" s="122"/>
      <c r="C302" s="123"/>
      <c r="D302" s="134"/>
      <c r="E302" s="134"/>
      <c r="F302" s="134"/>
      <c r="G302" s="134"/>
      <c r="H302" s="134"/>
      <c r="I302" s="123"/>
      <c r="J302" s="123"/>
      <c r="K302" s="123"/>
    </row>
    <row r="303" spans="2:11">
      <c r="B303" s="122"/>
      <c r="C303" s="123"/>
      <c r="D303" s="134"/>
      <c r="E303" s="134"/>
      <c r="F303" s="134"/>
      <c r="G303" s="134"/>
      <c r="H303" s="134"/>
      <c r="I303" s="123"/>
      <c r="J303" s="123"/>
      <c r="K303" s="123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conditionalFormatting sqref="B12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D14:I27 A1:A1048576 B1:B11 C5:C11 B14:C1048576 D1:I11 J1:XFD27 D28:XFD1048576" xr:uid="{00000000-0002-0000-1900-000000000000}"/>
    <dataValidation type="list" allowBlank="1" showInputMessage="1" showErrorMessage="1" sqref="G12:G13" xr:uid="{00000000-0002-0000-1900-000001000000}">
      <formula1>#REF!</formula1>
    </dataValidation>
    <dataValidation type="list" allowBlank="1" showInputMessage="1" showErrorMessage="1" sqref="E12:E13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A173" sqref="A173:XFD173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43.140625" style="1" customWidth="1"/>
    <col min="4" max="4" width="11.85546875" style="1" customWidth="1"/>
    <col min="5" max="16384" width="9.140625" style="1"/>
  </cols>
  <sheetData>
    <row r="1" spans="2:6">
      <c r="B1" s="46" t="s">
        <v>145</v>
      </c>
      <c r="C1" s="67" t="s" vm="1">
        <v>229</v>
      </c>
    </row>
    <row r="2" spans="2:6">
      <c r="B2" s="46" t="s">
        <v>144</v>
      </c>
      <c r="C2" s="67" t="s">
        <v>230</v>
      </c>
    </row>
    <row r="3" spans="2:6">
      <c r="B3" s="46" t="s">
        <v>146</v>
      </c>
      <c r="C3" s="67" t="s">
        <v>231</v>
      </c>
    </row>
    <row r="4" spans="2:6">
      <c r="B4" s="46" t="s">
        <v>147</v>
      </c>
      <c r="C4" s="67">
        <v>12145</v>
      </c>
    </row>
    <row r="6" spans="2:6" ht="26.25" customHeight="1">
      <c r="B6" s="152" t="s">
        <v>180</v>
      </c>
      <c r="C6" s="153"/>
      <c r="D6" s="154"/>
    </row>
    <row r="7" spans="2:6" s="3" customFormat="1" ht="31.5">
      <c r="B7" s="47" t="s">
        <v>115</v>
      </c>
      <c r="C7" s="52" t="s">
        <v>107</v>
      </c>
      <c r="D7" s="53" t="s">
        <v>106</v>
      </c>
    </row>
    <row r="8" spans="2:6" s="3" customFormat="1">
      <c r="B8" s="14"/>
      <c r="C8" s="31" t="s">
        <v>208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3174</v>
      </c>
      <c r="C10" s="80">
        <v>281541.86831663549</v>
      </c>
      <c r="D10" s="93"/>
    </row>
    <row r="11" spans="2:6">
      <c r="B11" s="70" t="s">
        <v>25</v>
      </c>
      <c r="C11" s="80">
        <v>66257.728097504543</v>
      </c>
      <c r="D11" s="107"/>
    </row>
    <row r="12" spans="2:6">
      <c r="B12" s="145" t="s">
        <v>3185</v>
      </c>
      <c r="C12" s="83">
        <v>1221.5443770675004</v>
      </c>
      <c r="D12" s="146">
        <v>46772</v>
      </c>
      <c r="E12" s="3"/>
      <c r="F12" s="3"/>
    </row>
    <row r="13" spans="2:6">
      <c r="B13" s="145" t="s">
        <v>3354</v>
      </c>
      <c r="C13" s="83">
        <v>3169.2466445928435</v>
      </c>
      <c r="D13" s="146">
        <v>46698</v>
      </c>
      <c r="E13" s="3"/>
      <c r="F13" s="3"/>
    </row>
    <row r="14" spans="2:6">
      <c r="B14" s="145" t="s">
        <v>2108</v>
      </c>
      <c r="C14" s="83">
        <v>1218.8000919439914</v>
      </c>
      <c r="D14" s="146">
        <v>48274</v>
      </c>
    </row>
    <row r="15" spans="2:6">
      <c r="B15" s="145" t="s">
        <v>2109</v>
      </c>
      <c r="C15" s="83">
        <v>711.51569547627673</v>
      </c>
      <c r="D15" s="146">
        <v>48274</v>
      </c>
      <c r="E15" s="3"/>
      <c r="F15" s="3"/>
    </row>
    <row r="16" spans="2:6">
      <c r="B16" s="145" t="s">
        <v>2116</v>
      </c>
      <c r="C16" s="83">
        <v>2094.9694995000004</v>
      </c>
      <c r="D16" s="146">
        <v>47969</v>
      </c>
      <c r="E16" s="3"/>
      <c r="F16" s="3"/>
    </row>
    <row r="17" spans="2:4">
      <c r="B17" s="145" t="s">
        <v>3186</v>
      </c>
      <c r="C17" s="83">
        <v>199.27033185000002</v>
      </c>
      <c r="D17" s="146">
        <v>47209</v>
      </c>
    </row>
    <row r="18" spans="2:4">
      <c r="B18" s="145" t="s">
        <v>3187</v>
      </c>
      <c r="C18" s="83">
        <v>3020.1156607495041</v>
      </c>
      <c r="D18" s="146">
        <v>48297</v>
      </c>
    </row>
    <row r="19" spans="2:4">
      <c r="B19" s="145" t="s">
        <v>2119</v>
      </c>
      <c r="C19" s="83">
        <v>1234.22497</v>
      </c>
      <c r="D19" s="146">
        <v>47118</v>
      </c>
    </row>
    <row r="20" spans="2:4">
      <c r="B20" s="145" t="s">
        <v>3181</v>
      </c>
      <c r="C20" s="83">
        <v>13.674568950000001</v>
      </c>
      <c r="D20" s="146">
        <v>47907</v>
      </c>
    </row>
    <row r="21" spans="2:4">
      <c r="B21" s="145" t="s">
        <v>3188</v>
      </c>
      <c r="C21" s="83">
        <v>652.46108340000001</v>
      </c>
      <c r="D21" s="146">
        <v>47848</v>
      </c>
    </row>
    <row r="22" spans="2:4">
      <c r="B22" s="145" t="s">
        <v>3180</v>
      </c>
      <c r="C22" s="83">
        <v>12.254452349999999</v>
      </c>
      <c r="D22" s="146">
        <v>47848</v>
      </c>
    </row>
    <row r="23" spans="2:4">
      <c r="B23" s="145" t="s">
        <v>3355</v>
      </c>
      <c r="C23" s="83">
        <v>2591.8105399999999</v>
      </c>
      <c r="D23" s="146">
        <v>46022</v>
      </c>
    </row>
    <row r="24" spans="2:4">
      <c r="B24" s="145" t="s">
        <v>3189</v>
      </c>
      <c r="C24" s="83">
        <v>2854.2586499999998</v>
      </c>
      <c r="D24" s="146">
        <v>47969</v>
      </c>
    </row>
    <row r="25" spans="2:4">
      <c r="B25" s="145" t="s">
        <v>3190</v>
      </c>
      <c r="C25" s="83">
        <v>870.37629541800004</v>
      </c>
      <c r="D25" s="146">
        <v>47209</v>
      </c>
    </row>
    <row r="26" spans="2:4">
      <c r="B26" s="145" t="s">
        <v>3191</v>
      </c>
      <c r="C26" s="83">
        <v>1873.6554199999998</v>
      </c>
      <c r="D26" s="146">
        <v>48700</v>
      </c>
    </row>
    <row r="27" spans="2:4">
      <c r="B27" s="145" t="s">
        <v>3192</v>
      </c>
      <c r="C27" s="83">
        <v>2536.2734500000001</v>
      </c>
      <c r="D27" s="146">
        <v>50256</v>
      </c>
    </row>
    <row r="28" spans="2:4">
      <c r="B28" s="145" t="s">
        <v>3193</v>
      </c>
      <c r="C28" s="83">
        <v>1079.4533252000001</v>
      </c>
      <c r="D28" s="146">
        <v>46539</v>
      </c>
    </row>
    <row r="29" spans="2:4">
      <c r="B29" s="145" t="s">
        <v>3194</v>
      </c>
      <c r="C29" s="83">
        <v>8382.5652300000002</v>
      </c>
      <c r="D29" s="146">
        <v>47938</v>
      </c>
    </row>
    <row r="30" spans="2:4">
      <c r="B30" s="145" t="s">
        <v>2125</v>
      </c>
      <c r="C30" s="83">
        <v>2522.2438054036325</v>
      </c>
      <c r="D30" s="146">
        <v>48233</v>
      </c>
    </row>
    <row r="31" spans="2:4">
      <c r="B31" s="145" t="s">
        <v>3195</v>
      </c>
      <c r="C31" s="83">
        <v>781.209987998874</v>
      </c>
      <c r="D31" s="146">
        <v>48212</v>
      </c>
    </row>
    <row r="32" spans="2:4">
      <c r="B32" s="145" t="s">
        <v>3196</v>
      </c>
      <c r="C32" s="83">
        <v>12.323679600000002</v>
      </c>
      <c r="D32" s="146">
        <v>47566</v>
      </c>
    </row>
    <row r="33" spans="2:4">
      <c r="B33" s="145" t="s">
        <v>3197</v>
      </c>
      <c r="C33" s="83">
        <v>621.56015249070606</v>
      </c>
      <c r="D33" s="146">
        <v>48212</v>
      </c>
    </row>
    <row r="34" spans="2:4">
      <c r="B34" s="145" t="s">
        <v>3198</v>
      </c>
      <c r="C34" s="83">
        <v>8.58125085</v>
      </c>
      <c r="D34" s="146">
        <v>48297</v>
      </c>
    </row>
    <row r="35" spans="2:4">
      <c r="B35" s="145" t="s">
        <v>3199</v>
      </c>
      <c r="C35" s="83">
        <v>2508.9428800000001</v>
      </c>
      <c r="D35" s="146">
        <v>46661</v>
      </c>
    </row>
    <row r="36" spans="2:4">
      <c r="B36" s="145" t="s">
        <v>2126</v>
      </c>
      <c r="C36" s="83">
        <v>2550.6368146</v>
      </c>
      <c r="D36" s="146">
        <v>46661</v>
      </c>
    </row>
    <row r="37" spans="2:4">
      <c r="B37" s="145" t="s">
        <v>3356</v>
      </c>
      <c r="C37" s="83">
        <v>254.65452304801948</v>
      </c>
      <c r="D37" s="146">
        <v>45094</v>
      </c>
    </row>
    <row r="38" spans="2:4">
      <c r="B38" s="145" t="s">
        <v>3357</v>
      </c>
      <c r="C38" s="83">
        <v>7734.3787101684011</v>
      </c>
      <c r="D38" s="146">
        <v>46871</v>
      </c>
    </row>
    <row r="39" spans="2:4">
      <c r="B39" s="145" t="s">
        <v>3358</v>
      </c>
      <c r="C39" s="83">
        <v>239.8289243620446</v>
      </c>
      <c r="D39" s="146">
        <v>48482</v>
      </c>
    </row>
    <row r="40" spans="2:4">
      <c r="B40" s="145" t="s">
        <v>3359</v>
      </c>
      <c r="C40" s="83">
        <v>877.42978540060585</v>
      </c>
      <c r="D40" s="146">
        <v>51774</v>
      </c>
    </row>
    <row r="41" spans="2:4">
      <c r="B41" s="145" t="s">
        <v>3360</v>
      </c>
      <c r="C41" s="83">
        <v>1371.1329644358939</v>
      </c>
      <c r="D41" s="146">
        <v>46253</v>
      </c>
    </row>
    <row r="42" spans="2:4">
      <c r="B42" s="145" t="s">
        <v>3361</v>
      </c>
      <c r="C42" s="83">
        <v>3765.3920256201732</v>
      </c>
      <c r="D42" s="146">
        <v>46022</v>
      </c>
    </row>
    <row r="43" spans="2:4">
      <c r="B43" s="145" t="s">
        <v>3362</v>
      </c>
      <c r="C43" s="83">
        <v>89.331637651289995</v>
      </c>
      <c r="D43" s="146">
        <v>48844</v>
      </c>
    </row>
    <row r="44" spans="2:4">
      <c r="B44" s="145" t="s">
        <v>3363</v>
      </c>
      <c r="C44" s="83">
        <v>170.37940981013011</v>
      </c>
      <c r="D44" s="146">
        <v>45340</v>
      </c>
    </row>
    <row r="45" spans="2:4">
      <c r="B45" s="145" t="s">
        <v>3364</v>
      </c>
      <c r="C45" s="83">
        <v>6833.4341519371746</v>
      </c>
      <c r="D45" s="146">
        <v>45935</v>
      </c>
    </row>
    <row r="46" spans="2:4">
      <c r="B46" s="145" t="s">
        <v>3365</v>
      </c>
      <c r="C46" s="83">
        <v>356.12260762948381</v>
      </c>
      <c r="D46" s="146">
        <v>52047</v>
      </c>
    </row>
    <row r="47" spans="2:4">
      <c r="B47" s="145" t="s">
        <v>3366</v>
      </c>
      <c r="C47" s="83">
        <v>1823.6745000000001</v>
      </c>
      <c r="D47" s="146">
        <v>45363</v>
      </c>
    </row>
    <row r="48" spans="2:4">
      <c r="B48" s="147" t="s">
        <v>40</v>
      </c>
      <c r="C48" s="80">
        <v>215284.14021913096</v>
      </c>
      <c r="D48" s="148"/>
    </row>
    <row r="49" spans="2:4">
      <c r="B49" s="145" t="s">
        <v>3200</v>
      </c>
      <c r="C49" s="83">
        <v>2452.0773467999998</v>
      </c>
      <c r="D49" s="146">
        <v>47201</v>
      </c>
    </row>
    <row r="50" spans="2:4">
      <c r="B50" s="145" t="s">
        <v>3201</v>
      </c>
      <c r="C50" s="83">
        <v>211.14164406931999</v>
      </c>
      <c r="D50" s="146">
        <v>47270</v>
      </c>
    </row>
    <row r="51" spans="2:4">
      <c r="B51" s="145" t="s">
        <v>3202</v>
      </c>
      <c r="C51" s="83">
        <v>2881.3225777940002</v>
      </c>
      <c r="D51" s="146">
        <v>48366</v>
      </c>
    </row>
    <row r="52" spans="2:4">
      <c r="B52" s="145" t="s">
        <v>3203</v>
      </c>
      <c r="C52" s="83">
        <v>3258.6771499500001</v>
      </c>
      <c r="D52" s="146">
        <v>48914</v>
      </c>
    </row>
    <row r="53" spans="2:4">
      <c r="B53" s="145" t="s">
        <v>2156</v>
      </c>
      <c r="C53" s="83">
        <v>481.21181182963778</v>
      </c>
      <c r="D53" s="146">
        <v>47467</v>
      </c>
    </row>
    <row r="54" spans="2:4">
      <c r="B54" s="145" t="s">
        <v>2157</v>
      </c>
      <c r="C54" s="83">
        <v>1034.9208225608229</v>
      </c>
      <c r="D54" s="146">
        <v>47848</v>
      </c>
    </row>
    <row r="55" spans="2:4">
      <c r="B55" s="145" t="s">
        <v>3204</v>
      </c>
      <c r="C55" s="83">
        <v>1354.7805356385002</v>
      </c>
      <c r="D55" s="146">
        <v>47209</v>
      </c>
    </row>
    <row r="56" spans="2:4">
      <c r="B56" s="145" t="s">
        <v>2159</v>
      </c>
      <c r="C56" s="83">
        <v>153.49756371149999</v>
      </c>
      <c r="D56" s="146">
        <v>47209</v>
      </c>
    </row>
    <row r="57" spans="2:4">
      <c r="B57" s="145" t="s">
        <v>3205</v>
      </c>
      <c r="C57" s="83">
        <v>2075.6723152630598</v>
      </c>
      <c r="D57" s="146">
        <v>46997</v>
      </c>
    </row>
    <row r="58" spans="2:4">
      <c r="B58" s="145" t="s">
        <v>3184</v>
      </c>
      <c r="C58" s="83">
        <v>3031.9454323398195</v>
      </c>
      <c r="D58" s="146">
        <v>46997</v>
      </c>
    </row>
    <row r="59" spans="2:4">
      <c r="B59" s="145" t="s">
        <v>3206</v>
      </c>
      <c r="C59" s="83">
        <v>2339.5100787000001</v>
      </c>
      <c r="D59" s="146">
        <v>47082</v>
      </c>
    </row>
    <row r="60" spans="2:4">
      <c r="B60" s="145" t="s">
        <v>3207</v>
      </c>
      <c r="C60" s="83">
        <v>3564.4974378000002</v>
      </c>
      <c r="D60" s="146">
        <v>47398</v>
      </c>
    </row>
    <row r="61" spans="2:4">
      <c r="B61" s="145" t="s">
        <v>2163</v>
      </c>
      <c r="C61" s="83">
        <v>1968.0659427120002</v>
      </c>
      <c r="D61" s="146">
        <v>48054</v>
      </c>
    </row>
    <row r="62" spans="2:4">
      <c r="B62" s="145" t="s">
        <v>2164</v>
      </c>
      <c r="C62" s="83">
        <v>399.99053391925997</v>
      </c>
      <c r="D62" s="146">
        <v>47119</v>
      </c>
    </row>
    <row r="63" spans="2:4">
      <c r="B63" s="145" t="s">
        <v>2167</v>
      </c>
      <c r="C63" s="83">
        <v>3081.9199449440175</v>
      </c>
      <c r="D63" s="146">
        <v>48757</v>
      </c>
    </row>
    <row r="64" spans="2:4">
      <c r="B64" s="145" t="s">
        <v>3208</v>
      </c>
      <c r="C64" s="83">
        <v>269.50437019500004</v>
      </c>
      <c r="D64" s="146">
        <v>46326</v>
      </c>
    </row>
    <row r="65" spans="2:4">
      <c r="B65" s="145" t="s">
        <v>3209</v>
      </c>
      <c r="C65" s="83">
        <v>3718.6148460405002</v>
      </c>
      <c r="D65" s="146">
        <v>47301</v>
      </c>
    </row>
    <row r="66" spans="2:4">
      <c r="B66" s="145" t="s">
        <v>3210</v>
      </c>
      <c r="C66" s="83">
        <v>1597.2322597500001</v>
      </c>
      <c r="D66" s="146">
        <v>47301</v>
      </c>
    </row>
    <row r="67" spans="2:4">
      <c r="B67" s="145" t="s">
        <v>3211</v>
      </c>
      <c r="C67" s="83">
        <v>70.251885599999994</v>
      </c>
      <c r="D67" s="146">
        <v>47119</v>
      </c>
    </row>
    <row r="68" spans="2:4">
      <c r="B68" s="145" t="s">
        <v>3212</v>
      </c>
      <c r="C68" s="83">
        <v>9.0697751817661736</v>
      </c>
      <c r="D68" s="146">
        <v>48122</v>
      </c>
    </row>
    <row r="69" spans="2:4">
      <c r="B69" s="145" t="s">
        <v>3213</v>
      </c>
      <c r="C69" s="83">
        <v>2516.7634277955067</v>
      </c>
      <c r="D69" s="146">
        <v>48395</v>
      </c>
    </row>
    <row r="70" spans="2:4">
      <c r="B70" s="145" t="s">
        <v>3214</v>
      </c>
      <c r="C70" s="83">
        <v>422.20072808100002</v>
      </c>
      <c r="D70" s="146">
        <v>47119</v>
      </c>
    </row>
    <row r="71" spans="2:4">
      <c r="B71" s="145" t="s">
        <v>2174</v>
      </c>
      <c r="C71" s="83">
        <v>4374.3409804500006</v>
      </c>
      <c r="D71" s="146">
        <v>48365</v>
      </c>
    </row>
    <row r="72" spans="2:4">
      <c r="B72" s="145" t="s">
        <v>2175</v>
      </c>
      <c r="C72" s="83">
        <v>490.32164818050001</v>
      </c>
      <c r="D72" s="146">
        <v>47119</v>
      </c>
    </row>
    <row r="73" spans="2:4">
      <c r="B73" s="145" t="s">
        <v>3215</v>
      </c>
      <c r="C73" s="83">
        <v>42.577920790500002</v>
      </c>
      <c r="D73" s="146">
        <v>47119</v>
      </c>
    </row>
    <row r="74" spans="2:4">
      <c r="B74" s="145" t="s">
        <v>3216</v>
      </c>
      <c r="C74" s="83">
        <v>1258.3816268583103</v>
      </c>
      <c r="D74" s="146">
        <v>48395</v>
      </c>
    </row>
    <row r="75" spans="2:4">
      <c r="B75" s="145" t="s">
        <v>3217</v>
      </c>
      <c r="C75" s="83">
        <v>3592.5286041160934</v>
      </c>
      <c r="D75" s="146">
        <v>48669</v>
      </c>
    </row>
    <row r="76" spans="2:4">
      <c r="B76" s="145" t="s">
        <v>2184</v>
      </c>
      <c r="C76" s="83">
        <v>1872.9085407345126</v>
      </c>
      <c r="D76" s="146">
        <v>46753</v>
      </c>
    </row>
    <row r="77" spans="2:4">
      <c r="B77" s="145" t="s">
        <v>3218</v>
      </c>
      <c r="C77" s="83">
        <v>125.96044545000001</v>
      </c>
      <c r="D77" s="146">
        <v>45047</v>
      </c>
    </row>
    <row r="78" spans="2:4">
      <c r="B78" s="145" t="s">
        <v>3219</v>
      </c>
      <c r="C78" s="83">
        <v>1345.0985259644999</v>
      </c>
      <c r="D78" s="146">
        <v>47463</v>
      </c>
    </row>
    <row r="79" spans="2:4">
      <c r="B79" s="145" t="s">
        <v>3220</v>
      </c>
      <c r="C79" s="83">
        <v>3307.7610169539998</v>
      </c>
      <c r="D79" s="146">
        <v>49427</v>
      </c>
    </row>
    <row r="80" spans="2:4">
      <c r="B80" s="145" t="s">
        <v>3221</v>
      </c>
      <c r="C80" s="83">
        <v>6013.1979009500001</v>
      </c>
      <c r="D80" s="146">
        <v>50495</v>
      </c>
    </row>
    <row r="81" spans="2:4">
      <c r="B81" s="145" t="s">
        <v>2189</v>
      </c>
      <c r="C81" s="83">
        <v>3497.4917871345001</v>
      </c>
      <c r="D81" s="146">
        <v>46149</v>
      </c>
    </row>
    <row r="82" spans="2:4">
      <c r="B82" s="145" t="s">
        <v>2190</v>
      </c>
      <c r="C82" s="83">
        <v>2623.63588144298</v>
      </c>
      <c r="D82" s="146">
        <v>47849</v>
      </c>
    </row>
    <row r="83" spans="2:4">
      <c r="B83" s="145" t="s">
        <v>3367</v>
      </c>
      <c r="C83" s="83">
        <v>639.00661336232542</v>
      </c>
      <c r="D83" s="146">
        <v>45515</v>
      </c>
    </row>
    <row r="84" spans="2:4">
      <c r="B84" s="145" t="s">
        <v>2191</v>
      </c>
      <c r="C84" s="83">
        <v>5010.3742598199906</v>
      </c>
      <c r="D84" s="146">
        <v>47665</v>
      </c>
    </row>
    <row r="85" spans="2:4">
      <c r="B85" s="145" t="s">
        <v>3222</v>
      </c>
      <c r="C85" s="83">
        <v>23.574137999999998</v>
      </c>
      <c r="D85" s="146">
        <v>46326</v>
      </c>
    </row>
    <row r="86" spans="2:4">
      <c r="B86" s="145" t="s">
        <v>3223</v>
      </c>
      <c r="C86" s="83">
        <v>2.1127195110000003</v>
      </c>
      <c r="D86" s="146">
        <v>46326</v>
      </c>
    </row>
    <row r="87" spans="2:4">
      <c r="B87" s="145" t="s">
        <v>3224</v>
      </c>
      <c r="C87" s="83">
        <v>13.989373272</v>
      </c>
      <c r="D87" s="146">
        <v>46326</v>
      </c>
    </row>
    <row r="88" spans="2:4">
      <c r="B88" s="145" t="s">
        <v>3225</v>
      </c>
      <c r="C88" s="83">
        <v>14.134471057500001</v>
      </c>
      <c r="D88" s="146">
        <v>46326</v>
      </c>
    </row>
    <row r="89" spans="2:4">
      <c r="B89" s="145" t="s">
        <v>3226</v>
      </c>
      <c r="C89" s="83">
        <v>30.681721447499999</v>
      </c>
      <c r="D89" s="146">
        <v>46326</v>
      </c>
    </row>
    <row r="90" spans="2:4">
      <c r="B90" s="145" t="s">
        <v>3227</v>
      </c>
      <c r="C90" s="83">
        <v>13.5044886225</v>
      </c>
      <c r="D90" s="146">
        <v>46326</v>
      </c>
    </row>
    <row r="91" spans="2:4">
      <c r="B91" s="145" t="s">
        <v>2198</v>
      </c>
      <c r="C91" s="83">
        <v>6.1721384080000004</v>
      </c>
      <c r="D91" s="146">
        <v>47879</v>
      </c>
    </row>
    <row r="92" spans="2:4">
      <c r="B92" s="145" t="s">
        <v>3228</v>
      </c>
      <c r="C92" s="83">
        <v>3800.0008564485006</v>
      </c>
      <c r="D92" s="146">
        <v>46752</v>
      </c>
    </row>
    <row r="93" spans="2:4">
      <c r="B93" s="145" t="s">
        <v>3229</v>
      </c>
      <c r="C93" s="83">
        <v>7067.8349929935002</v>
      </c>
      <c r="D93" s="146">
        <v>47927</v>
      </c>
    </row>
    <row r="94" spans="2:4">
      <c r="B94" s="145" t="s">
        <v>3368</v>
      </c>
      <c r="C94" s="83">
        <v>185.33742000000001</v>
      </c>
      <c r="D94" s="146">
        <v>45615</v>
      </c>
    </row>
    <row r="95" spans="2:4">
      <c r="B95" s="145" t="s">
        <v>3230</v>
      </c>
      <c r="C95" s="83">
        <v>5050.4955525210007</v>
      </c>
      <c r="D95" s="146">
        <v>47528</v>
      </c>
    </row>
    <row r="96" spans="2:4">
      <c r="B96" s="145" t="s">
        <v>2201</v>
      </c>
      <c r="C96" s="83">
        <v>1193.2616491500003</v>
      </c>
      <c r="D96" s="146">
        <v>47756</v>
      </c>
    </row>
    <row r="97" spans="2:4">
      <c r="B97" s="145" t="s">
        <v>3231</v>
      </c>
      <c r="C97" s="83">
        <v>3963.5625027371798</v>
      </c>
      <c r="D97" s="146">
        <v>48332</v>
      </c>
    </row>
    <row r="98" spans="2:4">
      <c r="B98" s="145" t="s">
        <v>3232</v>
      </c>
      <c r="C98" s="83">
        <v>5130.2995500000006</v>
      </c>
      <c r="D98" s="146">
        <v>47715</v>
      </c>
    </row>
    <row r="99" spans="2:4">
      <c r="B99" s="145" t="s">
        <v>3233</v>
      </c>
      <c r="C99" s="83">
        <v>3029.6392813500001</v>
      </c>
      <c r="D99" s="146">
        <v>47715</v>
      </c>
    </row>
    <row r="100" spans="2:4">
      <c r="B100" s="145" t="s">
        <v>3234</v>
      </c>
      <c r="C100" s="83">
        <v>441.43643408850005</v>
      </c>
      <c r="D100" s="146">
        <v>47715</v>
      </c>
    </row>
    <row r="101" spans="2:4">
      <c r="B101" s="145" t="s">
        <v>3235</v>
      </c>
      <c r="C101" s="83">
        <v>149.13104431999997</v>
      </c>
      <c r="D101" s="146">
        <v>47715</v>
      </c>
    </row>
    <row r="102" spans="2:4">
      <c r="B102" s="145" t="s">
        <v>2205</v>
      </c>
      <c r="C102" s="83">
        <v>346.85582302</v>
      </c>
      <c r="D102" s="146">
        <v>48466</v>
      </c>
    </row>
    <row r="103" spans="2:4">
      <c r="B103" s="145" t="s">
        <v>2206</v>
      </c>
      <c r="C103" s="83">
        <v>255.68876925000001</v>
      </c>
      <c r="D103" s="146">
        <v>48466</v>
      </c>
    </row>
    <row r="104" spans="2:4">
      <c r="B104" s="145" t="s">
        <v>3236</v>
      </c>
      <c r="C104" s="83">
        <v>1411.3474629494967</v>
      </c>
      <c r="D104" s="146">
        <v>50495</v>
      </c>
    </row>
    <row r="105" spans="2:4">
      <c r="B105" s="145" t="s">
        <v>3237</v>
      </c>
      <c r="C105" s="83">
        <v>2029.1787408000002</v>
      </c>
      <c r="D105" s="146">
        <v>48446</v>
      </c>
    </row>
    <row r="106" spans="2:4">
      <c r="B106" s="145" t="s">
        <v>3238</v>
      </c>
      <c r="C106" s="83">
        <v>18.84633255</v>
      </c>
      <c r="D106" s="146">
        <v>48446</v>
      </c>
    </row>
    <row r="107" spans="2:4">
      <c r="B107" s="145" t="s">
        <v>3239</v>
      </c>
      <c r="C107" s="83">
        <v>10.626509400000002</v>
      </c>
      <c r="D107" s="146">
        <v>47741</v>
      </c>
    </row>
    <row r="108" spans="2:4">
      <c r="B108" s="145" t="s">
        <v>2207</v>
      </c>
      <c r="C108" s="83">
        <v>107.82496984058</v>
      </c>
      <c r="D108" s="146">
        <v>48319</v>
      </c>
    </row>
    <row r="109" spans="2:4">
      <c r="B109" s="145" t="s">
        <v>3240</v>
      </c>
      <c r="C109" s="83">
        <v>1988.04564405</v>
      </c>
      <c r="D109" s="146">
        <v>50495</v>
      </c>
    </row>
    <row r="110" spans="2:4">
      <c r="B110" s="145" t="s">
        <v>3241</v>
      </c>
      <c r="C110" s="83">
        <v>1959.1286969175001</v>
      </c>
      <c r="D110" s="146">
        <v>47392</v>
      </c>
    </row>
    <row r="111" spans="2:4">
      <c r="B111" s="145" t="s">
        <v>3369</v>
      </c>
      <c r="C111" s="83">
        <v>1546.2554237621528</v>
      </c>
      <c r="D111" s="146">
        <v>46418</v>
      </c>
    </row>
    <row r="112" spans="2:4">
      <c r="B112" s="145" t="s">
        <v>2210</v>
      </c>
      <c r="C112" s="83">
        <v>5.4960290999999994</v>
      </c>
      <c r="D112" s="146">
        <v>47453</v>
      </c>
    </row>
    <row r="113" spans="2:4">
      <c r="B113" s="145" t="s">
        <v>3370</v>
      </c>
      <c r="C113" s="83">
        <v>12.429960600812199</v>
      </c>
      <c r="D113" s="146">
        <v>45126</v>
      </c>
    </row>
    <row r="114" spans="2:4">
      <c r="B114" s="145" t="s">
        <v>2213</v>
      </c>
      <c r="C114" s="83">
        <v>2928.7244186880002</v>
      </c>
      <c r="D114" s="146">
        <v>45930</v>
      </c>
    </row>
    <row r="115" spans="2:4">
      <c r="B115" s="145" t="s">
        <v>3242</v>
      </c>
      <c r="C115" s="83">
        <v>14719.692191638975</v>
      </c>
      <c r="D115" s="146">
        <v>47665</v>
      </c>
    </row>
    <row r="116" spans="2:4">
      <c r="B116" s="145" t="s">
        <v>3243</v>
      </c>
      <c r="C116" s="83">
        <v>2808.8418687519998</v>
      </c>
      <c r="D116" s="146">
        <v>46417</v>
      </c>
    </row>
    <row r="117" spans="2:4">
      <c r="B117" s="145" t="s">
        <v>3244</v>
      </c>
      <c r="C117" s="83">
        <v>97.375845150000004</v>
      </c>
      <c r="D117" s="146">
        <v>47447</v>
      </c>
    </row>
    <row r="118" spans="2:4">
      <c r="B118" s="145" t="s">
        <v>3245</v>
      </c>
      <c r="C118" s="83">
        <v>1775.7715281900003</v>
      </c>
      <c r="D118" s="146">
        <v>47987</v>
      </c>
    </row>
    <row r="119" spans="2:4">
      <c r="B119" s="145" t="s">
        <v>2135</v>
      </c>
      <c r="C119" s="83">
        <v>2566.9219156738332</v>
      </c>
      <c r="D119" s="146">
        <v>48180</v>
      </c>
    </row>
    <row r="120" spans="2:4">
      <c r="B120" s="145" t="s">
        <v>3246</v>
      </c>
      <c r="C120" s="83">
        <v>5311.0511044500008</v>
      </c>
      <c r="D120" s="146">
        <v>47735</v>
      </c>
    </row>
    <row r="121" spans="2:4">
      <c r="B121" s="145" t="s">
        <v>3247</v>
      </c>
      <c r="C121" s="83">
        <v>179.28878735699999</v>
      </c>
      <c r="D121" s="146">
        <v>48151</v>
      </c>
    </row>
    <row r="122" spans="2:4">
      <c r="B122" s="145" t="s">
        <v>3248</v>
      </c>
      <c r="C122" s="83">
        <v>2357.9611022210656</v>
      </c>
      <c r="D122" s="146">
        <v>47848</v>
      </c>
    </row>
    <row r="123" spans="2:4">
      <c r="B123" s="145" t="s">
        <v>3249</v>
      </c>
      <c r="C123" s="83">
        <v>3178.0459965740001</v>
      </c>
      <c r="D123" s="146">
        <v>46573</v>
      </c>
    </row>
    <row r="124" spans="2:4">
      <c r="B124" s="145" t="s">
        <v>3250</v>
      </c>
      <c r="C124" s="83">
        <v>3882.6244657758612</v>
      </c>
      <c r="D124" s="146">
        <v>47832</v>
      </c>
    </row>
    <row r="125" spans="2:4">
      <c r="B125" s="145" t="s">
        <v>3251</v>
      </c>
      <c r="C125" s="83">
        <v>656.88187440000002</v>
      </c>
      <c r="D125" s="146">
        <v>46524</v>
      </c>
    </row>
    <row r="126" spans="2:4">
      <c r="B126" s="145" t="s">
        <v>3252</v>
      </c>
      <c r="C126" s="83">
        <v>4188.1597444941654</v>
      </c>
      <c r="D126" s="146">
        <v>48121</v>
      </c>
    </row>
    <row r="127" spans="2:4">
      <c r="B127" s="145" t="s">
        <v>3253</v>
      </c>
      <c r="C127" s="83">
        <v>1083.6863975429949</v>
      </c>
      <c r="D127" s="146">
        <v>48121</v>
      </c>
    </row>
    <row r="128" spans="2:4">
      <c r="B128" s="145" t="s">
        <v>3254</v>
      </c>
      <c r="C128" s="83">
        <v>91.711054497999996</v>
      </c>
      <c r="D128" s="146">
        <v>47255</v>
      </c>
    </row>
    <row r="129" spans="2:4">
      <c r="B129" s="145" t="s">
        <v>3255</v>
      </c>
      <c r="C129" s="83">
        <v>573.97945201004006</v>
      </c>
      <c r="D129" s="146">
        <v>48029</v>
      </c>
    </row>
    <row r="130" spans="2:4">
      <c r="B130" s="145" t="s">
        <v>3371</v>
      </c>
      <c r="C130" s="83">
        <v>60.744622860284721</v>
      </c>
      <c r="D130" s="146">
        <v>45371</v>
      </c>
    </row>
    <row r="131" spans="2:4">
      <c r="B131" s="145" t="s">
        <v>3256</v>
      </c>
      <c r="C131" s="83">
        <v>495.63486420000004</v>
      </c>
      <c r="D131" s="146">
        <v>48294</v>
      </c>
    </row>
    <row r="132" spans="2:4">
      <c r="B132" s="145" t="s">
        <v>3257</v>
      </c>
      <c r="C132" s="83">
        <v>3.0828383201295002E-2</v>
      </c>
      <c r="D132" s="146">
        <v>50495</v>
      </c>
    </row>
    <row r="133" spans="2:4">
      <c r="B133" s="145" t="s">
        <v>3258</v>
      </c>
      <c r="C133" s="83">
        <v>6662.7366147428838</v>
      </c>
      <c r="D133" s="146">
        <v>47937</v>
      </c>
    </row>
    <row r="134" spans="2:4">
      <c r="B134" s="145" t="s">
        <v>3259</v>
      </c>
      <c r="C134" s="83">
        <v>1006.5326899999999</v>
      </c>
      <c r="D134" s="146">
        <v>46572</v>
      </c>
    </row>
    <row r="135" spans="2:4">
      <c r="B135" s="145" t="s">
        <v>3372</v>
      </c>
      <c r="C135" s="83">
        <v>510.63955981066846</v>
      </c>
      <c r="D135" s="146">
        <v>45187</v>
      </c>
    </row>
    <row r="136" spans="2:4">
      <c r="B136" s="145" t="s">
        <v>3373</v>
      </c>
      <c r="C136" s="83">
        <v>754.33884945505122</v>
      </c>
      <c r="D136" s="146">
        <v>45602</v>
      </c>
    </row>
    <row r="137" spans="2:4">
      <c r="B137" s="145" t="s">
        <v>3260</v>
      </c>
      <c r="C137" s="83">
        <v>0.96307215000000024</v>
      </c>
      <c r="D137" s="146">
        <v>50495</v>
      </c>
    </row>
    <row r="138" spans="2:4">
      <c r="B138" s="145" t="s">
        <v>3261</v>
      </c>
      <c r="C138" s="83">
        <v>952.53040970294001</v>
      </c>
      <c r="D138" s="146">
        <v>50495</v>
      </c>
    </row>
    <row r="139" spans="2:4">
      <c r="B139" s="145" t="s">
        <v>3262</v>
      </c>
      <c r="C139" s="83">
        <v>349.47875692156003</v>
      </c>
      <c r="D139" s="146">
        <v>45869</v>
      </c>
    </row>
    <row r="140" spans="2:4">
      <c r="B140" s="145" t="s">
        <v>3263</v>
      </c>
      <c r="C140" s="83">
        <v>1376.6479602000002</v>
      </c>
      <c r="D140" s="146">
        <v>45107</v>
      </c>
    </row>
    <row r="141" spans="2:4">
      <c r="B141" s="145" t="s">
        <v>3264</v>
      </c>
      <c r="C141" s="83">
        <v>2466.1969410480006</v>
      </c>
      <c r="D141" s="146">
        <v>46660</v>
      </c>
    </row>
    <row r="142" spans="2:4">
      <c r="B142" s="145" t="s">
        <v>2243</v>
      </c>
      <c r="C142" s="83">
        <v>768.63116895000007</v>
      </c>
      <c r="D142" s="146">
        <v>47301</v>
      </c>
    </row>
    <row r="143" spans="2:4">
      <c r="B143" s="145" t="s">
        <v>3374</v>
      </c>
      <c r="C143" s="83">
        <v>365.04470166219778</v>
      </c>
      <c r="D143" s="146">
        <v>45031</v>
      </c>
    </row>
    <row r="144" spans="2:4">
      <c r="B144" s="145" t="s">
        <v>3265</v>
      </c>
      <c r="C144" s="83">
        <v>2561.9288815770001</v>
      </c>
      <c r="D144" s="146">
        <v>48176</v>
      </c>
    </row>
    <row r="145" spans="2:4">
      <c r="B145" s="145" t="s">
        <v>3266</v>
      </c>
      <c r="C145" s="83">
        <v>512.19724387399992</v>
      </c>
      <c r="D145" s="146">
        <v>46794</v>
      </c>
    </row>
    <row r="146" spans="2:4">
      <c r="B146" s="145" t="s">
        <v>3267</v>
      </c>
      <c r="C146" s="83">
        <v>697.01347505800004</v>
      </c>
      <c r="D146" s="146">
        <v>47407</v>
      </c>
    </row>
    <row r="147" spans="2:4">
      <c r="B147" s="145" t="s">
        <v>3268</v>
      </c>
      <c r="C147" s="83">
        <v>2736.9895252699998</v>
      </c>
      <c r="D147" s="146">
        <v>48234</v>
      </c>
    </row>
    <row r="148" spans="2:4">
      <c r="B148" s="145" t="s">
        <v>2249</v>
      </c>
      <c r="C148" s="83">
        <v>624.21342273266316</v>
      </c>
      <c r="D148" s="146">
        <v>47467</v>
      </c>
    </row>
    <row r="149" spans="2:4">
      <c r="B149" s="145" t="s">
        <v>3375</v>
      </c>
      <c r="C149" s="83">
        <v>444.72274167769194</v>
      </c>
      <c r="D149" s="146">
        <v>45025</v>
      </c>
    </row>
    <row r="150" spans="2:4">
      <c r="B150" s="145" t="s">
        <v>3269</v>
      </c>
      <c r="C150" s="83">
        <v>1581.5574028500002</v>
      </c>
      <c r="D150" s="146">
        <v>47599</v>
      </c>
    </row>
    <row r="151" spans="2:4">
      <c r="B151" s="145" t="s">
        <v>3183</v>
      </c>
      <c r="C151" s="83">
        <v>8.1850829999999988</v>
      </c>
      <c r="D151" s="146">
        <v>46082</v>
      </c>
    </row>
    <row r="152" spans="2:4">
      <c r="B152" s="145" t="s">
        <v>3182</v>
      </c>
      <c r="C152" s="83">
        <v>1344.7274740500002</v>
      </c>
      <c r="D152" s="146">
        <v>47236</v>
      </c>
    </row>
    <row r="153" spans="2:4">
      <c r="B153" s="145" t="s">
        <v>3270</v>
      </c>
      <c r="C153" s="83">
        <v>3144.7302747860003</v>
      </c>
      <c r="D153" s="146">
        <v>46465</v>
      </c>
    </row>
    <row r="154" spans="2:4">
      <c r="B154" s="145" t="s">
        <v>3376</v>
      </c>
      <c r="C154" s="83">
        <v>185.76974953646618</v>
      </c>
      <c r="D154" s="146">
        <v>46014</v>
      </c>
    </row>
    <row r="155" spans="2:4">
      <c r="B155" s="145" t="s">
        <v>3377</v>
      </c>
      <c r="C155" s="83">
        <v>347.15034355498113</v>
      </c>
      <c r="D155" s="146">
        <v>45830</v>
      </c>
    </row>
    <row r="156" spans="2:4">
      <c r="B156" s="145" t="s">
        <v>3271</v>
      </c>
      <c r="C156" s="83">
        <v>980.19962235000003</v>
      </c>
      <c r="D156" s="146">
        <v>48268</v>
      </c>
    </row>
    <row r="157" spans="2:4">
      <c r="B157" s="145" t="s">
        <v>2262</v>
      </c>
      <c r="C157" s="83">
        <v>300.50591250000002</v>
      </c>
      <c r="D157" s="146">
        <v>47107</v>
      </c>
    </row>
    <row r="158" spans="2:4">
      <c r="B158" s="145" t="s">
        <v>3272</v>
      </c>
      <c r="C158" s="83">
        <v>161.97988755599999</v>
      </c>
      <c r="D158" s="146">
        <v>48213</v>
      </c>
    </row>
    <row r="159" spans="2:4">
      <c r="B159" s="145" t="s">
        <v>3273</v>
      </c>
      <c r="C159" s="83">
        <v>72.591723698839999</v>
      </c>
      <c r="D159" s="146">
        <v>45869</v>
      </c>
    </row>
    <row r="160" spans="2:4">
      <c r="B160" s="145" t="s">
        <v>2264</v>
      </c>
      <c r="C160" s="83">
        <v>410.28885443799993</v>
      </c>
      <c r="D160" s="146">
        <v>47848</v>
      </c>
    </row>
    <row r="161" spans="2:4">
      <c r="B161" s="145" t="s">
        <v>3274</v>
      </c>
      <c r="C161" s="83">
        <v>254.81898109050002</v>
      </c>
      <c r="D161" s="146">
        <v>46637</v>
      </c>
    </row>
    <row r="162" spans="2:4">
      <c r="B162" s="145" t="s">
        <v>2266</v>
      </c>
      <c r="C162" s="83">
        <v>2245.3040521880002</v>
      </c>
      <c r="D162" s="146">
        <v>47574</v>
      </c>
    </row>
    <row r="163" spans="2:4">
      <c r="B163" s="145" t="s">
        <v>3275</v>
      </c>
      <c r="C163" s="83">
        <v>999.65653924500009</v>
      </c>
      <c r="D163" s="146">
        <v>48942</v>
      </c>
    </row>
    <row r="164" spans="2:4">
      <c r="B164" s="145" t="s">
        <v>3276</v>
      </c>
      <c r="C164" s="83">
        <v>1433.0313986160002</v>
      </c>
      <c r="D164" s="146">
        <v>48942</v>
      </c>
    </row>
    <row r="165" spans="2:4">
      <c r="B165" s="145" t="s">
        <v>2142</v>
      </c>
      <c r="C165" s="83">
        <v>4428.6351353999999</v>
      </c>
      <c r="D165" s="146">
        <v>49405</v>
      </c>
    </row>
    <row r="166" spans="2:4">
      <c r="B166" s="145" t="s">
        <v>3277</v>
      </c>
      <c r="C166" s="83">
        <v>5035.8399976500004</v>
      </c>
      <c r="D166" s="146">
        <v>46643</v>
      </c>
    </row>
    <row r="167" spans="2:4">
      <c r="B167" s="145" t="s">
        <v>3278</v>
      </c>
      <c r="C167" s="83">
        <v>1387.0549668000001</v>
      </c>
      <c r="D167" s="146">
        <v>48004</v>
      </c>
    </row>
    <row r="168" spans="2:4">
      <c r="B168" s="145" t="s">
        <v>2269</v>
      </c>
      <c r="C168" s="83">
        <v>1837.436535108</v>
      </c>
      <c r="D168" s="146">
        <v>46742</v>
      </c>
    </row>
    <row r="169" spans="2:4">
      <c r="B169" s="145" t="s">
        <v>3279</v>
      </c>
      <c r="C169" s="83">
        <v>2395.1763069000003</v>
      </c>
      <c r="D169" s="146">
        <v>46112</v>
      </c>
    </row>
    <row r="170" spans="2:4">
      <c r="B170" s="145" t="s">
        <v>2270</v>
      </c>
      <c r="C170" s="83">
        <v>5655.0678231945003</v>
      </c>
      <c r="D170" s="146">
        <v>46722</v>
      </c>
    </row>
    <row r="171" spans="2:4">
      <c r="B171" s="145" t="s">
        <v>2271</v>
      </c>
      <c r="C171" s="83">
        <v>422.78834850000004</v>
      </c>
      <c r="D171" s="146">
        <v>46722</v>
      </c>
    </row>
    <row r="172" spans="2:4">
      <c r="B172" s="145" t="s">
        <v>2143</v>
      </c>
      <c r="C172" s="83">
        <v>10.362849375</v>
      </c>
      <c r="D172" s="146">
        <v>48030</v>
      </c>
    </row>
    <row r="173" spans="2:4">
      <c r="B173" s="122"/>
      <c r="C173" s="123"/>
      <c r="D173" s="123"/>
    </row>
    <row r="174" spans="2:4">
      <c r="B174" s="122"/>
      <c r="C174" s="123"/>
      <c r="D174" s="123"/>
    </row>
    <row r="175" spans="2:4">
      <c r="B175" s="122"/>
      <c r="C175" s="123"/>
      <c r="D175" s="123"/>
    </row>
    <row r="176" spans="2:4">
      <c r="B176" s="122"/>
      <c r="C176" s="123"/>
      <c r="D176" s="123"/>
    </row>
    <row r="177" spans="2:4">
      <c r="B177" s="122"/>
      <c r="C177" s="123"/>
      <c r="D177" s="123"/>
    </row>
    <row r="178" spans="2:4">
      <c r="B178" s="122"/>
      <c r="C178" s="123"/>
      <c r="D178" s="123"/>
    </row>
    <row r="179" spans="2:4">
      <c r="B179" s="122"/>
      <c r="C179" s="123"/>
      <c r="D179" s="123"/>
    </row>
    <row r="180" spans="2:4">
      <c r="B180" s="122"/>
      <c r="C180" s="123"/>
      <c r="D180" s="123"/>
    </row>
    <row r="181" spans="2:4">
      <c r="B181" s="122"/>
      <c r="C181" s="123"/>
      <c r="D181" s="123"/>
    </row>
    <row r="182" spans="2:4">
      <c r="B182" s="122"/>
      <c r="C182" s="123"/>
      <c r="D182" s="123"/>
    </row>
    <row r="183" spans="2:4">
      <c r="B183" s="122"/>
      <c r="C183" s="123"/>
      <c r="D183" s="123"/>
    </row>
    <row r="184" spans="2:4">
      <c r="B184" s="122"/>
      <c r="C184" s="123"/>
      <c r="D184" s="123"/>
    </row>
    <row r="185" spans="2:4">
      <c r="B185" s="122"/>
      <c r="C185" s="123"/>
      <c r="D185" s="123"/>
    </row>
    <row r="186" spans="2:4">
      <c r="B186" s="122"/>
      <c r="C186" s="123"/>
      <c r="D186" s="123"/>
    </row>
    <row r="187" spans="2:4">
      <c r="B187" s="122"/>
      <c r="C187" s="123"/>
      <c r="D187" s="123"/>
    </row>
    <row r="188" spans="2:4">
      <c r="B188" s="122"/>
      <c r="C188" s="123"/>
      <c r="D188" s="123"/>
    </row>
    <row r="189" spans="2:4">
      <c r="B189" s="122"/>
      <c r="C189" s="123"/>
      <c r="D189" s="123"/>
    </row>
    <row r="190" spans="2:4">
      <c r="B190" s="122"/>
      <c r="C190" s="123"/>
      <c r="D190" s="123"/>
    </row>
    <row r="191" spans="2:4">
      <c r="B191" s="122"/>
      <c r="C191" s="123"/>
      <c r="D191" s="123"/>
    </row>
    <row r="192" spans="2:4">
      <c r="B192" s="122"/>
      <c r="C192" s="123"/>
      <c r="D192" s="123"/>
    </row>
    <row r="193" spans="2:4">
      <c r="B193" s="122"/>
      <c r="C193" s="123"/>
      <c r="D193" s="123"/>
    </row>
    <row r="194" spans="2:4">
      <c r="B194" s="122"/>
      <c r="C194" s="123"/>
      <c r="D194" s="123"/>
    </row>
    <row r="195" spans="2:4">
      <c r="B195" s="122"/>
      <c r="C195" s="123"/>
      <c r="D195" s="123"/>
    </row>
    <row r="196" spans="2:4">
      <c r="B196" s="122"/>
      <c r="C196" s="123"/>
      <c r="D196" s="123"/>
    </row>
    <row r="197" spans="2:4">
      <c r="B197" s="122"/>
      <c r="C197" s="123"/>
      <c r="D197" s="123"/>
    </row>
    <row r="198" spans="2:4">
      <c r="B198" s="122"/>
      <c r="C198" s="123"/>
      <c r="D198" s="123"/>
    </row>
    <row r="199" spans="2:4">
      <c r="B199" s="122"/>
      <c r="C199" s="123"/>
      <c r="D199" s="123"/>
    </row>
    <row r="200" spans="2:4">
      <c r="B200" s="122"/>
      <c r="C200" s="123"/>
      <c r="D200" s="123"/>
    </row>
    <row r="201" spans="2:4">
      <c r="B201" s="122"/>
      <c r="C201" s="123"/>
      <c r="D201" s="123"/>
    </row>
    <row r="202" spans="2:4">
      <c r="B202" s="122"/>
      <c r="C202" s="123"/>
      <c r="D202" s="123"/>
    </row>
    <row r="203" spans="2:4">
      <c r="B203" s="122"/>
      <c r="C203" s="123"/>
      <c r="D203" s="123"/>
    </row>
    <row r="204" spans="2:4">
      <c r="B204" s="122"/>
      <c r="C204" s="123"/>
      <c r="D204" s="123"/>
    </row>
    <row r="205" spans="2:4">
      <c r="B205" s="122"/>
      <c r="C205" s="123"/>
      <c r="D205" s="123"/>
    </row>
    <row r="206" spans="2:4">
      <c r="B206" s="122"/>
      <c r="C206" s="123"/>
      <c r="D206" s="123"/>
    </row>
    <row r="207" spans="2:4">
      <c r="B207" s="122"/>
      <c r="C207" s="123"/>
      <c r="D207" s="123"/>
    </row>
    <row r="208" spans="2:4">
      <c r="B208" s="122"/>
      <c r="C208" s="123"/>
      <c r="D208" s="123"/>
    </row>
    <row r="209" spans="2:4">
      <c r="B209" s="122"/>
      <c r="C209" s="123"/>
      <c r="D209" s="123"/>
    </row>
    <row r="210" spans="2:4">
      <c r="B210" s="122"/>
      <c r="C210" s="123"/>
      <c r="D210" s="123"/>
    </row>
    <row r="211" spans="2:4">
      <c r="B211" s="122"/>
      <c r="C211" s="123"/>
      <c r="D211" s="123"/>
    </row>
    <row r="212" spans="2:4">
      <c r="B212" s="122"/>
      <c r="C212" s="123"/>
      <c r="D212" s="123"/>
    </row>
    <row r="213" spans="2:4">
      <c r="B213" s="122"/>
      <c r="C213" s="123"/>
      <c r="D213" s="123"/>
    </row>
    <row r="214" spans="2:4">
      <c r="B214" s="122"/>
      <c r="C214" s="123"/>
      <c r="D214" s="123"/>
    </row>
    <row r="215" spans="2:4">
      <c r="B215" s="122"/>
      <c r="C215" s="123"/>
      <c r="D215" s="123"/>
    </row>
    <row r="216" spans="2:4">
      <c r="B216" s="122"/>
      <c r="C216" s="123"/>
      <c r="D216" s="123"/>
    </row>
    <row r="217" spans="2:4">
      <c r="B217" s="122"/>
      <c r="C217" s="123"/>
      <c r="D217" s="123"/>
    </row>
    <row r="218" spans="2:4">
      <c r="B218" s="122"/>
      <c r="C218" s="123"/>
      <c r="D218" s="123"/>
    </row>
    <row r="219" spans="2:4">
      <c r="B219" s="122"/>
      <c r="C219" s="123"/>
      <c r="D219" s="123"/>
    </row>
    <row r="220" spans="2:4">
      <c r="B220" s="122"/>
      <c r="C220" s="123"/>
      <c r="D220" s="123"/>
    </row>
    <row r="221" spans="2:4">
      <c r="B221" s="122"/>
      <c r="C221" s="123"/>
      <c r="D221" s="123"/>
    </row>
    <row r="222" spans="2:4">
      <c r="B222" s="122"/>
      <c r="C222" s="123"/>
      <c r="D222" s="123"/>
    </row>
    <row r="223" spans="2:4">
      <c r="B223" s="122"/>
      <c r="C223" s="123"/>
      <c r="D223" s="123"/>
    </row>
    <row r="224" spans="2:4">
      <c r="B224" s="122"/>
      <c r="C224" s="123"/>
      <c r="D224" s="123"/>
    </row>
    <row r="225" spans="2:4">
      <c r="B225" s="122"/>
      <c r="C225" s="123"/>
      <c r="D225" s="123"/>
    </row>
    <row r="226" spans="2:4">
      <c r="B226" s="122"/>
      <c r="C226" s="123"/>
      <c r="D226" s="123"/>
    </row>
    <row r="227" spans="2:4">
      <c r="B227" s="122"/>
      <c r="C227" s="123"/>
      <c r="D227" s="123"/>
    </row>
    <row r="228" spans="2:4">
      <c r="B228" s="122"/>
      <c r="C228" s="123"/>
      <c r="D228" s="123"/>
    </row>
    <row r="229" spans="2:4">
      <c r="B229" s="122"/>
      <c r="C229" s="123"/>
      <c r="D229" s="123"/>
    </row>
    <row r="230" spans="2:4">
      <c r="B230" s="122"/>
      <c r="C230" s="123"/>
      <c r="D230" s="123"/>
    </row>
    <row r="231" spans="2:4">
      <c r="B231" s="122"/>
      <c r="C231" s="123"/>
      <c r="D231" s="123"/>
    </row>
    <row r="232" spans="2:4">
      <c r="B232" s="122"/>
      <c r="C232" s="123"/>
      <c r="D232" s="123"/>
    </row>
    <row r="233" spans="2:4">
      <c r="B233" s="122"/>
      <c r="C233" s="123"/>
      <c r="D233" s="123"/>
    </row>
    <row r="234" spans="2:4">
      <c r="B234" s="122"/>
      <c r="C234" s="123"/>
      <c r="D234" s="123"/>
    </row>
    <row r="235" spans="2:4">
      <c r="B235" s="122"/>
      <c r="C235" s="123"/>
      <c r="D235" s="123"/>
    </row>
    <row r="236" spans="2:4">
      <c r="B236" s="122"/>
      <c r="C236" s="123"/>
      <c r="D236" s="123"/>
    </row>
    <row r="237" spans="2:4">
      <c r="B237" s="122"/>
      <c r="C237" s="123"/>
      <c r="D237" s="123"/>
    </row>
    <row r="238" spans="2:4">
      <c r="B238" s="122"/>
      <c r="C238" s="123"/>
      <c r="D238" s="123"/>
    </row>
    <row r="239" spans="2:4">
      <c r="B239" s="122"/>
      <c r="C239" s="123"/>
      <c r="D239" s="123"/>
    </row>
    <row r="240" spans="2:4">
      <c r="B240" s="122"/>
      <c r="C240" s="123"/>
      <c r="D240" s="123"/>
    </row>
    <row r="241" spans="2:4">
      <c r="B241" s="122"/>
      <c r="C241" s="123"/>
      <c r="D241" s="123"/>
    </row>
    <row r="242" spans="2:4">
      <c r="B242" s="122"/>
      <c r="C242" s="123"/>
      <c r="D242" s="123"/>
    </row>
    <row r="243" spans="2:4">
      <c r="B243" s="122"/>
      <c r="C243" s="123"/>
      <c r="D243" s="123"/>
    </row>
    <row r="244" spans="2:4">
      <c r="B244" s="122"/>
      <c r="C244" s="123"/>
      <c r="D244" s="123"/>
    </row>
    <row r="245" spans="2:4">
      <c r="B245" s="122"/>
      <c r="C245" s="123"/>
      <c r="D245" s="123"/>
    </row>
    <row r="246" spans="2:4">
      <c r="B246" s="122"/>
      <c r="C246" s="123"/>
      <c r="D246" s="123"/>
    </row>
    <row r="247" spans="2:4">
      <c r="B247" s="122"/>
      <c r="C247" s="123"/>
      <c r="D247" s="123"/>
    </row>
    <row r="248" spans="2:4">
      <c r="B248" s="122"/>
      <c r="C248" s="123"/>
      <c r="D248" s="123"/>
    </row>
    <row r="249" spans="2:4">
      <c r="B249" s="122"/>
      <c r="C249" s="123"/>
      <c r="D249" s="123"/>
    </row>
    <row r="250" spans="2:4">
      <c r="B250" s="122"/>
      <c r="C250" s="123"/>
      <c r="D250" s="123"/>
    </row>
    <row r="251" spans="2:4">
      <c r="B251" s="122"/>
      <c r="C251" s="123"/>
      <c r="D251" s="123"/>
    </row>
    <row r="252" spans="2:4">
      <c r="B252" s="122"/>
      <c r="C252" s="123"/>
      <c r="D252" s="123"/>
    </row>
    <row r="253" spans="2:4">
      <c r="B253" s="122"/>
      <c r="C253" s="123"/>
      <c r="D253" s="123"/>
    </row>
    <row r="254" spans="2:4">
      <c r="B254" s="122"/>
      <c r="C254" s="123"/>
      <c r="D254" s="123"/>
    </row>
    <row r="255" spans="2:4">
      <c r="B255" s="122"/>
      <c r="C255" s="123"/>
      <c r="D255" s="123"/>
    </row>
    <row r="256" spans="2:4">
      <c r="B256" s="122"/>
      <c r="C256" s="123"/>
      <c r="D256" s="123"/>
    </row>
    <row r="257" spans="2:4">
      <c r="B257" s="122"/>
      <c r="C257" s="123"/>
      <c r="D257" s="123"/>
    </row>
    <row r="258" spans="2:4">
      <c r="B258" s="122"/>
      <c r="C258" s="123"/>
      <c r="D258" s="123"/>
    </row>
    <row r="259" spans="2:4">
      <c r="B259" s="122"/>
      <c r="C259" s="123"/>
      <c r="D259" s="123"/>
    </row>
    <row r="260" spans="2:4">
      <c r="B260" s="122"/>
      <c r="C260" s="123"/>
      <c r="D260" s="123"/>
    </row>
    <row r="261" spans="2:4">
      <c r="B261" s="122"/>
      <c r="C261" s="123"/>
      <c r="D261" s="123"/>
    </row>
    <row r="262" spans="2:4">
      <c r="B262" s="122"/>
      <c r="C262" s="123"/>
      <c r="D262" s="123"/>
    </row>
    <row r="263" spans="2:4">
      <c r="B263" s="122"/>
      <c r="C263" s="123"/>
      <c r="D263" s="123"/>
    </row>
    <row r="264" spans="2:4">
      <c r="B264" s="122"/>
      <c r="C264" s="123"/>
      <c r="D264" s="123"/>
    </row>
    <row r="265" spans="2:4">
      <c r="B265" s="122"/>
      <c r="C265" s="123"/>
      <c r="D265" s="123"/>
    </row>
    <row r="266" spans="2:4">
      <c r="B266" s="122"/>
      <c r="C266" s="123"/>
      <c r="D266" s="123"/>
    </row>
    <row r="267" spans="2:4">
      <c r="B267" s="122"/>
      <c r="C267" s="123"/>
      <c r="D267" s="123"/>
    </row>
    <row r="268" spans="2:4">
      <c r="B268" s="122"/>
      <c r="C268" s="123"/>
      <c r="D268" s="123"/>
    </row>
    <row r="269" spans="2:4">
      <c r="B269" s="122"/>
      <c r="C269" s="123"/>
      <c r="D269" s="123"/>
    </row>
    <row r="270" spans="2:4">
      <c r="B270" s="122"/>
      <c r="C270" s="123"/>
      <c r="D270" s="123"/>
    </row>
    <row r="271" spans="2:4">
      <c r="B271" s="122"/>
      <c r="C271" s="123"/>
      <c r="D271" s="123"/>
    </row>
    <row r="272" spans="2:4">
      <c r="B272" s="122"/>
      <c r="C272" s="123"/>
      <c r="D272" s="123"/>
    </row>
    <row r="273" spans="2:4">
      <c r="B273" s="122"/>
      <c r="C273" s="123"/>
      <c r="D273" s="123"/>
    </row>
    <row r="274" spans="2:4">
      <c r="B274" s="122"/>
      <c r="C274" s="123"/>
      <c r="D274" s="123"/>
    </row>
    <row r="275" spans="2:4">
      <c r="B275" s="122"/>
      <c r="C275" s="123"/>
      <c r="D275" s="123"/>
    </row>
    <row r="276" spans="2:4">
      <c r="B276" s="122"/>
      <c r="C276" s="123"/>
      <c r="D276" s="123"/>
    </row>
    <row r="277" spans="2:4">
      <c r="B277" s="122"/>
      <c r="C277" s="123"/>
      <c r="D277" s="123"/>
    </row>
    <row r="278" spans="2:4">
      <c r="B278" s="122"/>
      <c r="C278" s="123"/>
      <c r="D278" s="123"/>
    </row>
    <row r="279" spans="2:4">
      <c r="B279" s="122"/>
      <c r="C279" s="123"/>
      <c r="D279" s="123"/>
    </row>
    <row r="280" spans="2:4">
      <c r="B280" s="122"/>
      <c r="C280" s="123"/>
      <c r="D280" s="123"/>
    </row>
    <row r="281" spans="2:4">
      <c r="B281" s="122"/>
      <c r="C281" s="123"/>
      <c r="D281" s="123"/>
    </row>
    <row r="282" spans="2:4">
      <c r="B282" s="122"/>
      <c r="C282" s="123"/>
      <c r="D282" s="123"/>
    </row>
    <row r="283" spans="2:4">
      <c r="B283" s="122"/>
      <c r="C283" s="123"/>
      <c r="D283" s="123"/>
    </row>
    <row r="284" spans="2:4">
      <c r="B284" s="122"/>
      <c r="C284" s="123"/>
      <c r="D284" s="123"/>
    </row>
    <row r="285" spans="2:4">
      <c r="B285" s="122"/>
      <c r="C285" s="123"/>
      <c r="D285" s="123"/>
    </row>
    <row r="286" spans="2:4">
      <c r="B286" s="122"/>
      <c r="C286" s="123"/>
      <c r="D286" s="123"/>
    </row>
    <row r="287" spans="2:4">
      <c r="B287" s="122"/>
      <c r="C287" s="123"/>
      <c r="D287" s="123"/>
    </row>
    <row r="288" spans="2:4">
      <c r="B288" s="122"/>
      <c r="C288" s="123"/>
      <c r="D288" s="123"/>
    </row>
    <row r="289" spans="2:4">
      <c r="B289" s="122"/>
      <c r="C289" s="123"/>
      <c r="D289" s="123"/>
    </row>
    <row r="290" spans="2:4">
      <c r="B290" s="122"/>
      <c r="C290" s="123"/>
      <c r="D290" s="123"/>
    </row>
    <row r="291" spans="2:4">
      <c r="B291" s="122"/>
      <c r="C291" s="123"/>
      <c r="D291" s="123"/>
    </row>
    <row r="292" spans="2:4">
      <c r="B292" s="122"/>
      <c r="C292" s="123"/>
      <c r="D292" s="123"/>
    </row>
    <row r="293" spans="2:4">
      <c r="B293" s="122"/>
      <c r="C293" s="123"/>
      <c r="D293" s="123"/>
    </row>
    <row r="294" spans="2:4">
      <c r="B294" s="122"/>
      <c r="C294" s="123"/>
      <c r="D294" s="123"/>
    </row>
    <row r="295" spans="2:4">
      <c r="B295" s="122"/>
      <c r="C295" s="123"/>
      <c r="D295" s="123"/>
    </row>
    <row r="296" spans="2:4">
      <c r="B296" s="122"/>
      <c r="C296" s="123"/>
      <c r="D296" s="123"/>
    </row>
    <row r="297" spans="2:4">
      <c r="B297" s="122"/>
      <c r="C297" s="123"/>
      <c r="D297" s="123"/>
    </row>
    <row r="298" spans="2:4">
      <c r="B298" s="122"/>
      <c r="C298" s="123"/>
      <c r="D298" s="123"/>
    </row>
    <row r="299" spans="2:4">
      <c r="B299" s="122"/>
      <c r="C299" s="123"/>
      <c r="D299" s="123"/>
    </row>
    <row r="300" spans="2:4">
      <c r="B300" s="122"/>
      <c r="C300" s="123"/>
      <c r="D300" s="123"/>
    </row>
    <row r="301" spans="2:4">
      <c r="B301" s="122"/>
      <c r="C301" s="123"/>
      <c r="D301" s="123"/>
    </row>
    <row r="302" spans="2:4">
      <c r="B302" s="122"/>
      <c r="C302" s="123"/>
      <c r="D302" s="123"/>
    </row>
    <row r="303" spans="2:4">
      <c r="B303" s="122"/>
      <c r="C303" s="123"/>
      <c r="D303" s="123"/>
    </row>
    <row r="304" spans="2:4">
      <c r="B304" s="122"/>
      <c r="C304" s="123"/>
      <c r="D304" s="123"/>
    </row>
    <row r="305" spans="2:4">
      <c r="B305" s="122"/>
      <c r="C305" s="123"/>
      <c r="D305" s="123"/>
    </row>
    <row r="306" spans="2:4">
      <c r="B306" s="122"/>
      <c r="C306" s="123"/>
      <c r="D306" s="123"/>
    </row>
    <row r="307" spans="2:4">
      <c r="B307" s="122"/>
      <c r="C307" s="123"/>
      <c r="D307" s="123"/>
    </row>
    <row r="308" spans="2:4">
      <c r="B308" s="122"/>
      <c r="C308" s="123"/>
      <c r="D308" s="123"/>
    </row>
    <row r="309" spans="2:4">
      <c r="B309" s="122"/>
      <c r="C309" s="123"/>
      <c r="D309" s="123"/>
    </row>
    <row r="310" spans="2:4">
      <c r="B310" s="122"/>
      <c r="C310" s="123"/>
      <c r="D310" s="123"/>
    </row>
    <row r="311" spans="2:4">
      <c r="B311" s="122"/>
      <c r="C311" s="123"/>
      <c r="D311" s="123"/>
    </row>
    <row r="312" spans="2:4">
      <c r="B312" s="122"/>
      <c r="C312" s="123"/>
      <c r="D312" s="123"/>
    </row>
    <row r="313" spans="2:4">
      <c r="B313" s="122"/>
      <c r="C313" s="123"/>
      <c r="D313" s="123"/>
    </row>
    <row r="314" spans="2:4">
      <c r="B314" s="122"/>
      <c r="C314" s="123"/>
      <c r="D314" s="123"/>
    </row>
    <row r="315" spans="2:4">
      <c r="B315" s="122"/>
      <c r="C315" s="123"/>
      <c r="D315" s="123"/>
    </row>
    <row r="316" spans="2:4">
      <c r="B316" s="122"/>
      <c r="C316" s="123"/>
      <c r="D316" s="123"/>
    </row>
    <row r="317" spans="2:4">
      <c r="B317" s="122"/>
      <c r="C317" s="123"/>
      <c r="D317" s="123"/>
    </row>
    <row r="318" spans="2:4">
      <c r="B318" s="122"/>
      <c r="C318" s="123"/>
      <c r="D318" s="123"/>
    </row>
    <row r="319" spans="2:4">
      <c r="B319" s="122"/>
      <c r="C319" s="123"/>
      <c r="D319" s="123"/>
    </row>
    <row r="320" spans="2:4">
      <c r="B320" s="122"/>
      <c r="C320" s="123"/>
      <c r="D320" s="123"/>
    </row>
    <row r="321" spans="2:4">
      <c r="B321" s="122"/>
      <c r="C321" s="123"/>
      <c r="D321" s="123"/>
    </row>
    <row r="322" spans="2:4">
      <c r="B322" s="122"/>
      <c r="C322" s="123"/>
      <c r="D322" s="123"/>
    </row>
    <row r="323" spans="2:4">
      <c r="B323" s="122"/>
      <c r="C323" s="123"/>
      <c r="D323" s="123"/>
    </row>
    <row r="324" spans="2:4">
      <c r="B324" s="122"/>
      <c r="C324" s="123"/>
      <c r="D324" s="123"/>
    </row>
    <row r="325" spans="2:4">
      <c r="B325" s="122"/>
      <c r="C325" s="123"/>
      <c r="D325" s="123"/>
    </row>
    <row r="326" spans="2:4">
      <c r="B326" s="122"/>
      <c r="C326" s="123"/>
      <c r="D326" s="123"/>
    </row>
    <row r="327" spans="2:4">
      <c r="B327" s="122"/>
      <c r="C327" s="123"/>
      <c r="D327" s="123"/>
    </row>
    <row r="328" spans="2:4">
      <c r="B328" s="122"/>
      <c r="C328" s="123"/>
      <c r="D328" s="123"/>
    </row>
    <row r="329" spans="2:4">
      <c r="B329" s="122"/>
      <c r="C329" s="123"/>
      <c r="D329" s="123"/>
    </row>
    <row r="330" spans="2:4">
      <c r="B330" s="122"/>
      <c r="C330" s="123"/>
      <c r="D330" s="123"/>
    </row>
    <row r="331" spans="2:4">
      <c r="B331" s="122"/>
      <c r="C331" s="123"/>
      <c r="D331" s="123"/>
    </row>
    <row r="332" spans="2:4">
      <c r="B332" s="122"/>
      <c r="C332" s="123"/>
      <c r="D332" s="123"/>
    </row>
    <row r="333" spans="2:4">
      <c r="B333" s="122"/>
      <c r="C333" s="123"/>
      <c r="D333" s="123"/>
    </row>
    <row r="334" spans="2:4">
      <c r="B334" s="122"/>
      <c r="C334" s="123"/>
      <c r="D334" s="123"/>
    </row>
    <row r="335" spans="2:4">
      <c r="B335" s="122"/>
      <c r="C335" s="123"/>
      <c r="D335" s="123"/>
    </row>
    <row r="336" spans="2:4">
      <c r="B336" s="122"/>
      <c r="C336" s="123"/>
      <c r="D336" s="123"/>
    </row>
    <row r="337" spans="2:4">
      <c r="B337" s="122"/>
      <c r="C337" s="123"/>
      <c r="D337" s="123"/>
    </row>
    <row r="338" spans="2:4">
      <c r="B338" s="122"/>
      <c r="C338" s="123"/>
      <c r="D338" s="123"/>
    </row>
    <row r="339" spans="2:4">
      <c r="B339" s="122"/>
      <c r="C339" s="123"/>
      <c r="D339" s="123"/>
    </row>
    <row r="340" spans="2:4">
      <c r="B340" s="122"/>
      <c r="C340" s="123"/>
      <c r="D340" s="123"/>
    </row>
    <row r="341" spans="2:4">
      <c r="B341" s="122"/>
      <c r="C341" s="123"/>
      <c r="D341" s="123"/>
    </row>
    <row r="342" spans="2:4">
      <c r="B342" s="122"/>
      <c r="C342" s="123"/>
      <c r="D342" s="123"/>
    </row>
    <row r="343" spans="2:4">
      <c r="B343" s="122"/>
      <c r="C343" s="123"/>
      <c r="D343" s="123"/>
    </row>
    <row r="344" spans="2:4">
      <c r="B344" s="122"/>
      <c r="C344" s="123"/>
      <c r="D344" s="123"/>
    </row>
    <row r="345" spans="2:4">
      <c r="B345" s="122"/>
      <c r="C345" s="123"/>
      <c r="D345" s="123"/>
    </row>
    <row r="346" spans="2:4">
      <c r="B346" s="122"/>
      <c r="C346" s="123"/>
      <c r="D346" s="123"/>
    </row>
    <row r="347" spans="2:4">
      <c r="B347" s="122"/>
      <c r="C347" s="123"/>
      <c r="D347" s="123"/>
    </row>
    <row r="348" spans="2:4">
      <c r="B348" s="122"/>
      <c r="C348" s="123"/>
      <c r="D348" s="123"/>
    </row>
    <row r="349" spans="2:4">
      <c r="B349" s="122"/>
      <c r="C349" s="123"/>
      <c r="D349" s="123"/>
    </row>
    <row r="350" spans="2:4">
      <c r="B350" s="122"/>
      <c r="C350" s="123"/>
      <c r="D350" s="123"/>
    </row>
    <row r="351" spans="2:4">
      <c r="B351" s="122"/>
      <c r="C351" s="123"/>
      <c r="D351" s="123"/>
    </row>
    <row r="352" spans="2:4">
      <c r="B352" s="122"/>
      <c r="C352" s="123"/>
      <c r="D352" s="123"/>
    </row>
    <row r="353" spans="2:4">
      <c r="B353" s="122"/>
      <c r="C353" s="123"/>
      <c r="D353" s="123"/>
    </row>
    <row r="354" spans="2:4">
      <c r="B354" s="122"/>
      <c r="C354" s="123"/>
      <c r="D354" s="123"/>
    </row>
    <row r="355" spans="2:4">
      <c r="B355" s="122"/>
      <c r="C355" s="123"/>
      <c r="D355" s="123"/>
    </row>
    <row r="356" spans="2:4">
      <c r="B356" s="122"/>
      <c r="C356" s="123"/>
      <c r="D356" s="123"/>
    </row>
    <row r="357" spans="2:4">
      <c r="B357" s="122"/>
      <c r="C357" s="123"/>
      <c r="D357" s="123"/>
    </row>
    <row r="358" spans="2:4">
      <c r="B358" s="122"/>
      <c r="C358" s="123"/>
      <c r="D358" s="123"/>
    </row>
    <row r="359" spans="2:4">
      <c r="B359" s="122"/>
      <c r="C359" s="123"/>
      <c r="D359" s="123"/>
    </row>
    <row r="360" spans="2:4">
      <c r="B360" s="122"/>
      <c r="C360" s="123"/>
      <c r="D360" s="123"/>
    </row>
    <row r="361" spans="2:4">
      <c r="B361" s="122"/>
      <c r="C361" s="123"/>
      <c r="D361" s="123"/>
    </row>
    <row r="362" spans="2:4">
      <c r="B362" s="122"/>
      <c r="C362" s="123"/>
      <c r="D362" s="123"/>
    </row>
    <row r="363" spans="2:4">
      <c r="B363" s="122"/>
      <c r="C363" s="123"/>
      <c r="D363" s="123"/>
    </row>
    <row r="364" spans="2:4">
      <c r="B364" s="122"/>
      <c r="C364" s="123"/>
      <c r="D364" s="123"/>
    </row>
    <row r="365" spans="2:4">
      <c r="B365" s="122"/>
      <c r="C365" s="123"/>
      <c r="D365" s="123"/>
    </row>
    <row r="366" spans="2:4">
      <c r="B366" s="122"/>
      <c r="C366" s="123"/>
      <c r="D366" s="123"/>
    </row>
    <row r="367" spans="2:4">
      <c r="B367" s="122"/>
      <c r="C367" s="123"/>
      <c r="D367" s="123"/>
    </row>
    <row r="368" spans="2:4">
      <c r="B368" s="122"/>
      <c r="C368" s="123"/>
      <c r="D368" s="123"/>
    </row>
    <row r="369" spans="2:4">
      <c r="B369" s="122"/>
      <c r="C369" s="123"/>
      <c r="D369" s="123"/>
    </row>
    <row r="370" spans="2:4">
      <c r="B370" s="122"/>
      <c r="C370" s="123"/>
      <c r="D370" s="123"/>
    </row>
    <row r="371" spans="2:4">
      <c r="B371" s="122"/>
      <c r="C371" s="123"/>
      <c r="D371" s="123"/>
    </row>
    <row r="372" spans="2:4">
      <c r="B372" s="122"/>
      <c r="C372" s="123"/>
      <c r="D372" s="123"/>
    </row>
    <row r="373" spans="2:4">
      <c r="B373" s="122"/>
      <c r="C373" s="123"/>
      <c r="D373" s="123"/>
    </row>
    <row r="374" spans="2:4">
      <c r="B374" s="122"/>
      <c r="C374" s="123"/>
      <c r="D374" s="123"/>
    </row>
    <row r="375" spans="2:4">
      <c r="B375" s="122"/>
      <c r="C375" s="123"/>
      <c r="D375" s="123"/>
    </row>
    <row r="376" spans="2:4">
      <c r="B376" s="122"/>
      <c r="C376" s="123"/>
      <c r="D376" s="123"/>
    </row>
    <row r="377" spans="2:4">
      <c r="B377" s="122"/>
      <c r="C377" s="123"/>
      <c r="D377" s="123"/>
    </row>
    <row r="378" spans="2:4">
      <c r="B378" s="122"/>
      <c r="C378" s="123"/>
      <c r="D378" s="123"/>
    </row>
    <row r="379" spans="2:4">
      <c r="B379" s="122"/>
      <c r="C379" s="123"/>
      <c r="D379" s="123"/>
    </row>
    <row r="380" spans="2:4">
      <c r="B380" s="122"/>
      <c r="C380" s="123"/>
      <c r="D380" s="123"/>
    </row>
    <row r="381" spans="2:4">
      <c r="B381" s="122"/>
      <c r="C381" s="123"/>
      <c r="D381" s="123"/>
    </row>
    <row r="382" spans="2:4">
      <c r="B382" s="122"/>
      <c r="C382" s="123"/>
      <c r="D382" s="123"/>
    </row>
    <row r="383" spans="2:4">
      <c r="B383" s="122"/>
      <c r="C383" s="123"/>
      <c r="D383" s="123"/>
    </row>
    <row r="384" spans="2:4">
      <c r="B384" s="122"/>
      <c r="C384" s="123"/>
      <c r="D384" s="123"/>
    </row>
    <row r="385" spans="2:4">
      <c r="B385" s="122"/>
      <c r="C385" s="123"/>
      <c r="D385" s="123"/>
    </row>
    <row r="386" spans="2:4">
      <c r="B386" s="122"/>
      <c r="C386" s="123"/>
      <c r="D386" s="123"/>
    </row>
    <row r="387" spans="2:4">
      <c r="B387" s="122"/>
      <c r="C387" s="123"/>
      <c r="D387" s="123"/>
    </row>
    <row r="388" spans="2:4">
      <c r="B388" s="122"/>
      <c r="C388" s="123"/>
      <c r="D388" s="123"/>
    </row>
    <row r="389" spans="2:4">
      <c r="B389" s="122"/>
      <c r="C389" s="123"/>
      <c r="D389" s="123"/>
    </row>
    <row r="390" spans="2:4">
      <c r="B390" s="122"/>
      <c r="C390" s="123"/>
      <c r="D390" s="123"/>
    </row>
    <row r="391" spans="2:4">
      <c r="B391" s="122"/>
      <c r="C391" s="123"/>
      <c r="D391" s="123"/>
    </row>
    <row r="392" spans="2:4">
      <c r="B392" s="122"/>
      <c r="C392" s="123"/>
      <c r="D392" s="123"/>
    </row>
    <row r="393" spans="2:4">
      <c r="B393" s="122"/>
      <c r="C393" s="123"/>
      <c r="D393" s="123"/>
    </row>
    <row r="394" spans="2:4">
      <c r="B394" s="122"/>
      <c r="C394" s="123"/>
      <c r="D394" s="123"/>
    </row>
    <row r="395" spans="2:4">
      <c r="B395" s="122"/>
      <c r="C395" s="123"/>
      <c r="D395" s="123"/>
    </row>
    <row r="396" spans="2:4">
      <c r="B396" s="122"/>
      <c r="C396" s="123"/>
      <c r="D396" s="123"/>
    </row>
    <row r="397" spans="2:4">
      <c r="B397" s="122"/>
      <c r="C397" s="123"/>
      <c r="D397" s="123"/>
    </row>
    <row r="398" spans="2:4">
      <c r="B398" s="122"/>
      <c r="C398" s="123"/>
      <c r="D398" s="123"/>
    </row>
    <row r="399" spans="2:4">
      <c r="B399" s="122"/>
      <c r="C399" s="123"/>
      <c r="D399" s="123"/>
    </row>
    <row r="400" spans="2:4">
      <c r="B400" s="122"/>
      <c r="C400" s="123"/>
      <c r="D400" s="123"/>
    </row>
    <row r="401" spans="2:4">
      <c r="B401" s="122"/>
      <c r="C401" s="123"/>
      <c r="D401" s="123"/>
    </row>
    <row r="402" spans="2:4">
      <c r="B402" s="122"/>
      <c r="C402" s="123"/>
      <c r="D402" s="123"/>
    </row>
    <row r="403" spans="2:4">
      <c r="B403" s="122"/>
      <c r="C403" s="123"/>
      <c r="D403" s="123"/>
    </row>
    <row r="404" spans="2:4">
      <c r="B404" s="122"/>
      <c r="C404" s="123"/>
      <c r="D404" s="123"/>
    </row>
    <row r="405" spans="2:4">
      <c r="B405" s="122"/>
      <c r="C405" s="123"/>
      <c r="D405" s="123"/>
    </row>
    <row r="406" spans="2:4">
      <c r="B406" s="122"/>
      <c r="C406" s="123"/>
      <c r="D406" s="123"/>
    </row>
    <row r="407" spans="2:4">
      <c r="B407" s="122"/>
      <c r="C407" s="123"/>
      <c r="D407" s="123"/>
    </row>
    <row r="408" spans="2:4">
      <c r="B408" s="122"/>
      <c r="C408" s="123"/>
      <c r="D408" s="123"/>
    </row>
    <row r="409" spans="2:4">
      <c r="B409" s="122"/>
      <c r="C409" s="123"/>
      <c r="D409" s="123"/>
    </row>
    <row r="410" spans="2:4">
      <c r="B410" s="122"/>
      <c r="C410" s="123"/>
      <c r="D410" s="123"/>
    </row>
    <row r="411" spans="2:4">
      <c r="B411" s="122"/>
      <c r="C411" s="123"/>
      <c r="D411" s="123"/>
    </row>
    <row r="412" spans="2:4">
      <c r="B412" s="122"/>
      <c r="C412" s="123"/>
      <c r="D412" s="123"/>
    </row>
    <row r="413" spans="2:4">
      <c r="B413" s="122"/>
      <c r="C413" s="123"/>
      <c r="D413" s="123"/>
    </row>
    <row r="414" spans="2:4">
      <c r="B414" s="122"/>
      <c r="C414" s="123"/>
      <c r="D414" s="123"/>
    </row>
    <row r="415" spans="2:4">
      <c r="B415" s="122"/>
      <c r="C415" s="123"/>
      <c r="D415" s="123"/>
    </row>
    <row r="416" spans="2:4">
      <c r="B416" s="122"/>
      <c r="C416" s="123"/>
      <c r="D416" s="123"/>
    </row>
    <row r="417" spans="2:4">
      <c r="B417" s="122"/>
      <c r="C417" s="123"/>
      <c r="D417" s="123"/>
    </row>
    <row r="418" spans="2:4">
      <c r="B418" s="122"/>
      <c r="C418" s="123"/>
      <c r="D418" s="123"/>
    </row>
    <row r="419" spans="2:4">
      <c r="B419" s="122"/>
      <c r="C419" s="123"/>
      <c r="D419" s="123"/>
    </row>
    <row r="420" spans="2:4">
      <c r="B420" s="122"/>
      <c r="C420" s="123"/>
      <c r="D420" s="123"/>
    </row>
    <row r="421" spans="2:4">
      <c r="B421" s="122"/>
      <c r="C421" s="123"/>
      <c r="D421" s="123"/>
    </row>
    <row r="422" spans="2:4">
      <c r="B422" s="122"/>
      <c r="C422" s="123"/>
      <c r="D422" s="123"/>
    </row>
    <row r="423" spans="2:4">
      <c r="B423" s="122"/>
      <c r="C423" s="123"/>
      <c r="D423" s="123"/>
    </row>
    <row r="424" spans="2:4">
      <c r="B424" s="122"/>
      <c r="C424" s="123"/>
      <c r="D424" s="123"/>
    </row>
    <row r="425" spans="2:4">
      <c r="B425" s="122"/>
      <c r="C425" s="123"/>
      <c r="D425" s="123"/>
    </row>
    <row r="426" spans="2:4">
      <c r="B426" s="122"/>
      <c r="C426" s="123"/>
      <c r="D426" s="123"/>
    </row>
    <row r="427" spans="2:4">
      <c r="B427" s="122"/>
      <c r="C427" s="123"/>
      <c r="D427" s="123"/>
    </row>
    <row r="428" spans="2:4">
      <c r="B428" s="122"/>
      <c r="C428" s="123"/>
      <c r="D428" s="123"/>
    </row>
    <row r="429" spans="2:4">
      <c r="B429" s="122"/>
      <c r="C429" s="123"/>
      <c r="D429" s="123"/>
    </row>
    <row r="430" spans="2:4">
      <c r="B430" s="122"/>
      <c r="C430" s="123"/>
      <c r="D430" s="123"/>
    </row>
    <row r="431" spans="2:4">
      <c r="B431" s="122"/>
      <c r="C431" s="123"/>
      <c r="D431" s="123"/>
    </row>
    <row r="432" spans="2:4">
      <c r="B432" s="122"/>
      <c r="C432" s="123"/>
      <c r="D432" s="123"/>
    </row>
    <row r="433" spans="2:4">
      <c r="B433" s="122"/>
      <c r="C433" s="123"/>
      <c r="D433" s="123"/>
    </row>
    <row r="434" spans="2:4">
      <c r="B434" s="122"/>
      <c r="C434" s="123"/>
      <c r="D434" s="123"/>
    </row>
    <row r="435" spans="2:4">
      <c r="B435" s="122"/>
      <c r="C435" s="123"/>
      <c r="D435" s="123"/>
    </row>
    <row r="436" spans="2:4">
      <c r="B436" s="122"/>
      <c r="C436" s="123"/>
      <c r="D436" s="123"/>
    </row>
    <row r="437" spans="2:4">
      <c r="B437" s="122"/>
      <c r="C437" s="123"/>
      <c r="D437" s="123"/>
    </row>
    <row r="438" spans="2:4">
      <c r="B438" s="122"/>
      <c r="C438" s="123"/>
      <c r="D438" s="123"/>
    </row>
    <row r="439" spans="2:4">
      <c r="B439" s="122"/>
      <c r="C439" s="123"/>
      <c r="D439" s="123"/>
    </row>
    <row r="440" spans="2:4">
      <c r="B440" s="122"/>
      <c r="C440" s="123"/>
      <c r="D440" s="123"/>
    </row>
    <row r="441" spans="2:4">
      <c r="B441" s="122"/>
      <c r="C441" s="123"/>
      <c r="D441" s="123"/>
    </row>
    <row r="442" spans="2:4">
      <c r="B442" s="122"/>
      <c r="C442" s="123"/>
      <c r="D442" s="123"/>
    </row>
    <row r="443" spans="2:4">
      <c r="B443" s="122"/>
      <c r="C443" s="123"/>
      <c r="D443" s="123"/>
    </row>
    <row r="444" spans="2:4">
      <c r="B444" s="122"/>
      <c r="C444" s="123"/>
      <c r="D444" s="123"/>
    </row>
    <row r="445" spans="2:4">
      <c r="B445" s="122"/>
      <c r="C445" s="123"/>
      <c r="D445" s="123"/>
    </row>
    <row r="446" spans="2:4">
      <c r="B446" s="122"/>
      <c r="C446" s="123"/>
      <c r="D446" s="123"/>
    </row>
    <row r="447" spans="2:4">
      <c r="B447" s="122"/>
      <c r="C447" s="123"/>
      <c r="D447" s="123"/>
    </row>
    <row r="448" spans="2:4">
      <c r="B448" s="122"/>
      <c r="C448" s="123"/>
      <c r="D448" s="123"/>
    </row>
    <row r="449" spans="2:4">
      <c r="B449" s="122"/>
      <c r="C449" s="123"/>
      <c r="D449" s="123"/>
    </row>
    <row r="450" spans="2:4">
      <c r="B450" s="122"/>
      <c r="C450" s="123"/>
      <c r="D450" s="123"/>
    </row>
    <row r="451" spans="2:4">
      <c r="B451" s="122"/>
      <c r="C451" s="123"/>
      <c r="D451" s="123"/>
    </row>
    <row r="452" spans="2:4">
      <c r="B452" s="122"/>
      <c r="C452" s="123"/>
      <c r="D452" s="123"/>
    </row>
    <row r="453" spans="2:4">
      <c r="B453" s="122"/>
      <c r="C453" s="123"/>
      <c r="D453" s="123"/>
    </row>
    <row r="454" spans="2:4">
      <c r="B454" s="122"/>
      <c r="C454" s="123"/>
      <c r="D454" s="123"/>
    </row>
    <row r="455" spans="2:4">
      <c r="B455" s="122"/>
      <c r="C455" s="123"/>
      <c r="D455" s="123"/>
    </row>
    <row r="456" spans="2:4">
      <c r="B456" s="122"/>
      <c r="C456" s="123"/>
      <c r="D456" s="123"/>
    </row>
    <row r="457" spans="2:4">
      <c r="B457" s="122"/>
      <c r="C457" s="123"/>
      <c r="D457" s="123"/>
    </row>
    <row r="458" spans="2:4">
      <c r="B458" s="122"/>
      <c r="C458" s="123"/>
      <c r="D458" s="123"/>
    </row>
    <row r="459" spans="2:4">
      <c r="B459" s="122"/>
      <c r="C459" s="123"/>
      <c r="D459" s="123"/>
    </row>
    <row r="460" spans="2:4">
      <c r="B460" s="122"/>
      <c r="C460" s="123"/>
      <c r="D460" s="123"/>
    </row>
    <row r="461" spans="2:4">
      <c r="B461" s="122"/>
      <c r="C461" s="123"/>
      <c r="D461" s="123"/>
    </row>
    <row r="462" spans="2:4">
      <c r="B462" s="122"/>
      <c r="C462" s="123"/>
      <c r="D462" s="123"/>
    </row>
    <row r="463" spans="2:4">
      <c r="B463" s="122"/>
      <c r="C463" s="123"/>
      <c r="D463" s="123"/>
    </row>
    <row r="464" spans="2:4">
      <c r="B464" s="122"/>
      <c r="C464" s="123"/>
      <c r="D464" s="123"/>
    </row>
    <row r="465" spans="2:4">
      <c r="B465" s="122"/>
      <c r="C465" s="123"/>
      <c r="D465" s="123"/>
    </row>
    <row r="466" spans="2:4">
      <c r="B466" s="122"/>
      <c r="C466" s="123"/>
      <c r="D466" s="123"/>
    </row>
    <row r="467" spans="2:4">
      <c r="B467" s="122"/>
      <c r="C467" s="123"/>
      <c r="D467" s="123"/>
    </row>
    <row r="468" spans="2:4">
      <c r="B468" s="122"/>
      <c r="C468" s="123"/>
      <c r="D468" s="123"/>
    </row>
    <row r="469" spans="2:4">
      <c r="B469" s="122"/>
      <c r="C469" s="123"/>
      <c r="D469" s="123"/>
    </row>
    <row r="470" spans="2:4">
      <c r="B470" s="122"/>
      <c r="C470" s="123"/>
      <c r="D470" s="123"/>
    </row>
    <row r="471" spans="2:4">
      <c r="B471" s="122"/>
      <c r="C471" s="123"/>
      <c r="D471" s="123"/>
    </row>
    <row r="472" spans="2:4">
      <c r="B472" s="122"/>
      <c r="C472" s="123"/>
      <c r="D472" s="123"/>
    </row>
    <row r="473" spans="2:4">
      <c r="B473" s="122"/>
      <c r="C473" s="123"/>
      <c r="D473" s="123"/>
    </row>
    <row r="474" spans="2:4">
      <c r="B474" s="122"/>
      <c r="C474" s="123"/>
      <c r="D474" s="123"/>
    </row>
    <row r="475" spans="2:4">
      <c r="B475" s="122"/>
      <c r="C475" s="123"/>
      <c r="D475" s="123"/>
    </row>
    <row r="476" spans="2:4">
      <c r="B476" s="122"/>
      <c r="C476" s="123"/>
      <c r="D476" s="123"/>
    </row>
    <row r="477" spans="2:4">
      <c r="B477" s="122"/>
      <c r="C477" s="123"/>
      <c r="D477" s="123"/>
    </row>
    <row r="478" spans="2:4">
      <c r="B478" s="122"/>
      <c r="C478" s="123"/>
      <c r="D478" s="123"/>
    </row>
    <row r="479" spans="2:4">
      <c r="B479" s="122"/>
      <c r="C479" s="123"/>
      <c r="D479" s="123"/>
    </row>
    <row r="480" spans="2:4">
      <c r="B480" s="122"/>
      <c r="C480" s="123"/>
      <c r="D480" s="123"/>
    </row>
    <row r="481" spans="2:4">
      <c r="B481" s="122"/>
      <c r="C481" s="123"/>
      <c r="D481" s="123"/>
    </row>
    <row r="482" spans="2:4">
      <c r="B482" s="122"/>
      <c r="C482" s="123"/>
      <c r="D482" s="123"/>
    </row>
    <row r="483" spans="2:4">
      <c r="B483" s="122"/>
      <c r="C483" s="123"/>
      <c r="D483" s="123"/>
    </row>
    <row r="484" spans="2:4">
      <c r="B484" s="122"/>
      <c r="C484" s="123"/>
      <c r="D484" s="123"/>
    </row>
    <row r="485" spans="2:4">
      <c r="B485" s="122"/>
      <c r="C485" s="123"/>
      <c r="D485" s="123"/>
    </row>
    <row r="486" spans="2:4">
      <c r="B486" s="122"/>
      <c r="C486" s="123"/>
      <c r="D486" s="123"/>
    </row>
    <row r="487" spans="2:4">
      <c r="B487" s="122"/>
      <c r="C487" s="123"/>
      <c r="D487" s="123"/>
    </row>
    <row r="488" spans="2:4">
      <c r="B488" s="122"/>
      <c r="C488" s="123"/>
      <c r="D488" s="123"/>
    </row>
    <row r="489" spans="2:4">
      <c r="B489" s="122"/>
      <c r="C489" s="123"/>
      <c r="D489" s="123"/>
    </row>
    <row r="490" spans="2:4">
      <c r="B490" s="122"/>
      <c r="C490" s="123"/>
      <c r="D490" s="123"/>
    </row>
    <row r="491" spans="2:4">
      <c r="B491" s="122"/>
      <c r="C491" s="123"/>
      <c r="D491" s="123"/>
    </row>
    <row r="492" spans="2:4">
      <c r="B492" s="122"/>
      <c r="C492" s="123"/>
      <c r="D492" s="123"/>
    </row>
    <row r="493" spans="2:4">
      <c r="B493" s="122"/>
      <c r="C493" s="123"/>
      <c r="D493" s="123"/>
    </row>
    <row r="494" spans="2:4">
      <c r="B494" s="122"/>
      <c r="C494" s="123"/>
      <c r="D494" s="123"/>
    </row>
    <row r="495" spans="2:4">
      <c r="B495" s="122"/>
      <c r="C495" s="123"/>
      <c r="D495" s="123"/>
    </row>
    <row r="496" spans="2:4">
      <c r="B496" s="122"/>
      <c r="C496" s="123"/>
      <c r="D496" s="123"/>
    </row>
    <row r="497" spans="2:4">
      <c r="B497" s="122"/>
      <c r="C497" s="123"/>
      <c r="D497" s="123"/>
    </row>
    <row r="498" spans="2:4">
      <c r="B498" s="122"/>
      <c r="C498" s="123"/>
      <c r="D498" s="123"/>
    </row>
    <row r="499" spans="2:4">
      <c r="B499" s="122"/>
      <c r="C499" s="123"/>
      <c r="D499" s="123"/>
    </row>
    <row r="500" spans="2:4">
      <c r="B500" s="122"/>
      <c r="C500" s="123"/>
      <c r="D500" s="123"/>
    </row>
    <row r="501" spans="2:4">
      <c r="B501" s="122"/>
      <c r="C501" s="123"/>
      <c r="D501" s="123"/>
    </row>
    <row r="502" spans="2:4">
      <c r="B502" s="122"/>
      <c r="C502" s="123"/>
      <c r="D502" s="123"/>
    </row>
    <row r="503" spans="2:4">
      <c r="B503" s="122"/>
      <c r="C503" s="123"/>
      <c r="D503" s="123"/>
    </row>
    <row r="504" spans="2:4">
      <c r="B504" s="122"/>
      <c r="C504" s="123"/>
      <c r="D504" s="123"/>
    </row>
    <row r="505" spans="2:4">
      <c r="B505" s="122"/>
      <c r="C505" s="123"/>
      <c r="D505" s="123"/>
    </row>
    <row r="506" spans="2:4">
      <c r="B506" s="122"/>
      <c r="C506" s="123"/>
      <c r="D506" s="123"/>
    </row>
    <row r="507" spans="2:4">
      <c r="B507" s="122"/>
      <c r="C507" s="123"/>
      <c r="D507" s="123"/>
    </row>
    <row r="508" spans="2:4">
      <c r="B508" s="122"/>
      <c r="C508" s="123"/>
      <c r="D508" s="123"/>
    </row>
    <row r="509" spans="2:4">
      <c r="B509" s="122"/>
      <c r="C509" s="123"/>
      <c r="D509" s="123"/>
    </row>
    <row r="510" spans="2:4">
      <c r="B510" s="122"/>
      <c r="C510" s="123"/>
      <c r="D510" s="123"/>
    </row>
    <row r="511" spans="2:4">
      <c r="B511" s="122"/>
      <c r="C511" s="123"/>
      <c r="D511" s="123"/>
    </row>
    <row r="512" spans="2:4">
      <c r="B512" s="122"/>
      <c r="C512" s="123"/>
      <c r="D512" s="123"/>
    </row>
    <row r="513" spans="2:4">
      <c r="B513" s="122"/>
      <c r="C513" s="123"/>
      <c r="D513" s="123"/>
    </row>
    <row r="514" spans="2:4">
      <c r="B514" s="122"/>
      <c r="C514" s="123"/>
      <c r="D514" s="123"/>
    </row>
    <row r="515" spans="2:4">
      <c r="B515" s="122"/>
      <c r="C515" s="123"/>
      <c r="D515" s="123"/>
    </row>
    <row r="516" spans="2:4">
      <c r="B516" s="122"/>
      <c r="C516" s="123"/>
      <c r="D516" s="123"/>
    </row>
    <row r="517" spans="2:4">
      <c r="B517" s="122"/>
      <c r="C517" s="123"/>
      <c r="D517" s="123"/>
    </row>
    <row r="518" spans="2:4">
      <c r="B518" s="122"/>
      <c r="C518" s="123"/>
      <c r="D518" s="123"/>
    </row>
    <row r="519" spans="2:4">
      <c r="B519" s="122"/>
      <c r="C519" s="123"/>
      <c r="D519" s="123"/>
    </row>
    <row r="520" spans="2:4">
      <c r="B520" s="122"/>
      <c r="C520" s="123"/>
      <c r="D520" s="123"/>
    </row>
    <row r="521" spans="2:4">
      <c r="B521" s="122"/>
      <c r="C521" s="123"/>
      <c r="D521" s="123"/>
    </row>
    <row r="522" spans="2:4">
      <c r="B522" s="122"/>
      <c r="C522" s="123"/>
      <c r="D522" s="123"/>
    </row>
    <row r="523" spans="2:4">
      <c r="B523" s="122"/>
      <c r="C523" s="123"/>
      <c r="D523" s="123"/>
    </row>
    <row r="524" spans="2:4">
      <c r="B524" s="122"/>
      <c r="C524" s="123"/>
      <c r="D524" s="123"/>
    </row>
    <row r="525" spans="2:4">
      <c r="B525" s="122"/>
      <c r="C525" s="123"/>
      <c r="D525" s="123"/>
    </row>
    <row r="526" spans="2:4">
      <c r="B526" s="122"/>
      <c r="C526" s="123"/>
      <c r="D526" s="123"/>
    </row>
    <row r="527" spans="2:4">
      <c r="B527" s="122"/>
      <c r="C527" s="123"/>
      <c r="D527" s="123"/>
    </row>
    <row r="528" spans="2:4">
      <c r="B528" s="122"/>
      <c r="C528" s="123"/>
      <c r="D528" s="123"/>
    </row>
    <row r="529" spans="2:4">
      <c r="B529" s="122"/>
      <c r="C529" s="123"/>
      <c r="D529" s="123"/>
    </row>
    <row r="530" spans="2:4">
      <c r="B530" s="122"/>
      <c r="C530" s="123"/>
      <c r="D530" s="123"/>
    </row>
    <row r="531" spans="2:4">
      <c r="B531" s="122"/>
      <c r="C531" s="123"/>
      <c r="D531" s="123"/>
    </row>
    <row r="532" spans="2:4">
      <c r="B532" s="122"/>
      <c r="C532" s="123"/>
      <c r="D532" s="123"/>
    </row>
    <row r="533" spans="2:4">
      <c r="B533" s="122"/>
      <c r="C533" s="123"/>
      <c r="D533" s="123"/>
    </row>
    <row r="534" spans="2:4">
      <c r="B534" s="122"/>
      <c r="C534" s="123"/>
      <c r="D534" s="123"/>
    </row>
    <row r="535" spans="2:4">
      <c r="B535" s="122"/>
      <c r="C535" s="123"/>
      <c r="D535" s="123"/>
    </row>
    <row r="536" spans="2:4">
      <c r="B536" s="122"/>
      <c r="C536" s="123"/>
      <c r="D536" s="123"/>
    </row>
    <row r="537" spans="2:4">
      <c r="B537" s="122"/>
      <c r="C537" s="123"/>
      <c r="D537" s="123"/>
    </row>
    <row r="538" spans="2:4">
      <c r="B538" s="122"/>
      <c r="C538" s="123"/>
      <c r="D538" s="123"/>
    </row>
    <row r="539" spans="2:4">
      <c r="B539" s="122"/>
      <c r="C539" s="123"/>
      <c r="D539" s="123"/>
    </row>
    <row r="540" spans="2:4">
      <c r="B540" s="122"/>
      <c r="C540" s="123"/>
      <c r="D540" s="123"/>
    </row>
    <row r="541" spans="2:4">
      <c r="B541" s="122"/>
      <c r="C541" s="123"/>
      <c r="D541" s="123"/>
    </row>
    <row r="542" spans="2:4">
      <c r="B542" s="122"/>
      <c r="C542" s="123"/>
      <c r="D542" s="123"/>
    </row>
    <row r="543" spans="2:4">
      <c r="B543" s="122"/>
      <c r="C543" s="123"/>
      <c r="D543" s="123"/>
    </row>
    <row r="544" spans="2:4">
      <c r="B544" s="122"/>
      <c r="C544" s="123"/>
      <c r="D544" s="123"/>
    </row>
    <row r="545" spans="2:4">
      <c r="B545" s="122"/>
      <c r="C545" s="123"/>
      <c r="D545" s="123"/>
    </row>
    <row r="546" spans="2:4">
      <c r="B546" s="122"/>
      <c r="C546" s="123"/>
      <c r="D546" s="123"/>
    </row>
    <row r="547" spans="2:4">
      <c r="B547" s="122"/>
      <c r="C547" s="123"/>
      <c r="D547" s="123"/>
    </row>
    <row r="548" spans="2:4">
      <c r="B548" s="122"/>
      <c r="C548" s="123"/>
      <c r="D548" s="123"/>
    </row>
    <row r="549" spans="2:4">
      <c r="B549" s="122"/>
      <c r="C549" s="123"/>
      <c r="D549" s="123"/>
    </row>
    <row r="550" spans="2:4">
      <c r="B550" s="122"/>
      <c r="C550" s="123"/>
      <c r="D550" s="123"/>
    </row>
    <row r="551" spans="2:4">
      <c r="B551" s="122"/>
      <c r="C551" s="123"/>
      <c r="D551" s="123"/>
    </row>
    <row r="552" spans="2:4">
      <c r="B552" s="122"/>
      <c r="C552" s="123"/>
      <c r="D552" s="123"/>
    </row>
    <row r="553" spans="2:4">
      <c r="B553" s="122"/>
      <c r="C553" s="123"/>
      <c r="D553" s="123"/>
    </row>
    <row r="554" spans="2:4">
      <c r="B554" s="122"/>
      <c r="C554" s="123"/>
      <c r="D554" s="123"/>
    </row>
    <row r="555" spans="2:4">
      <c r="B555" s="122"/>
      <c r="C555" s="123"/>
      <c r="D555" s="123"/>
    </row>
    <row r="556" spans="2:4">
      <c r="B556" s="122"/>
      <c r="C556" s="123"/>
      <c r="D556" s="123"/>
    </row>
    <row r="557" spans="2:4">
      <c r="B557" s="122"/>
      <c r="C557" s="123"/>
      <c r="D557" s="123"/>
    </row>
    <row r="558" spans="2:4">
      <c r="B558" s="122"/>
      <c r="C558" s="123"/>
      <c r="D558" s="123"/>
    </row>
    <row r="559" spans="2:4">
      <c r="B559" s="122"/>
      <c r="C559" s="123"/>
      <c r="D559" s="123"/>
    </row>
    <row r="560" spans="2:4">
      <c r="B560" s="122"/>
      <c r="C560" s="123"/>
      <c r="D560" s="123"/>
    </row>
    <row r="561" spans="2:4">
      <c r="B561" s="122"/>
      <c r="C561" s="123"/>
      <c r="D561" s="123"/>
    </row>
    <row r="562" spans="2:4">
      <c r="B562" s="122"/>
      <c r="C562" s="123"/>
      <c r="D562" s="123"/>
    </row>
    <row r="563" spans="2:4">
      <c r="B563" s="122"/>
      <c r="C563" s="123"/>
      <c r="D563" s="123"/>
    </row>
    <row r="564" spans="2:4">
      <c r="B564" s="122"/>
      <c r="C564" s="123"/>
      <c r="D564" s="123"/>
    </row>
    <row r="565" spans="2:4">
      <c r="B565" s="122"/>
      <c r="C565" s="123"/>
      <c r="D565" s="123"/>
    </row>
    <row r="566" spans="2:4">
      <c r="B566" s="122"/>
      <c r="C566" s="123"/>
      <c r="D566" s="123"/>
    </row>
    <row r="567" spans="2:4">
      <c r="B567" s="122"/>
      <c r="C567" s="123"/>
      <c r="D567" s="123"/>
    </row>
    <row r="568" spans="2:4">
      <c r="B568" s="122"/>
      <c r="C568" s="123"/>
      <c r="D568" s="123"/>
    </row>
    <row r="569" spans="2:4">
      <c r="B569" s="122"/>
      <c r="C569" s="123"/>
      <c r="D569" s="123"/>
    </row>
    <row r="570" spans="2:4">
      <c r="B570" s="122"/>
      <c r="C570" s="123"/>
      <c r="D570" s="123"/>
    </row>
    <row r="571" spans="2:4">
      <c r="B571" s="122"/>
      <c r="C571" s="123"/>
      <c r="D571" s="123"/>
    </row>
    <row r="572" spans="2:4">
      <c r="B572" s="122"/>
      <c r="C572" s="123"/>
      <c r="D572" s="123"/>
    </row>
    <row r="573" spans="2:4">
      <c r="B573" s="122"/>
      <c r="C573" s="123"/>
      <c r="D573" s="123"/>
    </row>
    <row r="574" spans="2:4">
      <c r="B574" s="122"/>
      <c r="C574" s="123"/>
      <c r="D574" s="123"/>
    </row>
    <row r="575" spans="2:4">
      <c r="B575" s="122"/>
      <c r="C575" s="123"/>
      <c r="D575" s="123"/>
    </row>
    <row r="576" spans="2:4">
      <c r="B576" s="122"/>
      <c r="C576" s="123"/>
      <c r="D576" s="123"/>
    </row>
    <row r="577" spans="2:4">
      <c r="B577" s="122"/>
      <c r="C577" s="123"/>
      <c r="D577" s="123"/>
    </row>
    <row r="578" spans="2:4">
      <c r="B578" s="122"/>
      <c r="C578" s="123"/>
      <c r="D578" s="123"/>
    </row>
    <row r="579" spans="2:4">
      <c r="B579" s="122"/>
      <c r="C579" s="123"/>
      <c r="D579" s="123"/>
    </row>
    <row r="580" spans="2:4">
      <c r="B580" s="122"/>
      <c r="C580" s="123"/>
      <c r="D580" s="123"/>
    </row>
    <row r="581" spans="2:4">
      <c r="B581" s="122"/>
      <c r="C581" s="123"/>
      <c r="D581" s="123"/>
    </row>
    <row r="582" spans="2:4">
      <c r="B582" s="122"/>
      <c r="C582" s="123"/>
      <c r="D582" s="123"/>
    </row>
    <row r="583" spans="2:4">
      <c r="B583" s="122"/>
      <c r="C583" s="123"/>
      <c r="D583" s="123"/>
    </row>
    <row r="584" spans="2:4">
      <c r="B584" s="122"/>
      <c r="C584" s="123"/>
      <c r="D584" s="123"/>
    </row>
    <row r="585" spans="2:4">
      <c r="B585" s="122"/>
      <c r="C585" s="123"/>
      <c r="D585" s="123"/>
    </row>
    <row r="586" spans="2:4">
      <c r="B586" s="122"/>
      <c r="C586" s="123"/>
      <c r="D586" s="123"/>
    </row>
    <row r="587" spans="2:4">
      <c r="B587" s="122"/>
      <c r="C587" s="123"/>
      <c r="D587" s="123"/>
    </row>
    <row r="588" spans="2:4">
      <c r="B588" s="122"/>
      <c r="C588" s="123"/>
      <c r="D588" s="123"/>
    </row>
    <row r="589" spans="2:4">
      <c r="B589" s="122"/>
      <c r="C589" s="123"/>
      <c r="D589" s="123"/>
    </row>
    <row r="590" spans="2:4">
      <c r="B590" s="122"/>
      <c r="C590" s="123"/>
      <c r="D590" s="123"/>
    </row>
    <row r="591" spans="2:4">
      <c r="B591" s="122"/>
      <c r="C591" s="123"/>
      <c r="D591" s="123"/>
    </row>
    <row r="592" spans="2:4">
      <c r="B592" s="122"/>
      <c r="C592" s="123"/>
      <c r="D592" s="123"/>
    </row>
    <row r="593" spans="2:4">
      <c r="B593" s="122"/>
      <c r="C593" s="123"/>
      <c r="D593" s="123"/>
    </row>
    <row r="594" spans="2:4">
      <c r="B594" s="122"/>
      <c r="C594" s="123"/>
      <c r="D594" s="123"/>
    </row>
    <row r="595" spans="2:4">
      <c r="B595" s="122"/>
      <c r="C595" s="123"/>
      <c r="D595" s="123"/>
    </row>
    <row r="596" spans="2:4">
      <c r="B596" s="122"/>
      <c r="C596" s="123"/>
      <c r="D596" s="123"/>
    </row>
    <row r="597" spans="2:4">
      <c r="B597" s="122"/>
      <c r="C597" s="123"/>
      <c r="D597" s="123"/>
    </row>
    <row r="598" spans="2:4">
      <c r="B598" s="122"/>
      <c r="C598" s="123"/>
      <c r="D598" s="123"/>
    </row>
    <row r="599" spans="2:4">
      <c r="B599" s="122"/>
      <c r="C599" s="123"/>
      <c r="D599" s="123"/>
    </row>
    <row r="600" spans="2:4">
      <c r="B600" s="122"/>
      <c r="C600" s="123"/>
      <c r="D600" s="123"/>
    </row>
    <row r="601" spans="2:4">
      <c r="B601" s="122"/>
      <c r="C601" s="123"/>
      <c r="D601" s="123"/>
    </row>
    <row r="602" spans="2:4">
      <c r="B602" s="122"/>
      <c r="C602" s="123"/>
      <c r="D602" s="123"/>
    </row>
    <row r="603" spans="2:4">
      <c r="B603" s="122"/>
      <c r="C603" s="123"/>
      <c r="D603" s="123"/>
    </row>
    <row r="604" spans="2:4">
      <c r="B604" s="122"/>
      <c r="C604" s="123"/>
      <c r="D604" s="123"/>
    </row>
    <row r="605" spans="2:4">
      <c r="B605" s="122"/>
      <c r="C605" s="123"/>
      <c r="D605" s="123"/>
    </row>
    <row r="606" spans="2:4">
      <c r="B606" s="122"/>
      <c r="C606" s="123"/>
      <c r="D606" s="123"/>
    </row>
    <row r="607" spans="2:4">
      <c r="B607" s="122"/>
      <c r="C607" s="123"/>
      <c r="D607" s="123"/>
    </row>
    <row r="608" spans="2:4">
      <c r="B608" s="122"/>
      <c r="C608" s="123"/>
      <c r="D608" s="123"/>
    </row>
    <row r="609" spans="2:4">
      <c r="B609" s="122"/>
      <c r="C609" s="123"/>
      <c r="D609" s="123"/>
    </row>
    <row r="610" spans="2:4">
      <c r="B610" s="122"/>
      <c r="C610" s="123"/>
      <c r="D610" s="123"/>
    </row>
    <row r="611" spans="2:4">
      <c r="B611" s="122"/>
      <c r="C611" s="123"/>
      <c r="D611" s="123"/>
    </row>
    <row r="612" spans="2:4">
      <c r="B612" s="122"/>
      <c r="C612" s="123"/>
      <c r="D612" s="123"/>
    </row>
    <row r="613" spans="2:4">
      <c r="B613" s="122"/>
      <c r="C613" s="123"/>
      <c r="D613" s="123"/>
    </row>
    <row r="614" spans="2:4">
      <c r="B614" s="122"/>
      <c r="C614" s="123"/>
      <c r="D614" s="123"/>
    </row>
    <row r="615" spans="2:4">
      <c r="B615" s="122"/>
      <c r="C615" s="123"/>
      <c r="D615" s="123"/>
    </row>
    <row r="616" spans="2:4">
      <c r="B616" s="122"/>
      <c r="C616" s="123"/>
      <c r="D616" s="123"/>
    </row>
    <row r="617" spans="2:4">
      <c r="B617" s="122"/>
      <c r="C617" s="123"/>
      <c r="D617" s="123"/>
    </row>
    <row r="618" spans="2:4">
      <c r="B618" s="122"/>
      <c r="C618" s="123"/>
      <c r="D618" s="123"/>
    </row>
    <row r="619" spans="2:4">
      <c r="B619" s="122"/>
      <c r="C619" s="123"/>
      <c r="D619" s="123"/>
    </row>
    <row r="620" spans="2:4">
      <c r="B620" s="122"/>
      <c r="C620" s="123"/>
      <c r="D620" s="123"/>
    </row>
    <row r="621" spans="2:4">
      <c r="B621" s="122"/>
      <c r="C621" s="123"/>
      <c r="D621" s="123"/>
    </row>
    <row r="622" spans="2:4">
      <c r="B622" s="122"/>
      <c r="C622" s="123"/>
      <c r="D622" s="123"/>
    </row>
    <row r="623" spans="2:4">
      <c r="B623" s="122"/>
      <c r="C623" s="123"/>
      <c r="D623" s="123"/>
    </row>
    <row r="624" spans="2:4">
      <c r="B624" s="122"/>
      <c r="C624" s="123"/>
      <c r="D624" s="123"/>
    </row>
    <row r="625" spans="2:4">
      <c r="B625" s="122"/>
      <c r="C625" s="123"/>
      <c r="D625" s="123"/>
    </row>
    <row r="626" spans="2:4">
      <c r="B626" s="122"/>
      <c r="C626" s="123"/>
      <c r="D626" s="123"/>
    </row>
    <row r="627" spans="2:4">
      <c r="B627" s="122"/>
      <c r="C627" s="123"/>
      <c r="D627" s="123"/>
    </row>
    <row r="628" spans="2:4">
      <c r="B628" s="122"/>
      <c r="C628" s="123"/>
      <c r="D628" s="123"/>
    </row>
    <row r="629" spans="2:4">
      <c r="B629" s="122"/>
      <c r="C629" s="123"/>
      <c r="D629" s="123"/>
    </row>
    <row r="630" spans="2:4">
      <c r="B630" s="122"/>
      <c r="C630" s="123"/>
      <c r="D630" s="123"/>
    </row>
    <row r="631" spans="2:4">
      <c r="B631" s="122"/>
      <c r="C631" s="123"/>
      <c r="D631" s="123"/>
    </row>
    <row r="632" spans="2:4">
      <c r="B632" s="122"/>
      <c r="C632" s="123"/>
      <c r="D632" s="123"/>
    </row>
    <row r="633" spans="2:4">
      <c r="B633" s="122"/>
      <c r="C633" s="123"/>
      <c r="D633" s="123"/>
    </row>
    <row r="634" spans="2:4">
      <c r="B634" s="122"/>
      <c r="C634" s="123"/>
      <c r="D634" s="123"/>
    </row>
    <row r="635" spans="2:4">
      <c r="B635" s="122"/>
      <c r="C635" s="123"/>
      <c r="D635" s="123"/>
    </row>
    <row r="636" spans="2:4">
      <c r="B636" s="122"/>
      <c r="C636" s="123"/>
      <c r="D636" s="123"/>
    </row>
    <row r="637" spans="2:4">
      <c r="B637" s="122"/>
      <c r="C637" s="123"/>
      <c r="D637" s="123"/>
    </row>
    <row r="638" spans="2:4">
      <c r="B638" s="122"/>
      <c r="C638" s="123"/>
      <c r="D638" s="123"/>
    </row>
    <row r="639" spans="2:4">
      <c r="B639" s="122"/>
      <c r="C639" s="123"/>
      <c r="D639" s="123"/>
    </row>
    <row r="640" spans="2:4">
      <c r="B640" s="122"/>
      <c r="C640" s="123"/>
      <c r="D640" s="123"/>
    </row>
    <row r="641" spans="2:4">
      <c r="B641" s="122"/>
      <c r="C641" s="123"/>
      <c r="D641" s="123"/>
    </row>
    <row r="642" spans="2:4">
      <c r="B642" s="122"/>
      <c r="C642" s="123"/>
      <c r="D642" s="123"/>
    </row>
    <row r="643" spans="2:4">
      <c r="B643" s="122"/>
      <c r="C643" s="123"/>
      <c r="D643" s="123"/>
    </row>
    <row r="644" spans="2:4">
      <c r="B644" s="122"/>
      <c r="C644" s="123"/>
      <c r="D644" s="123"/>
    </row>
    <row r="645" spans="2:4">
      <c r="B645" s="122"/>
      <c r="C645" s="123"/>
      <c r="D645" s="123"/>
    </row>
    <row r="646" spans="2:4">
      <c r="B646" s="122"/>
      <c r="C646" s="123"/>
      <c r="D646" s="123"/>
    </row>
    <row r="647" spans="2:4">
      <c r="B647" s="122"/>
      <c r="C647" s="123"/>
      <c r="D647" s="123"/>
    </row>
    <row r="648" spans="2:4">
      <c r="B648" s="122"/>
      <c r="C648" s="123"/>
      <c r="D648" s="123"/>
    </row>
    <row r="649" spans="2:4">
      <c r="B649" s="122"/>
      <c r="C649" s="123"/>
      <c r="D649" s="123"/>
    </row>
    <row r="650" spans="2:4">
      <c r="B650" s="122"/>
      <c r="C650" s="123"/>
      <c r="D650" s="123"/>
    </row>
    <row r="651" spans="2:4">
      <c r="B651" s="122"/>
      <c r="C651" s="123"/>
      <c r="D651" s="123"/>
    </row>
    <row r="652" spans="2:4">
      <c r="B652" s="122"/>
      <c r="C652" s="123"/>
      <c r="D652" s="123"/>
    </row>
    <row r="653" spans="2:4">
      <c r="B653" s="122"/>
      <c r="C653" s="123"/>
      <c r="D653" s="123"/>
    </row>
    <row r="654" spans="2:4">
      <c r="B654" s="122"/>
      <c r="C654" s="123"/>
      <c r="D654" s="123"/>
    </row>
    <row r="655" spans="2:4">
      <c r="B655" s="122"/>
      <c r="C655" s="123"/>
      <c r="D655" s="123"/>
    </row>
    <row r="656" spans="2:4">
      <c r="B656" s="122"/>
      <c r="C656" s="123"/>
      <c r="D656" s="123"/>
    </row>
    <row r="657" spans="2:4">
      <c r="B657" s="122"/>
      <c r="C657" s="123"/>
      <c r="D657" s="123"/>
    </row>
    <row r="658" spans="2:4">
      <c r="B658" s="122"/>
      <c r="C658" s="123"/>
      <c r="D658" s="123"/>
    </row>
    <row r="659" spans="2:4">
      <c r="B659" s="122"/>
      <c r="C659" s="123"/>
      <c r="D659" s="123"/>
    </row>
    <row r="660" spans="2:4">
      <c r="B660" s="122"/>
      <c r="C660" s="123"/>
      <c r="D660" s="123"/>
    </row>
    <row r="661" spans="2:4">
      <c r="B661" s="122"/>
      <c r="C661" s="123"/>
      <c r="D661" s="123"/>
    </row>
    <row r="662" spans="2:4">
      <c r="B662" s="122"/>
      <c r="C662" s="123"/>
      <c r="D662" s="123"/>
    </row>
    <row r="663" spans="2:4">
      <c r="B663" s="122"/>
      <c r="C663" s="123"/>
      <c r="D663" s="123"/>
    </row>
    <row r="664" spans="2:4">
      <c r="B664" s="122"/>
      <c r="C664" s="123"/>
      <c r="D664" s="123"/>
    </row>
    <row r="665" spans="2:4">
      <c r="B665" s="122"/>
      <c r="C665" s="123"/>
      <c r="D665" s="123"/>
    </row>
    <row r="666" spans="2:4">
      <c r="B666" s="122"/>
      <c r="C666" s="123"/>
      <c r="D666" s="123"/>
    </row>
    <row r="667" spans="2:4">
      <c r="B667" s="122"/>
      <c r="C667" s="123"/>
      <c r="D667" s="123"/>
    </row>
    <row r="668" spans="2:4">
      <c r="B668" s="122"/>
      <c r="C668" s="123"/>
      <c r="D668" s="123"/>
    </row>
    <row r="669" spans="2:4">
      <c r="B669" s="122"/>
      <c r="C669" s="123"/>
      <c r="D669" s="123"/>
    </row>
    <row r="670" spans="2:4">
      <c r="B670" s="122"/>
      <c r="C670" s="123"/>
      <c r="D670" s="123"/>
    </row>
    <row r="671" spans="2:4">
      <c r="B671" s="122"/>
      <c r="C671" s="123"/>
      <c r="D671" s="123"/>
    </row>
    <row r="672" spans="2:4">
      <c r="B672" s="122"/>
      <c r="C672" s="123"/>
      <c r="D672" s="123"/>
    </row>
    <row r="673" spans="2:4">
      <c r="B673" s="122"/>
      <c r="C673" s="123"/>
      <c r="D673" s="123"/>
    </row>
    <row r="674" spans="2:4">
      <c r="B674" s="122"/>
      <c r="C674" s="123"/>
      <c r="D674" s="123"/>
    </row>
    <row r="675" spans="2:4">
      <c r="B675" s="122"/>
      <c r="C675" s="123"/>
      <c r="D675" s="123"/>
    </row>
    <row r="676" spans="2:4">
      <c r="B676" s="122"/>
      <c r="C676" s="123"/>
      <c r="D676" s="123"/>
    </row>
    <row r="677" spans="2:4">
      <c r="B677" s="122"/>
      <c r="C677" s="123"/>
      <c r="D677" s="123"/>
    </row>
    <row r="678" spans="2:4">
      <c r="B678" s="122"/>
      <c r="C678" s="123"/>
      <c r="D678" s="123"/>
    </row>
    <row r="679" spans="2:4">
      <c r="B679" s="122"/>
      <c r="C679" s="123"/>
      <c r="D679" s="123"/>
    </row>
    <row r="680" spans="2:4">
      <c r="B680" s="122"/>
      <c r="C680" s="123"/>
      <c r="D680" s="123"/>
    </row>
    <row r="681" spans="2:4">
      <c r="B681" s="122"/>
      <c r="C681" s="123"/>
      <c r="D681" s="123"/>
    </row>
    <row r="682" spans="2:4">
      <c r="B682" s="122"/>
      <c r="C682" s="123"/>
      <c r="D682" s="123"/>
    </row>
    <row r="683" spans="2:4">
      <c r="B683" s="122"/>
      <c r="C683" s="123"/>
      <c r="D683" s="123"/>
    </row>
    <row r="684" spans="2:4">
      <c r="B684" s="122"/>
      <c r="C684" s="123"/>
      <c r="D684" s="123"/>
    </row>
    <row r="685" spans="2:4">
      <c r="B685" s="122"/>
      <c r="C685" s="123"/>
      <c r="D685" s="123"/>
    </row>
    <row r="686" spans="2:4">
      <c r="B686" s="122"/>
      <c r="C686" s="123"/>
      <c r="D686" s="123"/>
    </row>
    <row r="687" spans="2:4">
      <c r="B687" s="122"/>
      <c r="C687" s="123"/>
      <c r="D687" s="123"/>
    </row>
    <row r="688" spans="2:4">
      <c r="B688" s="122"/>
      <c r="C688" s="123"/>
      <c r="D688" s="123"/>
    </row>
    <row r="689" spans="2:4">
      <c r="B689" s="122"/>
      <c r="C689" s="123"/>
      <c r="D689" s="123"/>
    </row>
    <row r="690" spans="2:4">
      <c r="B690" s="122"/>
      <c r="C690" s="123"/>
      <c r="D690" s="123"/>
    </row>
    <row r="691" spans="2:4">
      <c r="B691" s="122"/>
      <c r="C691" s="123"/>
      <c r="D691" s="123"/>
    </row>
    <row r="692" spans="2:4">
      <c r="B692" s="122"/>
      <c r="C692" s="123"/>
      <c r="D692" s="123"/>
    </row>
    <row r="693" spans="2:4">
      <c r="B693" s="122"/>
      <c r="C693" s="123"/>
      <c r="D693" s="123"/>
    </row>
    <row r="694" spans="2:4">
      <c r="B694" s="122"/>
      <c r="C694" s="123"/>
      <c r="D694" s="123"/>
    </row>
    <row r="695" spans="2:4">
      <c r="B695" s="122"/>
      <c r="C695" s="123"/>
      <c r="D695" s="123"/>
    </row>
    <row r="696" spans="2:4">
      <c r="B696" s="122"/>
      <c r="C696" s="123"/>
      <c r="D696" s="123"/>
    </row>
    <row r="697" spans="2:4">
      <c r="B697" s="122"/>
      <c r="C697" s="123"/>
      <c r="D697" s="123"/>
    </row>
    <row r="698" spans="2:4">
      <c r="B698" s="122"/>
      <c r="C698" s="123"/>
      <c r="D698" s="123"/>
    </row>
    <row r="699" spans="2:4">
      <c r="B699" s="122"/>
      <c r="C699" s="123"/>
      <c r="D699" s="123"/>
    </row>
    <row r="700" spans="2:4">
      <c r="B700" s="122"/>
      <c r="C700" s="123"/>
      <c r="D700" s="123"/>
    </row>
    <row r="701" spans="2:4">
      <c r="B701" s="122"/>
      <c r="C701" s="123"/>
      <c r="D701" s="123"/>
    </row>
    <row r="702" spans="2:4">
      <c r="B702" s="122"/>
      <c r="C702" s="123"/>
      <c r="D702" s="123"/>
    </row>
    <row r="703" spans="2:4">
      <c r="B703" s="122"/>
      <c r="C703" s="123"/>
      <c r="D703" s="123"/>
    </row>
    <row r="704" spans="2:4">
      <c r="B704" s="122"/>
      <c r="C704" s="123"/>
      <c r="D704" s="123"/>
    </row>
    <row r="705" spans="2:4">
      <c r="B705" s="122"/>
      <c r="C705" s="123"/>
      <c r="D705" s="123"/>
    </row>
    <row r="706" spans="2:4">
      <c r="B706" s="122"/>
      <c r="C706" s="123"/>
      <c r="D706" s="123"/>
    </row>
    <row r="707" spans="2:4">
      <c r="B707" s="122"/>
      <c r="C707" s="123"/>
      <c r="D707" s="123"/>
    </row>
    <row r="708" spans="2:4">
      <c r="B708" s="122"/>
      <c r="C708" s="123"/>
      <c r="D708" s="123"/>
    </row>
    <row r="709" spans="2:4">
      <c r="B709" s="122"/>
      <c r="C709" s="123"/>
      <c r="D709" s="123"/>
    </row>
    <row r="710" spans="2:4">
      <c r="B710" s="122"/>
      <c r="C710" s="123"/>
      <c r="D710" s="123"/>
    </row>
    <row r="711" spans="2:4">
      <c r="B711" s="122"/>
      <c r="C711" s="123"/>
      <c r="D711" s="123"/>
    </row>
    <row r="712" spans="2:4">
      <c r="B712" s="122"/>
      <c r="C712" s="123"/>
      <c r="D712" s="123"/>
    </row>
    <row r="713" spans="2:4">
      <c r="B713" s="122"/>
      <c r="C713" s="123"/>
      <c r="D713" s="123"/>
    </row>
    <row r="714" spans="2:4">
      <c r="B714" s="122"/>
      <c r="C714" s="123"/>
      <c r="D714" s="123"/>
    </row>
    <row r="715" spans="2:4">
      <c r="B715" s="122"/>
      <c r="C715" s="123"/>
      <c r="D715" s="123"/>
    </row>
    <row r="716" spans="2:4">
      <c r="B716" s="122"/>
      <c r="C716" s="123"/>
      <c r="D716" s="123"/>
    </row>
    <row r="717" spans="2:4">
      <c r="B717" s="122"/>
      <c r="C717" s="123"/>
      <c r="D717" s="123"/>
    </row>
    <row r="718" spans="2:4">
      <c r="B718" s="122"/>
      <c r="C718" s="123"/>
      <c r="D718" s="123"/>
    </row>
    <row r="719" spans="2:4">
      <c r="B719" s="122"/>
      <c r="C719" s="123"/>
      <c r="D719" s="123"/>
    </row>
    <row r="720" spans="2:4">
      <c r="B720" s="122"/>
      <c r="C720" s="123"/>
      <c r="D720" s="123"/>
    </row>
    <row r="721" spans="2:4">
      <c r="B721" s="122"/>
      <c r="C721" s="123"/>
      <c r="D721" s="123"/>
    </row>
    <row r="722" spans="2:4">
      <c r="B722" s="122"/>
      <c r="C722" s="123"/>
      <c r="D722" s="123"/>
    </row>
    <row r="723" spans="2:4">
      <c r="B723" s="122"/>
      <c r="C723" s="123"/>
      <c r="D723" s="123"/>
    </row>
    <row r="724" spans="2:4">
      <c r="B724" s="122"/>
      <c r="C724" s="123"/>
      <c r="D724" s="123"/>
    </row>
    <row r="725" spans="2:4">
      <c r="B725" s="122"/>
      <c r="C725" s="123"/>
      <c r="D725" s="123"/>
    </row>
    <row r="726" spans="2:4">
      <c r="B726" s="122"/>
      <c r="C726" s="123"/>
      <c r="D726" s="123"/>
    </row>
    <row r="727" spans="2:4">
      <c r="B727" s="122"/>
      <c r="C727" s="123"/>
      <c r="D727" s="123"/>
    </row>
    <row r="728" spans="2:4">
      <c r="B728" s="122"/>
      <c r="C728" s="123"/>
      <c r="D728" s="123"/>
    </row>
    <row r="729" spans="2:4">
      <c r="B729" s="122"/>
      <c r="C729" s="123"/>
      <c r="D729" s="123"/>
    </row>
    <row r="730" spans="2:4">
      <c r="B730" s="122"/>
      <c r="C730" s="123"/>
      <c r="D730" s="123"/>
    </row>
    <row r="731" spans="2:4">
      <c r="B731" s="122"/>
      <c r="C731" s="123"/>
      <c r="D731" s="123"/>
    </row>
    <row r="732" spans="2:4">
      <c r="B732" s="122"/>
      <c r="C732" s="123"/>
      <c r="D732" s="123"/>
    </row>
    <row r="733" spans="2:4">
      <c r="B733" s="122"/>
      <c r="C733" s="123"/>
      <c r="D733" s="123"/>
    </row>
    <row r="734" spans="2:4">
      <c r="B734" s="122"/>
      <c r="C734" s="123"/>
      <c r="D734" s="123"/>
    </row>
    <row r="735" spans="2:4">
      <c r="B735" s="122"/>
      <c r="C735" s="123"/>
      <c r="D735" s="123"/>
    </row>
    <row r="736" spans="2:4">
      <c r="B736" s="122"/>
      <c r="C736" s="123"/>
      <c r="D736" s="123"/>
    </row>
    <row r="737" spans="2:4">
      <c r="B737" s="122"/>
      <c r="C737" s="123"/>
      <c r="D737" s="123"/>
    </row>
    <row r="738" spans="2:4">
      <c r="B738" s="122"/>
      <c r="C738" s="123"/>
      <c r="D738" s="123"/>
    </row>
    <row r="739" spans="2:4">
      <c r="B739" s="122"/>
      <c r="C739" s="123"/>
      <c r="D739" s="123"/>
    </row>
    <row r="740" spans="2:4">
      <c r="B740" s="122"/>
      <c r="C740" s="123"/>
      <c r="D740" s="123"/>
    </row>
    <row r="741" spans="2:4">
      <c r="B741" s="122"/>
      <c r="C741" s="123"/>
      <c r="D741" s="123"/>
    </row>
    <row r="742" spans="2:4">
      <c r="B742" s="122"/>
      <c r="C742" s="123"/>
      <c r="D742" s="123"/>
    </row>
    <row r="743" spans="2:4">
      <c r="B743" s="122"/>
      <c r="C743" s="123"/>
      <c r="D743" s="123"/>
    </row>
    <row r="744" spans="2:4">
      <c r="B744" s="122"/>
      <c r="C744" s="123"/>
      <c r="D744" s="123"/>
    </row>
    <row r="745" spans="2:4">
      <c r="B745" s="122"/>
      <c r="C745" s="123"/>
      <c r="D745" s="123"/>
    </row>
    <row r="746" spans="2:4">
      <c r="B746" s="122"/>
      <c r="C746" s="123"/>
      <c r="D746" s="123"/>
    </row>
    <row r="747" spans="2:4">
      <c r="B747" s="122"/>
      <c r="C747" s="123"/>
      <c r="D747" s="123"/>
    </row>
    <row r="748" spans="2:4">
      <c r="B748" s="122"/>
      <c r="C748" s="123"/>
      <c r="D748" s="123"/>
    </row>
    <row r="749" spans="2:4">
      <c r="B749" s="122"/>
      <c r="C749" s="123"/>
      <c r="D749" s="123"/>
    </row>
    <row r="750" spans="2:4">
      <c r="B750" s="122"/>
      <c r="C750" s="123"/>
      <c r="D750" s="123"/>
    </row>
    <row r="751" spans="2:4">
      <c r="B751" s="122"/>
      <c r="C751" s="123"/>
      <c r="D751" s="123"/>
    </row>
    <row r="752" spans="2:4">
      <c r="B752" s="122"/>
      <c r="C752" s="123"/>
      <c r="D752" s="123"/>
    </row>
    <row r="753" spans="2:4">
      <c r="B753" s="122"/>
      <c r="C753" s="123"/>
      <c r="D753" s="123"/>
    </row>
    <row r="754" spans="2:4">
      <c r="B754" s="122"/>
      <c r="C754" s="123"/>
      <c r="D754" s="123"/>
    </row>
    <row r="755" spans="2:4">
      <c r="B755" s="122"/>
      <c r="C755" s="123"/>
      <c r="D755" s="123"/>
    </row>
    <row r="756" spans="2:4">
      <c r="B756" s="122"/>
      <c r="C756" s="123"/>
      <c r="D756" s="123"/>
    </row>
    <row r="757" spans="2:4">
      <c r="B757" s="122"/>
      <c r="C757" s="123"/>
      <c r="D757" s="123"/>
    </row>
    <row r="758" spans="2:4">
      <c r="B758" s="122"/>
      <c r="C758" s="123"/>
      <c r="D758" s="123"/>
    </row>
    <row r="759" spans="2:4">
      <c r="B759" s="122"/>
      <c r="C759" s="123"/>
      <c r="D759" s="123"/>
    </row>
    <row r="760" spans="2:4">
      <c r="B760" s="122"/>
      <c r="C760" s="123"/>
      <c r="D760" s="123"/>
    </row>
    <row r="761" spans="2:4">
      <c r="B761" s="122"/>
      <c r="C761" s="123"/>
      <c r="D761" s="123"/>
    </row>
    <row r="762" spans="2:4">
      <c r="B762" s="122"/>
      <c r="C762" s="123"/>
      <c r="D762" s="123"/>
    </row>
    <row r="763" spans="2:4">
      <c r="B763" s="122"/>
      <c r="C763" s="123"/>
      <c r="D763" s="123"/>
    </row>
    <row r="764" spans="2:4">
      <c r="B764" s="122"/>
      <c r="C764" s="123"/>
      <c r="D764" s="123"/>
    </row>
    <row r="765" spans="2:4">
      <c r="B765" s="122"/>
      <c r="C765" s="123"/>
      <c r="D765" s="123"/>
    </row>
    <row r="766" spans="2:4">
      <c r="B766" s="122"/>
      <c r="C766" s="123"/>
      <c r="D766" s="123"/>
    </row>
    <row r="767" spans="2:4">
      <c r="B767" s="122"/>
      <c r="C767" s="123"/>
      <c r="D767" s="123"/>
    </row>
    <row r="768" spans="2:4">
      <c r="B768" s="122"/>
      <c r="C768" s="123"/>
      <c r="D768" s="123"/>
    </row>
    <row r="769" spans="2:4">
      <c r="B769" s="122"/>
      <c r="C769" s="123"/>
      <c r="D769" s="123"/>
    </row>
    <row r="770" spans="2:4">
      <c r="B770" s="122"/>
      <c r="C770" s="123"/>
      <c r="D770" s="123"/>
    </row>
    <row r="771" spans="2:4">
      <c r="B771" s="122"/>
      <c r="C771" s="123"/>
      <c r="D771" s="123"/>
    </row>
    <row r="772" spans="2:4">
      <c r="B772" s="122"/>
      <c r="C772" s="123"/>
      <c r="D772" s="123"/>
    </row>
    <row r="773" spans="2:4">
      <c r="B773" s="122"/>
      <c r="C773" s="123"/>
      <c r="D773" s="123"/>
    </row>
    <row r="774" spans="2:4">
      <c r="B774" s="122"/>
      <c r="C774" s="123"/>
      <c r="D774" s="123"/>
    </row>
    <row r="775" spans="2:4">
      <c r="B775" s="122"/>
      <c r="C775" s="123"/>
      <c r="D775" s="123"/>
    </row>
    <row r="776" spans="2:4">
      <c r="B776" s="122"/>
      <c r="C776" s="123"/>
      <c r="D776" s="123"/>
    </row>
    <row r="777" spans="2:4">
      <c r="B777" s="122"/>
      <c r="C777" s="123"/>
      <c r="D777" s="123"/>
    </row>
    <row r="778" spans="2:4">
      <c r="B778" s="122"/>
      <c r="C778" s="123"/>
      <c r="D778" s="123"/>
    </row>
    <row r="779" spans="2:4">
      <c r="B779" s="122"/>
      <c r="C779" s="123"/>
      <c r="D779" s="123"/>
    </row>
    <row r="780" spans="2:4">
      <c r="B780" s="122"/>
      <c r="C780" s="123"/>
      <c r="D780" s="123"/>
    </row>
    <row r="781" spans="2:4">
      <c r="B781" s="122"/>
      <c r="C781" s="123"/>
      <c r="D781" s="123"/>
    </row>
    <row r="782" spans="2:4">
      <c r="B782" s="122"/>
      <c r="C782" s="123"/>
      <c r="D782" s="123"/>
    </row>
    <row r="783" spans="2:4">
      <c r="B783" s="122"/>
      <c r="C783" s="123"/>
      <c r="D783" s="123"/>
    </row>
    <row r="784" spans="2:4">
      <c r="B784" s="122"/>
      <c r="C784" s="123"/>
      <c r="D784" s="123"/>
    </row>
    <row r="785" spans="2:4">
      <c r="B785" s="122"/>
      <c r="C785" s="123"/>
      <c r="D785" s="123"/>
    </row>
    <row r="786" spans="2:4">
      <c r="B786" s="122"/>
      <c r="C786" s="123"/>
      <c r="D786" s="123"/>
    </row>
    <row r="787" spans="2:4">
      <c r="B787" s="122"/>
      <c r="C787" s="123"/>
      <c r="D787" s="123"/>
    </row>
    <row r="788" spans="2:4">
      <c r="B788" s="122"/>
      <c r="C788" s="123"/>
      <c r="D788" s="123"/>
    </row>
    <row r="789" spans="2:4">
      <c r="B789" s="122"/>
      <c r="C789" s="123"/>
      <c r="D789" s="123"/>
    </row>
    <row r="790" spans="2:4">
      <c r="B790" s="122"/>
      <c r="C790" s="123"/>
      <c r="D790" s="123"/>
    </row>
    <row r="791" spans="2:4">
      <c r="B791" s="122"/>
      <c r="C791" s="123"/>
      <c r="D791" s="123"/>
    </row>
    <row r="792" spans="2:4">
      <c r="B792" s="122"/>
      <c r="C792" s="123"/>
      <c r="D792" s="123"/>
    </row>
    <row r="793" spans="2:4">
      <c r="B793" s="122"/>
      <c r="C793" s="123"/>
      <c r="D793" s="123"/>
    </row>
    <row r="794" spans="2:4">
      <c r="B794" s="122"/>
      <c r="C794" s="123"/>
      <c r="D794" s="123"/>
    </row>
    <row r="795" spans="2:4">
      <c r="B795" s="122"/>
      <c r="C795" s="123"/>
      <c r="D795" s="123"/>
    </row>
    <row r="796" spans="2:4">
      <c r="B796" s="122"/>
      <c r="C796" s="123"/>
      <c r="D796" s="123"/>
    </row>
    <row r="797" spans="2:4">
      <c r="B797" s="122"/>
      <c r="C797" s="123"/>
      <c r="D797" s="123"/>
    </row>
    <row r="798" spans="2:4">
      <c r="B798" s="122"/>
      <c r="C798" s="123"/>
      <c r="D798" s="123"/>
    </row>
    <row r="799" spans="2:4">
      <c r="B799" s="122"/>
      <c r="C799" s="123"/>
      <c r="D799" s="123"/>
    </row>
    <row r="800" spans="2:4">
      <c r="B800" s="122"/>
      <c r="C800" s="123"/>
      <c r="D800" s="123"/>
    </row>
    <row r="801" spans="2:4">
      <c r="B801" s="122"/>
      <c r="C801" s="123"/>
      <c r="D801" s="123"/>
    </row>
    <row r="802" spans="2:4">
      <c r="B802" s="122"/>
      <c r="C802" s="123"/>
      <c r="D802" s="123"/>
    </row>
    <row r="803" spans="2:4">
      <c r="B803" s="122"/>
      <c r="C803" s="123"/>
      <c r="D803" s="123"/>
    </row>
    <row r="804" spans="2:4">
      <c r="B804" s="122"/>
      <c r="C804" s="123"/>
      <c r="D804" s="123"/>
    </row>
    <row r="805" spans="2:4">
      <c r="B805" s="122"/>
      <c r="C805" s="123"/>
      <c r="D805" s="123"/>
    </row>
    <row r="806" spans="2:4">
      <c r="B806" s="122"/>
      <c r="C806" s="123"/>
      <c r="D806" s="123"/>
    </row>
    <row r="807" spans="2:4">
      <c r="B807" s="122"/>
      <c r="C807" s="123"/>
      <c r="D807" s="123"/>
    </row>
    <row r="808" spans="2:4">
      <c r="B808" s="122"/>
      <c r="C808" s="123"/>
      <c r="D808" s="123"/>
    </row>
    <row r="809" spans="2:4">
      <c r="B809" s="122"/>
      <c r="C809" s="123"/>
      <c r="D809" s="123"/>
    </row>
    <row r="810" spans="2:4">
      <c r="B810" s="122"/>
      <c r="C810" s="123"/>
      <c r="D810" s="123"/>
    </row>
    <row r="811" spans="2:4">
      <c r="B811" s="122"/>
      <c r="C811" s="123"/>
      <c r="D811" s="123"/>
    </row>
    <row r="812" spans="2:4">
      <c r="B812" s="122"/>
      <c r="C812" s="123"/>
      <c r="D812" s="123"/>
    </row>
    <row r="813" spans="2:4">
      <c r="B813" s="122"/>
      <c r="C813" s="123"/>
      <c r="D813" s="123"/>
    </row>
    <row r="814" spans="2:4">
      <c r="B814" s="122"/>
      <c r="C814" s="123"/>
      <c r="D814" s="123"/>
    </row>
    <row r="815" spans="2:4">
      <c r="B815" s="122"/>
      <c r="C815" s="123"/>
      <c r="D815" s="123"/>
    </row>
    <row r="816" spans="2:4">
      <c r="B816" s="122"/>
      <c r="C816" s="123"/>
      <c r="D816" s="123"/>
    </row>
    <row r="817" spans="2:4">
      <c r="B817" s="122"/>
      <c r="C817" s="123"/>
      <c r="D817" s="123"/>
    </row>
    <row r="818" spans="2:4">
      <c r="B818" s="122"/>
      <c r="C818" s="123"/>
      <c r="D818" s="123"/>
    </row>
    <row r="819" spans="2:4">
      <c r="B819" s="122"/>
      <c r="C819" s="123"/>
      <c r="D819" s="123"/>
    </row>
    <row r="820" spans="2:4">
      <c r="B820" s="122"/>
      <c r="C820" s="123"/>
      <c r="D820" s="123"/>
    </row>
    <row r="821" spans="2:4">
      <c r="B821" s="122"/>
      <c r="C821" s="123"/>
      <c r="D821" s="123"/>
    </row>
    <row r="822" spans="2:4">
      <c r="B822" s="122"/>
      <c r="C822" s="123"/>
      <c r="D822" s="123"/>
    </row>
    <row r="823" spans="2:4">
      <c r="B823" s="122"/>
      <c r="C823" s="123"/>
      <c r="D823" s="123"/>
    </row>
    <row r="824" spans="2:4">
      <c r="B824" s="122"/>
      <c r="C824" s="123"/>
      <c r="D824" s="123"/>
    </row>
    <row r="825" spans="2:4">
      <c r="B825" s="122"/>
      <c r="C825" s="123"/>
      <c r="D825" s="123"/>
    </row>
    <row r="826" spans="2:4">
      <c r="B826" s="122"/>
      <c r="C826" s="123"/>
      <c r="D826" s="123"/>
    </row>
    <row r="827" spans="2:4">
      <c r="B827" s="122"/>
      <c r="C827" s="123"/>
      <c r="D827" s="123"/>
    </row>
    <row r="828" spans="2:4">
      <c r="B828" s="122"/>
      <c r="C828" s="123"/>
      <c r="D828" s="123"/>
    </row>
    <row r="829" spans="2:4">
      <c r="B829" s="122"/>
      <c r="C829" s="123"/>
      <c r="D829" s="123"/>
    </row>
    <row r="830" spans="2:4">
      <c r="B830" s="122"/>
      <c r="C830" s="123"/>
      <c r="D830" s="123"/>
    </row>
    <row r="831" spans="2:4">
      <c r="B831" s="122"/>
      <c r="C831" s="123"/>
      <c r="D831" s="123"/>
    </row>
    <row r="832" spans="2:4">
      <c r="B832" s="122"/>
      <c r="C832" s="123"/>
      <c r="D832" s="123"/>
    </row>
    <row r="833" spans="2:4">
      <c r="B833" s="122"/>
      <c r="C833" s="123"/>
      <c r="D833" s="123"/>
    </row>
    <row r="834" spans="2:4">
      <c r="B834" s="122"/>
      <c r="C834" s="123"/>
      <c r="D834" s="123"/>
    </row>
    <row r="835" spans="2:4">
      <c r="B835" s="122"/>
      <c r="C835" s="123"/>
      <c r="D835" s="123"/>
    </row>
    <row r="836" spans="2:4">
      <c r="B836" s="122"/>
      <c r="C836" s="123"/>
      <c r="D836" s="123"/>
    </row>
    <row r="837" spans="2:4">
      <c r="B837" s="122"/>
      <c r="C837" s="123"/>
      <c r="D837" s="123"/>
    </row>
    <row r="838" spans="2:4">
      <c r="B838" s="122"/>
      <c r="C838" s="123"/>
      <c r="D838" s="123"/>
    </row>
    <row r="839" spans="2:4">
      <c r="B839" s="122"/>
      <c r="C839" s="123"/>
      <c r="D839" s="123"/>
    </row>
    <row r="840" spans="2:4">
      <c r="B840" s="122"/>
      <c r="C840" s="123"/>
      <c r="D840" s="123"/>
    </row>
    <row r="841" spans="2:4">
      <c r="B841" s="122"/>
      <c r="C841" s="123"/>
      <c r="D841" s="123"/>
    </row>
    <row r="842" spans="2:4">
      <c r="B842" s="122"/>
      <c r="C842" s="123"/>
      <c r="D842" s="123"/>
    </row>
    <row r="843" spans="2:4">
      <c r="B843" s="122"/>
      <c r="C843" s="123"/>
      <c r="D843" s="123"/>
    </row>
    <row r="844" spans="2:4">
      <c r="B844" s="122"/>
      <c r="C844" s="123"/>
      <c r="D844" s="123"/>
    </row>
    <row r="845" spans="2:4">
      <c r="B845" s="122"/>
      <c r="C845" s="123"/>
      <c r="D845" s="123"/>
    </row>
    <row r="846" spans="2:4">
      <c r="B846" s="122"/>
      <c r="C846" s="123"/>
      <c r="D846" s="123"/>
    </row>
    <row r="847" spans="2:4">
      <c r="B847" s="122"/>
      <c r="C847" s="123"/>
      <c r="D847" s="123"/>
    </row>
    <row r="848" spans="2:4">
      <c r="B848" s="122"/>
      <c r="C848" s="123"/>
      <c r="D848" s="123"/>
    </row>
    <row r="849" spans="2:4">
      <c r="B849" s="122"/>
      <c r="C849" s="123"/>
      <c r="D849" s="123"/>
    </row>
    <row r="850" spans="2:4">
      <c r="B850" s="122"/>
      <c r="C850" s="123"/>
      <c r="D850" s="123"/>
    </row>
    <row r="851" spans="2:4">
      <c r="B851" s="122"/>
      <c r="C851" s="123"/>
      <c r="D851" s="123"/>
    </row>
    <row r="852" spans="2:4">
      <c r="B852" s="122"/>
      <c r="C852" s="123"/>
      <c r="D852" s="123"/>
    </row>
    <row r="853" spans="2:4">
      <c r="B853" s="122"/>
      <c r="C853" s="123"/>
      <c r="D853" s="123"/>
    </row>
    <row r="854" spans="2:4">
      <c r="B854" s="122"/>
      <c r="C854" s="123"/>
      <c r="D854" s="123"/>
    </row>
    <row r="855" spans="2:4">
      <c r="B855" s="122"/>
      <c r="C855" s="123"/>
      <c r="D855" s="123"/>
    </row>
    <row r="856" spans="2:4">
      <c r="B856" s="122"/>
      <c r="C856" s="123"/>
      <c r="D856" s="123"/>
    </row>
    <row r="857" spans="2:4">
      <c r="B857" s="122"/>
      <c r="C857" s="123"/>
      <c r="D857" s="123"/>
    </row>
    <row r="858" spans="2:4">
      <c r="B858" s="122"/>
      <c r="C858" s="123"/>
      <c r="D858" s="123"/>
    </row>
    <row r="859" spans="2:4">
      <c r="B859" s="122"/>
      <c r="C859" s="123"/>
      <c r="D859" s="123"/>
    </row>
    <row r="860" spans="2:4">
      <c r="B860" s="122"/>
      <c r="C860" s="123"/>
      <c r="D860" s="123"/>
    </row>
    <row r="861" spans="2:4">
      <c r="B861" s="122"/>
      <c r="C861" s="123"/>
      <c r="D861" s="123"/>
    </row>
    <row r="862" spans="2:4">
      <c r="B862" s="122"/>
      <c r="C862" s="123"/>
      <c r="D862" s="123"/>
    </row>
    <row r="863" spans="2:4">
      <c r="B863" s="122"/>
      <c r="C863" s="123"/>
      <c r="D863" s="123"/>
    </row>
    <row r="864" spans="2:4">
      <c r="B864" s="122"/>
      <c r="C864" s="123"/>
      <c r="D864" s="123"/>
    </row>
    <row r="865" spans="2:4">
      <c r="B865" s="122"/>
      <c r="C865" s="123"/>
      <c r="D865" s="123"/>
    </row>
    <row r="866" spans="2:4">
      <c r="B866" s="122"/>
      <c r="C866" s="123"/>
      <c r="D866" s="123"/>
    </row>
    <row r="867" spans="2:4">
      <c r="B867" s="122"/>
      <c r="C867" s="123"/>
      <c r="D867" s="123"/>
    </row>
    <row r="868" spans="2:4">
      <c r="B868" s="122"/>
      <c r="C868" s="123"/>
      <c r="D868" s="123"/>
    </row>
    <row r="869" spans="2:4">
      <c r="B869" s="122"/>
      <c r="C869" s="123"/>
      <c r="D869" s="123"/>
    </row>
    <row r="870" spans="2:4">
      <c r="B870" s="122"/>
      <c r="C870" s="123"/>
      <c r="D870" s="123"/>
    </row>
    <row r="871" spans="2:4">
      <c r="B871" s="122"/>
      <c r="C871" s="123"/>
      <c r="D871" s="123"/>
    </row>
    <row r="872" spans="2:4">
      <c r="B872" s="122"/>
      <c r="C872" s="123"/>
      <c r="D872" s="123"/>
    </row>
    <row r="873" spans="2:4">
      <c r="B873" s="122"/>
      <c r="C873" s="123"/>
      <c r="D873" s="123"/>
    </row>
    <row r="874" spans="2:4">
      <c r="B874" s="122"/>
      <c r="C874" s="123"/>
      <c r="D874" s="123"/>
    </row>
    <row r="875" spans="2:4">
      <c r="B875" s="122"/>
      <c r="C875" s="123"/>
      <c r="D875" s="123"/>
    </row>
    <row r="876" spans="2:4">
      <c r="B876" s="122"/>
      <c r="C876" s="123"/>
      <c r="D876" s="123"/>
    </row>
    <row r="877" spans="2:4">
      <c r="B877" s="122"/>
      <c r="C877" s="123"/>
      <c r="D877" s="123"/>
    </row>
    <row r="878" spans="2:4">
      <c r="B878" s="122"/>
      <c r="C878" s="123"/>
      <c r="D878" s="123"/>
    </row>
    <row r="879" spans="2:4">
      <c r="B879" s="122"/>
      <c r="C879" s="123"/>
      <c r="D879" s="123"/>
    </row>
    <row r="880" spans="2:4">
      <c r="B880" s="122"/>
      <c r="C880" s="123"/>
      <c r="D880" s="123"/>
    </row>
    <row r="881" spans="2:4">
      <c r="B881" s="122"/>
      <c r="C881" s="123"/>
      <c r="D881" s="123"/>
    </row>
    <row r="882" spans="2:4">
      <c r="B882" s="122"/>
      <c r="C882" s="123"/>
      <c r="D882" s="123"/>
    </row>
    <row r="883" spans="2:4">
      <c r="B883" s="122"/>
      <c r="C883" s="123"/>
      <c r="D883" s="123"/>
    </row>
    <row r="884" spans="2:4">
      <c r="B884" s="122"/>
      <c r="C884" s="123"/>
      <c r="D884" s="123"/>
    </row>
    <row r="885" spans="2:4">
      <c r="B885" s="122"/>
      <c r="C885" s="123"/>
      <c r="D885" s="123"/>
    </row>
    <row r="886" spans="2:4">
      <c r="B886" s="122"/>
      <c r="C886" s="123"/>
      <c r="D886" s="123"/>
    </row>
    <row r="887" spans="2:4">
      <c r="B887" s="122"/>
      <c r="C887" s="123"/>
      <c r="D887" s="123"/>
    </row>
    <row r="888" spans="2:4">
      <c r="B888" s="122"/>
      <c r="C888" s="123"/>
      <c r="D888" s="123"/>
    </row>
    <row r="889" spans="2:4">
      <c r="B889" s="122"/>
      <c r="C889" s="123"/>
      <c r="D889" s="123"/>
    </row>
    <row r="890" spans="2:4">
      <c r="B890" s="122"/>
      <c r="C890" s="123"/>
      <c r="D890" s="123"/>
    </row>
    <row r="891" spans="2:4">
      <c r="B891" s="122"/>
      <c r="C891" s="123"/>
      <c r="D891" s="123"/>
    </row>
    <row r="892" spans="2:4">
      <c r="B892" s="122"/>
      <c r="C892" s="123"/>
      <c r="D892" s="123"/>
    </row>
    <row r="893" spans="2:4">
      <c r="B893" s="122"/>
      <c r="C893" s="123"/>
      <c r="D893" s="123"/>
    </row>
    <row r="894" spans="2:4">
      <c r="B894" s="122"/>
      <c r="C894" s="123"/>
      <c r="D894" s="123"/>
    </row>
    <row r="895" spans="2:4">
      <c r="B895" s="122"/>
      <c r="C895" s="123"/>
      <c r="D895" s="123"/>
    </row>
    <row r="896" spans="2:4">
      <c r="B896" s="122"/>
      <c r="C896" s="123"/>
      <c r="D896" s="123"/>
    </row>
    <row r="897" spans="2:4">
      <c r="B897" s="122"/>
      <c r="C897" s="123"/>
      <c r="D897" s="123"/>
    </row>
    <row r="898" spans="2:4">
      <c r="B898" s="122"/>
      <c r="C898" s="123"/>
      <c r="D898" s="123"/>
    </row>
    <row r="899" spans="2:4">
      <c r="B899" s="122"/>
      <c r="C899" s="123"/>
      <c r="D899" s="123"/>
    </row>
    <row r="900" spans="2:4">
      <c r="B900" s="122"/>
      <c r="C900" s="123"/>
      <c r="D900" s="123"/>
    </row>
    <row r="901" spans="2:4">
      <c r="B901" s="122"/>
      <c r="C901" s="123"/>
      <c r="D901" s="123"/>
    </row>
    <row r="902" spans="2:4">
      <c r="B902" s="122"/>
      <c r="C902" s="123"/>
      <c r="D902" s="123"/>
    </row>
    <row r="903" spans="2:4">
      <c r="B903" s="122"/>
      <c r="C903" s="123"/>
      <c r="D903" s="123"/>
    </row>
    <row r="904" spans="2:4">
      <c r="B904" s="122"/>
      <c r="C904" s="123"/>
      <c r="D904" s="123"/>
    </row>
    <row r="905" spans="2:4">
      <c r="B905" s="122"/>
      <c r="C905" s="123"/>
      <c r="D905" s="123"/>
    </row>
    <row r="906" spans="2:4">
      <c r="B906" s="122"/>
      <c r="C906" s="123"/>
      <c r="D906" s="123"/>
    </row>
    <row r="907" spans="2:4">
      <c r="B907" s="122"/>
      <c r="C907" s="123"/>
      <c r="D907" s="123"/>
    </row>
    <row r="908" spans="2:4">
      <c r="B908" s="122"/>
      <c r="C908" s="123"/>
      <c r="D908" s="123"/>
    </row>
    <row r="909" spans="2:4">
      <c r="B909" s="122"/>
      <c r="C909" s="123"/>
      <c r="D909" s="123"/>
    </row>
    <row r="910" spans="2:4">
      <c r="B910" s="122"/>
      <c r="C910" s="123"/>
      <c r="D910" s="123"/>
    </row>
    <row r="911" spans="2:4">
      <c r="B911" s="122"/>
      <c r="C911" s="123"/>
      <c r="D911" s="123"/>
    </row>
    <row r="912" spans="2:4">
      <c r="B912" s="122"/>
      <c r="C912" s="123"/>
      <c r="D912" s="123"/>
    </row>
    <row r="913" spans="2:4">
      <c r="B913" s="122"/>
      <c r="C913" s="123"/>
      <c r="D913" s="123"/>
    </row>
    <row r="914" spans="2:4">
      <c r="B914" s="122"/>
      <c r="C914" s="123"/>
      <c r="D914" s="123"/>
    </row>
    <row r="915" spans="2:4">
      <c r="B915" s="122"/>
      <c r="C915" s="123"/>
      <c r="D915" s="123"/>
    </row>
    <row r="916" spans="2:4">
      <c r="B916" s="122"/>
      <c r="C916" s="123"/>
      <c r="D916" s="123"/>
    </row>
    <row r="917" spans="2:4">
      <c r="B917" s="122"/>
      <c r="C917" s="123"/>
      <c r="D917" s="123"/>
    </row>
    <row r="918" spans="2:4">
      <c r="B918" s="122"/>
      <c r="C918" s="123"/>
      <c r="D918" s="123"/>
    </row>
    <row r="919" spans="2:4">
      <c r="B919" s="122"/>
      <c r="C919" s="123"/>
      <c r="D919" s="123"/>
    </row>
    <row r="920" spans="2:4">
      <c r="B920" s="122"/>
      <c r="C920" s="123"/>
      <c r="D920" s="123"/>
    </row>
    <row r="921" spans="2:4">
      <c r="B921" s="122"/>
      <c r="C921" s="123"/>
      <c r="D921" s="123"/>
    </row>
    <row r="922" spans="2:4">
      <c r="B922" s="122"/>
      <c r="C922" s="123"/>
      <c r="D922" s="123"/>
    </row>
    <row r="923" spans="2:4">
      <c r="B923" s="122"/>
      <c r="C923" s="123"/>
      <c r="D923" s="123"/>
    </row>
    <row r="924" spans="2:4">
      <c r="B924" s="122"/>
      <c r="C924" s="123"/>
      <c r="D924" s="123"/>
    </row>
    <row r="925" spans="2:4">
      <c r="B925" s="122"/>
      <c r="C925" s="123"/>
      <c r="D925" s="123"/>
    </row>
    <row r="926" spans="2:4">
      <c r="B926" s="122"/>
      <c r="C926" s="123"/>
      <c r="D926" s="123"/>
    </row>
    <row r="927" spans="2:4">
      <c r="B927" s="122"/>
      <c r="C927" s="123"/>
      <c r="D927" s="123"/>
    </row>
    <row r="928" spans="2:4">
      <c r="B928" s="122"/>
      <c r="C928" s="123"/>
      <c r="D928" s="123"/>
    </row>
    <row r="929" spans="2:4">
      <c r="B929" s="122"/>
      <c r="C929" s="123"/>
      <c r="D929" s="123"/>
    </row>
    <row r="930" spans="2:4">
      <c r="B930" s="122"/>
      <c r="C930" s="123"/>
      <c r="D930" s="123"/>
    </row>
    <row r="931" spans="2:4">
      <c r="B931" s="122"/>
      <c r="C931" s="123"/>
      <c r="D931" s="123"/>
    </row>
    <row r="932" spans="2:4">
      <c r="B932" s="122"/>
      <c r="C932" s="123"/>
      <c r="D932" s="123"/>
    </row>
    <row r="933" spans="2:4">
      <c r="B933" s="122"/>
      <c r="C933" s="123"/>
      <c r="D933" s="123"/>
    </row>
    <row r="934" spans="2:4">
      <c r="B934" s="122"/>
      <c r="C934" s="123"/>
      <c r="D934" s="123"/>
    </row>
    <row r="935" spans="2:4">
      <c r="B935" s="122"/>
      <c r="C935" s="123"/>
      <c r="D935" s="123"/>
    </row>
    <row r="936" spans="2:4">
      <c r="B936" s="122"/>
      <c r="C936" s="123"/>
      <c r="D936" s="123"/>
    </row>
    <row r="937" spans="2:4">
      <c r="B937" s="122"/>
      <c r="C937" s="123"/>
      <c r="D937" s="123"/>
    </row>
    <row r="938" spans="2:4">
      <c r="B938" s="122"/>
      <c r="C938" s="123"/>
      <c r="D938" s="123"/>
    </row>
    <row r="939" spans="2:4">
      <c r="B939" s="122"/>
      <c r="C939" s="123"/>
      <c r="D939" s="123"/>
    </row>
    <row r="940" spans="2:4">
      <c r="B940" s="122"/>
      <c r="C940" s="123"/>
      <c r="D940" s="123"/>
    </row>
    <row r="941" spans="2:4">
      <c r="B941" s="122"/>
      <c r="C941" s="123"/>
      <c r="D941" s="123"/>
    </row>
    <row r="942" spans="2:4">
      <c r="B942" s="122"/>
      <c r="C942" s="123"/>
      <c r="D942" s="123"/>
    </row>
    <row r="943" spans="2:4">
      <c r="B943" s="122"/>
      <c r="C943" s="123"/>
      <c r="D943" s="123"/>
    </row>
    <row r="944" spans="2:4">
      <c r="B944" s="122"/>
      <c r="C944" s="123"/>
      <c r="D944" s="123"/>
    </row>
    <row r="945" spans="2:4">
      <c r="B945" s="122"/>
      <c r="C945" s="123"/>
      <c r="D945" s="123"/>
    </row>
    <row r="946" spans="2:4">
      <c r="B946" s="122"/>
      <c r="C946" s="123"/>
      <c r="D946" s="123"/>
    </row>
    <row r="947" spans="2:4">
      <c r="B947" s="122"/>
      <c r="C947" s="123"/>
      <c r="D947" s="123"/>
    </row>
    <row r="948" spans="2:4">
      <c r="B948" s="122"/>
      <c r="C948" s="123"/>
      <c r="D948" s="123"/>
    </row>
    <row r="949" spans="2:4">
      <c r="B949" s="122"/>
      <c r="C949" s="123"/>
      <c r="D949" s="123"/>
    </row>
    <row r="950" spans="2:4">
      <c r="B950" s="122"/>
      <c r="C950" s="123"/>
      <c r="D950" s="123"/>
    </row>
    <row r="951" spans="2:4">
      <c r="B951" s="122"/>
      <c r="C951" s="123"/>
      <c r="D951" s="123"/>
    </row>
    <row r="952" spans="2:4">
      <c r="B952" s="122"/>
      <c r="C952" s="123"/>
      <c r="D952" s="123"/>
    </row>
    <row r="953" spans="2:4">
      <c r="B953" s="122"/>
      <c r="C953" s="123"/>
      <c r="D953" s="123"/>
    </row>
    <row r="954" spans="2:4">
      <c r="B954" s="122"/>
      <c r="C954" s="123"/>
      <c r="D954" s="123"/>
    </row>
    <row r="955" spans="2:4">
      <c r="B955" s="122"/>
      <c r="C955" s="123"/>
      <c r="D955" s="123"/>
    </row>
    <row r="956" spans="2:4">
      <c r="B956" s="122"/>
      <c r="C956" s="123"/>
      <c r="D956" s="123"/>
    </row>
    <row r="957" spans="2:4">
      <c r="B957" s="122"/>
      <c r="C957" s="123"/>
      <c r="D957" s="123"/>
    </row>
    <row r="958" spans="2:4">
      <c r="B958" s="122"/>
      <c r="C958" s="123"/>
      <c r="D958" s="123"/>
    </row>
    <row r="959" spans="2:4">
      <c r="B959" s="122"/>
      <c r="C959" s="123"/>
      <c r="D959" s="123"/>
    </row>
    <row r="960" spans="2:4">
      <c r="B960" s="122"/>
      <c r="C960" s="123"/>
      <c r="D960" s="123"/>
    </row>
    <row r="961" spans="2:4">
      <c r="B961" s="122"/>
      <c r="C961" s="123"/>
      <c r="D961" s="123"/>
    </row>
    <row r="962" spans="2:4">
      <c r="B962" s="122"/>
      <c r="C962" s="123"/>
      <c r="D962" s="123"/>
    </row>
    <row r="963" spans="2:4">
      <c r="B963" s="122"/>
      <c r="C963" s="123"/>
      <c r="D963" s="123"/>
    </row>
    <row r="964" spans="2:4">
      <c r="B964" s="122"/>
      <c r="C964" s="123"/>
      <c r="D964" s="123"/>
    </row>
    <row r="965" spans="2:4">
      <c r="B965" s="122"/>
      <c r="C965" s="123"/>
      <c r="D965" s="123"/>
    </row>
    <row r="966" spans="2:4">
      <c r="B966" s="122"/>
      <c r="C966" s="123"/>
      <c r="D966" s="12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145</v>
      </c>
      <c r="C1" s="67" t="s" vm="1">
        <v>229</v>
      </c>
    </row>
    <row r="2" spans="2:16">
      <c r="B2" s="46" t="s">
        <v>144</v>
      </c>
      <c r="C2" s="67" t="s">
        <v>230</v>
      </c>
    </row>
    <row r="3" spans="2:16">
      <c r="B3" s="46" t="s">
        <v>146</v>
      </c>
      <c r="C3" s="67" t="s">
        <v>231</v>
      </c>
    </row>
    <row r="4" spans="2:16">
      <c r="B4" s="46" t="s">
        <v>147</v>
      </c>
      <c r="C4" s="67">
        <v>12145</v>
      </c>
    </row>
    <row r="6" spans="2:16" ht="26.25" customHeight="1">
      <c r="B6" s="152" t="s">
        <v>183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115</v>
      </c>
      <c r="C7" s="29" t="s">
        <v>45</v>
      </c>
      <c r="D7" s="29" t="s">
        <v>65</v>
      </c>
      <c r="E7" s="29" t="s">
        <v>14</v>
      </c>
      <c r="F7" s="29" t="s">
        <v>66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210</v>
      </c>
      <c r="M7" s="29" t="s">
        <v>182</v>
      </c>
      <c r="N7" s="29" t="s">
        <v>58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3175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8">
        <v>0</v>
      </c>
      <c r="N10" s="88"/>
      <c r="O10" s="129">
        <v>0</v>
      </c>
      <c r="P10" s="129">
        <v>0</v>
      </c>
    </row>
    <row r="11" spans="2:16" ht="20.25" customHeight="1">
      <c r="B11" s="130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0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2:16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</row>
    <row r="126" spans="2:16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</row>
    <row r="127" spans="2:16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</row>
    <row r="128" spans="2:16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</row>
    <row r="129" spans="2:16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</row>
    <row r="130" spans="2:16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</row>
    <row r="131" spans="2:16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</row>
    <row r="132" spans="2:16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</row>
    <row r="133" spans="2:16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</row>
    <row r="134" spans="2:16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</row>
    <row r="135" spans="2:16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</row>
    <row r="136" spans="2:16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</row>
    <row r="137" spans="2:16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</row>
    <row r="138" spans="2:16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</row>
    <row r="139" spans="2:16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</row>
    <row r="140" spans="2:16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</row>
    <row r="141" spans="2:16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</row>
    <row r="142" spans="2:16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</row>
    <row r="143" spans="2:16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</row>
    <row r="144" spans="2:16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</row>
    <row r="145" spans="2:16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</row>
    <row r="146" spans="2:16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</row>
    <row r="147" spans="2:16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</row>
    <row r="148" spans="2:16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</row>
    <row r="149" spans="2:16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</row>
    <row r="150" spans="2:16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</row>
    <row r="151" spans="2:16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</row>
    <row r="152" spans="2:16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</row>
    <row r="153" spans="2:16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</row>
    <row r="154" spans="2:16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</row>
    <row r="155" spans="2:16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</row>
    <row r="156" spans="2:16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</row>
    <row r="157" spans="2:16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</row>
    <row r="158" spans="2:16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  <row r="201" spans="2:16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</row>
    <row r="202" spans="2:16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</row>
    <row r="203" spans="2:16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</row>
    <row r="204" spans="2:16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</row>
    <row r="205" spans="2:16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</row>
    <row r="206" spans="2:16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</row>
    <row r="207" spans="2:16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</row>
    <row r="208" spans="2:16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</row>
    <row r="209" spans="2:16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</row>
    <row r="210" spans="2:16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</row>
    <row r="211" spans="2:16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</row>
    <row r="212" spans="2:16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</row>
    <row r="213" spans="2:16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</row>
    <row r="214" spans="2:16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</row>
    <row r="215" spans="2:16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</row>
    <row r="216" spans="2:16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</row>
    <row r="217" spans="2:16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145</v>
      </c>
      <c r="C1" s="67" t="s" vm="1">
        <v>229</v>
      </c>
    </row>
    <row r="2" spans="2:16">
      <c r="B2" s="46" t="s">
        <v>144</v>
      </c>
      <c r="C2" s="67" t="s">
        <v>230</v>
      </c>
    </row>
    <row r="3" spans="2:16">
      <c r="B3" s="46" t="s">
        <v>146</v>
      </c>
      <c r="C3" s="67" t="s">
        <v>231</v>
      </c>
    </row>
    <row r="4" spans="2:16">
      <c r="B4" s="46" t="s">
        <v>147</v>
      </c>
      <c r="C4" s="67">
        <v>12145</v>
      </c>
    </row>
    <row r="6" spans="2:16" ht="26.25" customHeight="1">
      <c r="B6" s="152" t="s">
        <v>184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115</v>
      </c>
      <c r="C7" s="29" t="s">
        <v>45</v>
      </c>
      <c r="D7" s="29" t="s">
        <v>65</v>
      </c>
      <c r="E7" s="29" t="s">
        <v>14</v>
      </c>
      <c r="F7" s="29" t="s">
        <v>66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205</v>
      </c>
      <c r="M7" s="29" t="s">
        <v>182</v>
      </c>
      <c r="N7" s="29" t="s">
        <v>58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3176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8">
        <v>0</v>
      </c>
      <c r="N10" s="88"/>
      <c r="O10" s="129">
        <v>0</v>
      </c>
      <c r="P10" s="129">
        <v>0</v>
      </c>
    </row>
    <row r="11" spans="2:16" ht="20.25" customHeight="1">
      <c r="B11" s="130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0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2:16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</row>
    <row r="126" spans="2:16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</row>
    <row r="127" spans="2:16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</row>
    <row r="128" spans="2:16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</row>
    <row r="129" spans="2:16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</row>
    <row r="130" spans="2:16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</row>
    <row r="131" spans="2:16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</row>
    <row r="132" spans="2:16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</row>
    <row r="133" spans="2:16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</row>
    <row r="134" spans="2:16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</row>
    <row r="135" spans="2:16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</row>
    <row r="136" spans="2:16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</row>
    <row r="137" spans="2:16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</row>
    <row r="138" spans="2:16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</row>
    <row r="139" spans="2:16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</row>
    <row r="140" spans="2:16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</row>
    <row r="141" spans="2:16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</row>
    <row r="142" spans="2:16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</row>
    <row r="143" spans="2:16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</row>
    <row r="144" spans="2:16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</row>
    <row r="145" spans="2:16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</row>
    <row r="146" spans="2:16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</row>
    <row r="147" spans="2:16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</row>
    <row r="148" spans="2:16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</row>
    <row r="149" spans="2:16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</row>
    <row r="150" spans="2:16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</row>
    <row r="151" spans="2:16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</row>
    <row r="152" spans="2:16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</row>
    <row r="153" spans="2:16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</row>
    <row r="154" spans="2:16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</row>
    <row r="155" spans="2:16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</row>
    <row r="156" spans="2:16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</row>
    <row r="157" spans="2:16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</row>
    <row r="158" spans="2:16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  <row r="201" spans="2:16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</row>
    <row r="202" spans="2:16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</row>
    <row r="203" spans="2:16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</row>
    <row r="204" spans="2:16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</row>
    <row r="205" spans="2:16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</row>
    <row r="206" spans="2:16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</row>
    <row r="207" spans="2:16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</row>
    <row r="208" spans="2:16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</row>
    <row r="209" spans="2:16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</row>
    <row r="210" spans="2:16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</row>
    <row r="211" spans="2:16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</row>
    <row r="212" spans="2:16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</row>
    <row r="213" spans="2:16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</row>
    <row r="214" spans="2:16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</row>
    <row r="215" spans="2:16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</row>
    <row r="216" spans="2:16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</row>
    <row r="217" spans="2:16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</row>
    <row r="218" spans="2:16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</row>
    <row r="219" spans="2:16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</row>
    <row r="220" spans="2:16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</row>
    <row r="221" spans="2:16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</row>
    <row r="222" spans="2:16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</row>
    <row r="223" spans="2:16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</row>
    <row r="224" spans="2:16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</row>
    <row r="225" spans="2:16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</row>
    <row r="226" spans="2:16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</row>
    <row r="227" spans="2:16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</row>
    <row r="228" spans="2:16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</row>
    <row r="229" spans="2:16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</row>
    <row r="230" spans="2:16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</row>
    <row r="231" spans="2:16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</row>
    <row r="232" spans="2:16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</row>
    <row r="233" spans="2:16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</row>
    <row r="234" spans="2:16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</row>
    <row r="235" spans="2:16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</row>
    <row r="236" spans="2:16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</row>
    <row r="237" spans="2:16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</row>
    <row r="238" spans="2:16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</row>
    <row r="239" spans="2:16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</row>
    <row r="240" spans="2:16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</row>
    <row r="241" spans="2:16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</row>
    <row r="242" spans="2:16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</row>
    <row r="243" spans="2:16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</row>
    <row r="244" spans="2:16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</row>
    <row r="245" spans="2:16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</row>
    <row r="246" spans="2:16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</row>
    <row r="247" spans="2:16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</row>
    <row r="248" spans="2:16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</row>
    <row r="249" spans="2:16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</row>
    <row r="250" spans="2:16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</row>
    <row r="251" spans="2:16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</row>
    <row r="252" spans="2:16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</row>
    <row r="253" spans="2:16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</row>
    <row r="254" spans="2:16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</row>
    <row r="255" spans="2:16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</row>
    <row r="256" spans="2:16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</row>
    <row r="257" spans="2:16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</row>
    <row r="258" spans="2:16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</row>
    <row r="259" spans="2:16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</row>
    <row r="260" spans="2:16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</row>
    <row r="261" spans="2:16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</row>
    <row r="262" spans="2:16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</row>
    <row r="263" spans="2:16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</row>
    <row r="264" spans="2:16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</row>
    <row r="265" spans="2:16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</row>
    <row r="266" spans="2:16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</row>
    <row r="267" spans="2:16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</row>
    <row r="268" spans="2:16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</row>
    <row r="269" spans="2:16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</row>
    <row r="270" spans="2:16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</row>
    <row r="271" spans="2:16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</row>
    <row r="272" spans="2:16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</row>
    <row r="273" spans="2:16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</row>
    <row r="274" spans="2:16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</row>
    <row r="275" spans="2:16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</row>
    <row r="276" spans="2:16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</row>
    <row r="277" spans="2:16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</row>
    <row r="278" spans="2:16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</row>
    <row r="279" spans="2:16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</row>
    <row r="280" spans="2:16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</row>
    <row r="281" spans="2:16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</row>
    <row r="282" spans="2:16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</row>
    <row r="283" spans="2:16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</row>
    <row r="284" spans="2:16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</row>
    <row r="285" spans="2:16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</row>
    <row r="286" spans="2:16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</row>
    <row r="287" spans="2:16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</row>
    <row r="288" spans="2:16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</row>
    <row r="289" spans="2:16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</row>
    <row r="290" spans="2:16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</row>
    <row r="291" spans="2:16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</row>
    <row r="292" spans="2:16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</row>
    <row r="293" spans="2:16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</row>
    <row r="294" spans="2:16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</row>
    <row r="295" spans="2:16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</row>
    <row r="296" spans="2:16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</row>
    <row r="297" spans="2:16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</row>
    <row r="298" spans="2:16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</row>
    <row r="299" spans="2:16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</row>
    <row r="300" spans="2:16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</row>
    <row r="301" spans="2:16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</row>
    <row r="302" spans="2:16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</row>
    <row r="303" spans="2:16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</row>
    <row r="304" spans="2:16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</row>
    <row r="305" spans="2:16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</row>
    <row r="306" spans="2:16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</row>
    <row r="307" spans="2:16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</row>
    <row r="308" spans="2:16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</row>
    <row r="309" spans="2:16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</row>
    <row r="310" spans="2:16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</row>
    <row r="311" spans="2:16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</row>
    <row r="312" spans="2:16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</row>
    <row r="313" spans="2:16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</row>
    <row r="314" spans="2:16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</row>
    <row r="315" spans="2:16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</row>
    <row r="316" spans="2:16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</row>
    <row r="317" spans="2:16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</row>
    <row r="318" spans="2:16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</row>
    <row r="319" spans="2:16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</row>
    <row r="320" spans="2:16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</row>
    <row r="321" spans="2:16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</row>
    <row r="322" spans="2:16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</row>
    <row r="323" spans="2:16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</row>
    <row r="324" spans="2:16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</row>
    <row r="325" spans="2:16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</row>
    <row r="326" spans="2:16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</row>
    <row r="327" spans="2:16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</row>
    <row r="328" spans="2:16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</row>
    <row r="329" spans="2:16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</row>
    <row r="330" spans="2:16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</row>
    <row r="331" spans="2:16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</row>
    <row r="332" spans="2:16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</row>
    <row r="333" spans="2:16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</row>
    <row r="334" spans="2:16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</row>
    <row r="335" spans="2:16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</row>
    <row r="336" spans="2:16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</row>
    <row r="337" spans="2:16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</row>
    <row r="338" spans="2:16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</row>
    <row r="339" spans="2:16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</row>
    <row r="340" spans="2:16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</row>
    <row r="341" spans="2:16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</row>
    <row r="342" spans="2:16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</row>
    <row r="343" spans="2:16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</row>
    <row r="344" spans="2:16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</row>
    <row r="345" spans="2:16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</row>
    <row r="346" spans="2:16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</row>
    <row r="347" spans="2:16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</row>
    <row r="348" spans="2:16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</row>
    <row r="349" spans="2:16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</row>
    <row r="350" spans="2:16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</row>
    <row r="351" spans="2:16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</row>
    <row r="352" spans="2:16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</row>
    <row r="353" spans="2:16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</row>
    <row r="354" spans="2:16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</row>
    <row r="355" spans="2:16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</row>
    <row r="356" spans="2:16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</row>
    <row r="357" spans="2:16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</row>
    <row r="358" spans="2:16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</row>
    <row r="359" spans="2:16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</row>
    <row r="360" spans="2:16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</row>
    <row r="361" spans="2:16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</row>
    <row r="362" spans="2:16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</row>
    <row r="363" spans="2:16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</row>
    <row r="364" spans="2:16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</row>
    <row r="365" spans="2:16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</row>
    <row r="366" spans="2:16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</row>
    <row r="367" spans="2:16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</row>
    <row r="368" spans="2:16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</row>
    <row r="369" spans="2:16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</row>
    <row r="370" spans="2:16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</row>
    <row r="371" spans="2:16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</row>
    <row r="372" spans="2:16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</row>
    <row r="373" spans="2:16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</row>
    <row r="374" spans="2:16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</row>
    <row r="375" spans="2:16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</row>
    <row r="376" spans="2:16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</row>
    <row r="377" spans="2:16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</row>
    <row r="378" spans="2:16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</row>
    <row r="379" spans="2:16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</row>
    <row r="380" spans="2:16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</row>
    <row r="381" spans="2:16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</row>
    <row r="382" spans="2:16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</row>
    <row r="383" spans="2:16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</row>
    <row r="384" spans="2:16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</row>
    <row r="385" spans="2:16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</row>
    <row r="386" spans="2:16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</row>
    <row r="387" spans="2:16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</row>
    <row r="388" spans="2:16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</row>
    <row r="389" spans="2:16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</row>
    <row r="390" spans="2:16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</row>
    <row r="391" spans="2:16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</row>
    <row r="392" spans="2:16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</row>
    <row r="393" spans="2:16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</row>
    <row r="394" spans="2:16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</row>
    <row r="395" spans="2:16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</row>
    <row r="396" spans="2:16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</row>
    <row r="397" spans="2:16">
      <c r="B397" s="133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</row>
    <row r="398" spans="2:16">
      <c r="B398" s="133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</row>
    <row r="399" spans="2:16">
      <c r="B399" s="134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</row>
    <row r="400" spans="2:16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</row>
    <row r="401" spans="2:16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</row>
    <row r="402" spans="2:16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</row>
    <row r="403" spans="2:16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</row>
    <row r="404" spans="2:16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</row>
    <row r="405" spans="2:16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</row>
    <row r="406" spans="2:16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</row>
    <row r="407" spans="2:16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</row>
    <row r="408" spans="2:16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</row>
    <row r="409" spans="2:16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</row>
    <row r="410" spans="2:16">
      <c r="B410" s="122"/>
      <c r="C410" s="122"/>
      <c r="D410" s="122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</row>
    <row r="411" spans="2:16">
      <c r="B411" s="122"/>
      <c r="C411" s="122"/>
      <c r="D411" s="122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>
      <selection activeCell="C14" sqref="C14"/>
    </sheetView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1.71093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145</v>
      </c>
      <c r="C1" s="67" t="s" vm="1">
        <v>229</v>
      </c>
    </row>
    <row r="2" spans="2:18">
      <c r="B2" s="46" t="s">
        <v>144</v>
      </c>
      <c r="C2" s="67" t="s">
        <v>230</v>
      </c>
    </row>
    <row r="3" spans="2:18">
      <c r="B3" s="46" t="s">
        <v>146</v>
      </c>
      <c r="C3" s="67" t="s">
        <v>231</v>
      </c>
    </row>
    <row r="4" spans="2:18">
      <c r="B4" s="46" t="s">
        <v>147</v>
      </c>
      <c r="C4" s="67">
        <v>12145</v>
      </c>
    </row>
    <row r="6" spans="2:18" ht="21.75" customHeight="1">
      <c r="B6" s="155" t="s">
        <v>173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18" ht="27.75" customHeight="1">
      <c r="B7" s="158" t="s">
        <v>88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2:18" s="3" customFormat="1" ht="66" customHeight="1">
      <c r="B8" s="21" t="s">
        <v>114</v>
      </c>
      <c r="C8" s="29" t="s">
        <v>45</v>
      </c>
      <c r="D8" s="29" t="s">
        <v>118</v>
      </c>
      <c r="E8" s="29" t="s">
        <v>14</v>
      </c>
      <c r="F8" s="29" t="s">
        <v>66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219</v>
      </c>
      <c r="O8" s="29" t="s">
        <v>61</v>
      </c>
      <c r="P8" s="29" t="s">
        <v>207</v>
      </c>
      <c r="Q8" s="29" t="s">
        <v>148</v>
      </c>
      <c r="R8" s="59" t="s">
        <v>150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7.2583766758709594</v>
      </c>
      <c r="I11" s="69"/>
      <c r="J11" s="69"/>
      <c r="K11" s="78">
        <v>4.0210738149997788E-2</v>
      </c>
      <c r="L11" s="77"/>
      <c r="M11" s="79"/>
      <c r="N11" s="69"/>
      <c r="O11" s="77">
        <v>126818.72888943199</v>
      </c>
      <c r="P11" s="69"/>
      <c r="Q11" s="78">
        <f>IFERROR(O11/$O$11,0)</f>
        <v>1</v>
      </c>
      <c r="R11" s="78">
        <f>O11/'סכום נכסי הקרן'!$C$42</f>
        <v>1.9193072426531906E-2</v>
      </c>
    </row>
    <row r="12" spans="2:18" ht="22.5" customHeight="1">
      <c r="B12" s="70" t="s">
        <v>198</v>
      </c>
      <c r="C12" s="71"/>
      <c r="D12" s="71"/>
      <c r="E12" s="71"/>
      <c r="F12" s="71"/>
      <c r="G12" s="71"/>
      <c r="H12" s="80">
        <v>7.2068579412808109</v>
      </c>
      <c r="I12" s="71"/>
      <c r="J12" s="71"/>
      <c r="K12" s="81">
        <v>4.0153164349055102E-2</v>
      </c>
      <c r="L12" s="80"/>
      <c r="M12" s="82"/>
      <c r="N12" s="71"/>
      <c r="O12" s="80">
        <v>126271.67515745801</v>
      </c>
      <c r="P12" s="71"/>
      <c r="Q12" s="81">
        <f t="shared" ref="Q12:Q48" si="0">IFERROR(O12/$O$11,0)</f>
        <v>0.99568633326666656</v>
      </c>
      <c r="R12" s="81">
        <f>O12/'סכום נכסי הקרן'!$C$42</f>
        <v>1.9110279908495113E-2</v>
      </c>
    </row>
    <row r="13" spans="2:18">
      <c r="B13" s="72" t="s">
        <v>46</v>
      </c>
      <c r="C13" s="73"/>
      <c r="D13" s="73"/>
      <c r="E13" s="73"/>
      <c r="F13" s="73"/>
      <c r="G13" s="73"/>
      <c r="H13" s="83">
        <v>7.2068579412808109</v>
      </c>
      <c r="I13" s="73"/>
      <c r="J13" s="73"/>
      <c r="K13" s="84">
        <v>4.0153164349055102E-2</v>
      </c>
      <c r="L13" s="83"/>
      <c r="M13" s="85"/>
      <c r="N13" s="73"/>
      <c r="O13" s="83">
        <v>126271.67515745801</v>
      </c>
      <c r="P13" s="73"/>
      <c r="Q13" s="84">
        <f t="shared" si="0"/>
        <v>0.99568633326666656</v>
      </c>
      <c r="R13" s="84">
        <f>O13/'סכום נכסי הקרן'!$C$42</f>
        <v>1.9110279908495113E-2</v>
      </c>
    </row>
    <row r="14" spans="2:18">
      <c r="B14" s="74" t="s">
        <v>22</v>
      </c>
      <c r="C14" s="71"/>
      <c r="D14" s="71"/>
      <c r="E14" s="71"/>
      <c r="F14" s="71"/>
      <c r="G14" s="71"/>
      <c r="H14" s="80">
        <v>0.74365229362851037</v>
      </c>
      <c r="I14" s="71"/>
      <c r="J14" s="71"/>
      <c r="K14" s="81">
        <v>4.5643696453036016E-2</v>
      </c>
      <c r="L14" s="80"/>
      <c r="M14" s="82"/>
      <c r="N14" s="71"/>
      <c r="O14" s="80">
        <v>30248.424249016</v>
      </c>
      <c r="P14" s="71"/>
      <c r="Q14" s="81">
        <f t="shared" si="0"/>
        <v>0.23851701175295922</v>
      </c>
      <c r="R14" s="81">
        <f>O14/'סכום נכסי הקרן'!$C$42</f>
        <v>4.5778742815345084E-3</v>
      </c>
    </row>
    <row r="15" spans="2:18">
      <c r="B15" s="75" t="s">
        <v>232</v>
      </c>
      <c r="C15" s="73" t="s">
        <v>233</v>
      </c>
      <c r="D15" s="86" t="s">
        <v>119</v>
      </c>
      <c r="E15" s="73" t="s">
        <v>234</v>
      </c>
      <c r="F15" s="73"/>
      <c r="G15" s="73"/>
      <c r="H15" s="83">
        <v>0.61000000000003429</v>
      </c>
      <c r="I15" s="86" t="s">
        <v>132</v>
      </c>
      <c r="J15" s="87">
        <v>0</v>
      </c>
      <c r="K15" s="84">
        <v>4.5899999999998456E-2</v>
      </c>
      <c r="L15" s="83">
        <v>5105178.7879999997</v>
      </c>
      <c r="M15" s="85">
        <v>97.31</v>
      </c>
      <c r="N15" s="73"/>
      <c r="O15" s="83">
        <v>4967.8494786029996</v>
      </c>
      <c r="P15" s="84">
        <v>2.3205358127272727E-4</v>
      </c>
      <c r="Q15" s="84">
        <f t="shared" si="0"/>
        <v>3.9172837656607187E-2</v>
      </c>
      <c r="R15" s="84">
        <f>O15/'סכום נכסי הקרן'!$C$42</f>
        <v>7.5184711029603819E-4</v>
      </c>
    </row>
    <row r="16" spans="2:18">
      <c r="B16" s="75" t="s">
        <v>235</v>
      </c>
      <c r="C16" s="73" t="s">
        <v>236</v>
      </c>
      <c r="D16" s="86" t="s">
        <v>119</v>
      </c>
      <c r="E16" s="73" t="s">
        <v>234</v>
      </c>
      <c r="F16" s="73"/>
      <c r="G16" s="73"/>
      <c r="H16" s="83">
        <v>0.33999999997678232</v>
      </c>
      <c r="I16" s="86" t="s">
        <v>132</v>
      </c>
      <c r="J16" s="87">
        <v>0</v>
      </c>
      <c r="K16" s="84">
        <v>4.4200000001818729E-2</v>
      </c>
      <c r="L16" s="83">
        <v>10490.093400000002</v>
      </c>
      <c r="M16" s="85">
        <v>98.54</v>
      </c>
      <c r="N16" s="73"/>
      <c r="O16" s="83">
        <v>10.336938035999999</v>
      </c>
      <c r="P16" s="84">
        <v>8.741744500000001E-7</v>
      </c>
      <c r="Q16" s="84">
        <f t="shared" si="0"/>
        <v>8.1509554042387132E-5</v>
      </c>
      <c r="R16" s="84">
        <f>O16/'סכום נכסי הקרן'!$C$42</f>
        <v>1.5644187741898526E-6</v>
      </c>
    </row>
    <row r="17" spans="2:18">
      <c r="B17" s="75" t="s">
        <v>237</v>
      </c>
      <c r="C17" s="73" t="s">
        <v>238</v>
      </c>
      <c r="D17" s="86" t="s">
        <v>119</v>
      </c>
      <c r="E17" s="73" t="s">
        <v>234</v>
      </c>
      <c r="F17" s="73"/>
      <c r="G17" s="73"/>
      <c r="H17" s="83">
        <v>0.52999999999970016</v>
      </c>
      <c r="I17" s="86" t="s">
        <v>132</v>
      </c>
      <c r="J17" s="87">
        <v>0</v>
      </c>
      <c r="K17" s="84">
        <v>4.53999999999882E-2</v>
      </c>
      <c r="L17" s="83">
        <v>2185436.125</v>
      </c>
      <c r="M17" s="85">
        <v>97.67</v>
      </c>
      <c r="N17" s="73"/>
      <c r="O17" s="83">
        <v>2134.5154632879999</v>
      </c>
      <c r="P17" s="84">
        <v>1.4569574166666666E-4</v>
      </c>
      <c r="Q17" s="84">
        <f t="shared" si="0"/>
        <v>1.683123212147155E-2</v>
      </c>
      <c r="R17" s="84">
        <f>O17/'סכום נכסי הקרן'!$C$42</f>
        <v>3.2304305713517373E-4</v>
      </c>
    </row>
    <row r="18" spans="2:18">
      <c r="B18" s="75" t="s">
        <v>239</v>
      </c>
      <c r="C18" s="73" t="s">
        <v>240</v>
      </c>
      <c r="D18" s="86" t="s">
        <v>119</v>
      </c>
      <c r="E18" s="73" t="s">
        <v>234</v>
      </c>
      <c r="F18" s="73"/>
      <c r="G18" s="73"/>
      <c r="H18" s="83">
        <v>0.43999999999978145</v>
      </c>
      <c r="I18" s="86" t="s">
        <v>132</v>
      </c>
      <c r="J18" s="87">
        <v>0</v>
      </c>
      <c r="K18" s="84">
        <v>4.4999999999984393E-2</v>
      </c>
      <c r="L18" s="83">
        <v>1306259.334094</v>
      </c>
      <c r="M18" s="85">
        <v>98.1</v>
      </c>
      <c r="N18" s="73"/>
      <c r="O18" s="83">
        <v>1281.4404067119999</v>
      </c>
      <c r="P18" s="84">
        <v>1.00481487238E-4</v>
      </c>
      <c r="Q18" s="84">
        <f t="shared" si="0"/>
        <v>1.0104504420867006E-2</v>
      </c>
      <c r="R18" s="84">
        <f>O18/'סכום נכסי הקרן'!$C$42</f>
        <v>1.9393648518391227E-4</v>
      </c>
    </row>
    <row r="19" spans="2:18">
      <c r="B19" s="75" t="s">
        <v>241</v>
      </c>
      <c r="C19" s="73" t="s">
        <v>242</v>
      </c>
      <c r="D19" s="86" t="s">
        <v>119</v>
      </c>
      <c r="E19" s="73" t="s">
        <v>234</v>
      </c>
      <c r="F19" s="73"/>
      <c r="G19" s="73"/>
      <c r="H19" s="83">
        <v>0.76000000000005918</v>
      </c>
      <c r="I19" s="86" t="s">
        <v>132</v>
      </c>
      <c r="J19" s="87">
        <v>0</v>
      </c>
      <c r="K19" s="84">
        <v>4.5599999999999315E-2</v>
      </c>
      <c r="L19" s="83">
        <v>4895376.92</v>
      </c>
      <c r="M19" s="85">
        <v>96.66</v>
      </c>
      <c r="N19" s="73"/>
      <c r="O19" s="83">
        <v>4731.8713308719998</v>
      </c>
      <c r="P19" s="84">
        <v>1.4398167411764707E-4</v>
      </c>
      <c r="Q19" s="84">
        <f t="shared" si="0"/>
        <v>3.7312086095717949E-2</v>
      </c>
      <c r="R19" s="84">
        <f>O19/'סכום נכסי הקרן'!$C$42</f>
        <v>7.1613357082010872E-4</v>
      </c>
    </row>
    <row r="20" spans="2:18">
      <c r="B20" s="75" t="s">
        <v>243</v>
      </c>
      <c r="C20" s="73" t="s">
        <v>244</v>
      </c>
      <c r="D20" s="86" t="s">
        <v>119</v>
      </c>
      <c r="E20" s="73" t="s">
        <v>234</v>
      </c>
      <c r="F20" s="73"/>
      <c r="G20" s="73"/>
      <c r="H20" s="83">
        <v>0.68000000000000693</v>
      </c>
      <c r="I20" s="86" t="s">
        <v>132</v>
      </c>
      <c r="J20" s="87">
        <v>0</v>
      </c>
      <c r="K20" s="84">
        <v>4.5900000000000031E-2</v>
      </c>
      <c r="L20" s="83">
        <v>5944386.2599999998</v>
      </c>
      <c r="M20" s="85">
        <v>96.97</v>
      </c>
      <c r="N20" s="73"/>
      <c r="O20" s="83">
        <v>5764.2713563219995</v>
      </c>
      <c r="P20" s="84">
        <v>1.7483488999999998E-4</v>
      </c>
      <c r="Q20" s="84">
        <f t="shared" si="0"/>
        <v>4.5452839709090836E-2</v>
      </c>
      <c r="R20" s="84">
        <f>O20/'סכום נכסי הקרן'!$C$42</f>
        <v>8.7237964452812581E-4</v>
      </c>
    </row>
    <row r="21" spans="2:18">
      <c r="B21" s="75" t="s">
        <v>245</v>
      </c>
      <c r="C21" s="73" t="s">
        <v>246</v>
      </c>
      <c r="D21" s="86" t="s">
        <v>119</v>
      </c>
      <c r="E21" s="73" t="s">
        <v>234</v>
      </c>
      <c r="F21" s="73"/>
      <c r="G21" s="73"/>
      <c r="H21" s="83">
        <v>0.86000000000014276</v>
      </c>
      <c r="I21" s="86" t="s">
        <v>132</v>
      </c>
      <c r="J21" s="87">
        <v>0</v>
      </c>
      <c r="K21" s="84">
        <v>4.5600000000003214E-2</v>
      </c>
      <c r="L21" s="83">
        <v>4656265.73104</v>
      </c>
      <c r="M21" s="85">
        <v>96.25</v>
      </c>
      <c r="N21" s="73"/>
      <c r="O21" s="83">
        <v>4481.6557661260003</v>
      </c>
      <c r="P21" s="84">
        <v>1.45508304095E-4</v>
      </c>
      <c r="Q21" s="84">
        <f t="shared" si="0"/>
        <v>3.5339068648396331E-2</v>
      </c>
      <c r="R21" s="84">
        <f>O21/'סכום נכסי הקרן'!$C$42</f>
        <v>6.7826530405485383E-4</v>
      </c>
    </row>
    <row r="22" spans="2:18">
      <c r="B22" s="75" t="s">
        <v>247</v>
      </c>
      <c r="C22" s="73" t="s">
        <v>248</v>
      </c>
      <c r="D22" s="86" t="s">
        <v>119</v>
      </c>
      <c r="E22" s="73" t="s">
        <v>234</v>
      </c>
      <c r="F22" s="73"/>
      <c r="G22" s="73"/>
      <c r="H22" s="83">
        <v>0.92999999999999849</v>
      </c>
      <c r="I22" s="86" t="s">
        <v>132</v>
      </c>
      <c r="J22" s="87">
        <v>0</v>
      </c>
      <c r="K22" s="84">
        <v>4.5499999999999499E-2</v>
      </c>
      <c r="L22" s="83">
        <v>7168230.4900000002</v>
      </c>
      <c r="M22" s="85">
        <v>95.93</v>
      </c>
      <c r="N22" s="73"/>
      <c r="O22" s="83">
        <v>6876.4835090569995</v>
      </c>
      <c r="P22" s="84">
        <v>2.3123324161290323E-4</v>
      </c>
      <c r="Q22" s="84">
        <f t="shared" si="0"/>
        <v>5.422293354676596E-2</v>
      </c>
      <c r="R22" s="84">
        <f>O22/'סכום נכסי הקרן'!$C$42</f>
        <v>1.0407046907421056E-3</v>
      </c>
    </row>
    <row r="23" spans="2:18">
      <c r="B23" s="76"/>
      <c r="C23" s="73"/>
      <c r="D23" s="73"/>
      <c r="E23" s="73"/>
      <c r="F23" s="73"/>
      <c r="G23" s="73"/>
      <c r="H23" s="73"/>
      <c r="I23" s="73"/>
      <c r="J23" s="73"/>
      <c r="K23" s="84"/>
      <c r="L23" s="83"/>
      <c r="M23" s="85"/>
      <c r="N23" s="73"/>
      <c r="O23" s="73"/>
      <c r="P23" s="73"/>
      <c r="Q23" s="84"/>
      <c r="R23" s="73"/>
    </row>
    <row r="24" spans="2:18">
      <c r="B24" s="74" t="s">
        <v>23</v>
      </c>
      <c r="C24" s="71"/>
      <c r="D24" s="71"/>
      <c r="E24" s="71"/>
      <c r="F24" s="71"/>
      <c r="G24" s="71"/>
      <c r="H24" s="80">
        <v>9.2707181188704784</v>
      </c>
      <c r="I24" s="71"/>
      <c r="J24" s="71"/>
      <c r="K24" s="81">
        <v>3.8376080788865764E-2</v>
      </c>
      <c r="L24" s="80"/>
      <c r="M24" s="82"/>
      <c r="N24" s="71"/>
      <c r="O24" s="80">
        <v>95590.681251080998</v>
      </c>
      <c r="P24" s="71"/>
      <c r="Q24" s="81">
        <f t="shared" si="0"/>
        <v>0.75375839269310574</v>
      </c>
      <c r="R24" s="81">
        <f>O24/'סכום נכסי הקרן'!$C$42</f>
        <v>1.4466939423065057E-2</v>
      </c>
    </row>
    <row r="25" spans="2:18">
      <c r="B25" s="75" t="s">
        <v>249</v>
      </c>
      <c r="C25" s="73" t="s">
        <v>250</v>
      </c>
      <c r="D25" s="86" t="s">
        <v>119</v>
      </c>
      <c r="E25" s="73" t="s">
        <v>234</v>
      </c>
      <c r="F25" s="73"/>
      <c r="G25" s="73"/>
      <c r="H25" s="83">
        <v>12.720000000008545</v>
      </c>
      <c r="I25" s="86" t="s">
        <v>132</v>
      </c>
      <c r="J25" s="87">
        <v>5.5E-2</v>
      </c>
      <c r="K25" s="84">
        <v>3.9700000000009159E-2</v>
      </c>
      <c r="L25" s="83">
        <v>54198.818348000001</v>
      </c>
      <c r="M25" s="85">
        <v>120.91</v>
      </c>
      <c r="N25" s="73"/>
      <c r="O25" s="83">
        <v>65.531791102</v>
      </c>
      <c r="P25" s="84">
        <v>2.8575259760969281E-6</v>
      </c>
      <c r="Q25" s="84">
        <f t="shared" si="0"/>
        <v>5.1673590861436923E-4</v>
      </c>
      <c r="R25" s="84">
        <f>O25/'סכום נכסי הקרן'!$C$42</f>
        <v>9.9177497194253609E-6</v>
      </c>
    </row>
    <row r="26" spans="2:18">
      <c r="B26" s="75" t="s">
        <v>251</v>
      </c>
      <c r="C26" s="73" t="s">
        <v>252</v>
      </c>
      <c r="D26" s="86" t="s">
        <v>119</v>
      </c>
      <c r="E26" s="73" t="s">
        <v>234</v>
      </c>
      <c r="F26" s="73"/>
      <c r="G26" s="73"/>
      <c r="H26" s="83">
        <v>2.9000000000000004</v>
      </c>
      <c r="I26" s="86" t="s">
        <v>132</v>
      </c>
      <c r="J26" s="87">
        <v>5.0000000000000001E-3</v>
      </c>
      <c r="K26" s="84">
        <v>3.95E-2</v>
      </c>
      <c r="L26" s="83">
        <v>523354.95576300001</v>
      </c>
      <c r="M26" s="85">
        <v>90.72</v>
      </c>
      <c r="N26" s="73"/>
      <c r="O26" s="83">
        <v>474.78759300000002</v>
      </c>
      <c r="P26" s="84">
        <v>3.24799741778117E-5</v>
      </c>
      <c r="Q26" s="84">
        <f t="shared" si="0"/>
        <v>3.7438286691388279E-3</v>
      </c>
      <c r="R26" s="84">
        <f>O26/'סכום נכסי הקרן'!$C$42</f>
        <v>7.1855574799308081E-5</v>
      </c>
    </row>
    <row r="27" spans="2:18">
      <c r="B27" s="75" t="s">
        <v>253</v>
      </c>
      <c r="C27" s="73" t="s">
        <v>254</v>
      </c>
      <c r="D27" s="86" t="s">
        <v>119</v>
      </c>
      <c r="E27" s="73" t="s">
        <v>234</v>
      </c>
      <c r="F27" s="73"/>
      <c r="G27" s="73"/>
      <c r="H27" s="83">
        <v>1</v>
      </c>
      <c r="I27" s="86" t="s">
        <v>132</v>
      </c>
      <c r="J27" s="87">
        <v>3.7499999999999999E-2</v>
      </c>
      <c r="K27" s="84">
        <v>4.2699999999973474E-2</v>
      </c>
      <c r="L27" s="83">
        <v>560832.90458600002</v>
      </c>
      <c r="M27" s="85">
        <v>99.5</v>
      </c>
      <c r="N27" s="73"/>
      <c r="O27" s="83">
        <v>558.02874002400006</v>
      </c>
      <c r="P27" s="84">
        <v>2.597076860425728E-5</v>
      </c>
      <c r="Q27" s="84">
        <f t="shared" si="0"/>
        <v>4.4002076421261263E-3</v>
      </c>
      <c r="R27" s="84">
        <f>O27/'סכום נכסי הקרן'!$C$42</f>
        <v>8.4453503967105934E-5</v>
      </c>
    </row>
    <row r="28" spans="2:18">
      <c r="B28" s="75" t="s">
        <v>255</v>
      </c>
      <c r="C28" s="73" t="s">
        <v>256</v>
      </c>
      <c r="D28" s="86" t="s">
        <v>119</v>
      </c>
      <c r="E28" s="73" t="s">
        <v>234</v>
      </c>
      <c r="F28" s="73"/>
      <c r="G28" s="73"/>
      <c r="H28" s="83">
        <v>3.8799999999986534</v>
      </c>
      <c r="I28" s="86" t="s">
        <v>132</v>
      </c>
      <c r="J28" s="87">
        <v>0.02</v>
      </c>
      <c r="K28" s="84">
        <v>3.8099999999988698E-2</v>
      </c>
      <c r="L28" s="83">
        <v>1335738.5945669999</v>
      </c>
      <c r="M28" s="85">
        <v>93.4</v>
      </c>
      <c r="N28" s="73"/>
      <c r="O28" s="83">
        <v>1247.579847361</v>
      </c>
      <c r="P28" s="84">
        <v>6.5461260197607386E-5</v>
      </c>
      <c r="Q28" s="84">
        <f t="shared" si="0"/>
        <v>9.8375047462328155E-3</v>
      </c>
      <c r="R28" s="84">
        <f>O28/'סכום נכסי הקרן'!$C$42</f>
        <v>1.8881194109079781E-4</v>
      </c>
    </row>
    <row r="29" spans="2:18">
      <c r="B29" s="75" t="s">
        <v>257</v>
      </c>
      <c r="C29" s="73" t="s">
        <v>258</v>
      </c>
      <c r="D29" s="86" t="s">
        <v>119</v>
      </c>
      <c r="E29" s="73" t="s">
        <v>234</v>
      </c>
      <c r="F29" s="73"/>
      <c r="G29" s="73"/>
      <c r="H29" s="83">
        <v>6.7800000000001948</v>
      </c>
      <c r="I29" s="86" t="s">
        <v>132</v>
      </c>
      <c r="J29" s="87">
        <v>0.01</v>
      </c>
      <c r="K29" s="84">
        <v>3.7400000000000849E-2</v>
      </c>
      <c r="L29" s="83">
        <v>18617287.527066</v>
      </c>
      <c r="M29" s="85">
        <v>83.41</v>
      </c>
      <c r="N29" s="73"/>
      <c r="O29" s="83">
        <v>15528.679475532001</v>
      </c>
      <c r="P29" s="84">
        <v>7.3907025423210042E-4</v>
      </c>
      <c r="Q29" s="84">
        <f t="shared" si="0"/>
        <v>0.12244784040589789</v>
      </c>
      <c r="R29" s="84">
        <f>O29/'סכום נכסי הקרן'!$C$42</f>
        <v>2.3501502693828182E-3</v>
      </c>
    </row>
    <row r="30" spans="2:18">
      <c r="B30" s="75" t="s">
        <v>259</v>
      </c>
      <c r="C30" s="73" t="s">
        <v>260</v>
      </c>
      <c r="D30" s="86" t="s">
        <v>119</v>
      </c>
      <c r="E30" s="73" t="s">
        <v>234</v>
      </c>
      <c r="F30" s="73"/>
      <c r="G30" s="73"/>
      <c r="H30" s="83">
        <v>16.050000000000306</v>
      </c>
      <c r="I30" s="86" t="s">
        <v>132</v>
      </c>
      <c r="J30" s="87">
        <v>3.7499999999999999E-2</v>
      </c>
      <c r="K30" s="84">
        <v>4.0300000000000891E-2</v>
      </c>
      <c r="L30" s="83">
        <v>6713780.6743259998</v>
      </c>
      <c r="M30" s="85">
        <v>95.77</v>
      </c>
      <c r="N30" s="73"/>
      <c r="O30" s="83">
        <v>6429.7877518810001</v>
      </c>
      <c r="P30" s="84">
        <v>2.6620126175685261E-4</v>
      </c>
      <c r="Q30" s="84">
        <f t="shared" si="0"/>
        <v>5.0700616605981491E-2</v>
      </c>
      <c r="R30" s="84">
        <f>O30/'סכום נכסי הקרן'!$C$42</f>
        <v>9.7310060658842897E-4</v>
      </c>
    </row>
    <row r="31" spans="2:18">
      <c r="B31" s="75" t="s">
        <v>261</v>
      </c>
      <c r="C31" s="73" t="s">
        <v>262</v>
      </c>
      <c r="D31" s="86" t="s">
        <v>119</v>
      </c>
      <c r="E31" s="73" t="s">
        <v>234</v>
      </c>
      <c r="F31" s="73"/>
      <c r="G31" s="73"/>
      <c r="H31" s="83">
        <v>2.0700000000004408</v>
      </c>
      <c r="I31" s="86" t="s">
        <v>132</v>
      </c>
      <c r="J31" s="87">
        <v>5.0000000000000001E-3</v>
      </c>
      <c r="K31" s="84">
        <v>4.0700000000004406E-2</v>
      </c>
      <c r="L31" s="83">
        <v>631320.64048399997</v>
      </c>
      <c r="M31" s="85">
        <v>93.45</v>
      </c>
      <c r="N31" s="73"/>
      <c r="O31" s="83">
        <v>589.96916278200001</v>
      </c>
      <c r="P31" s="84">
        <v>2.6899308629159241E-5</v>
      </c>
      <c r="Q31" s="84">
        <f t="shared" si="0"/>
        <v>4.6520665200513855E-3</v>
      </c>
      <c r="R31" s="84">
        <f>O31/'סכום נכסי הקרן'!$C$42</f>
        <v>8.9287449652390491E-5</v>
      </c>
    </row>
    <row r="32" spans="2:18">
      <c r="B32" s="75" t="s">
        <v>263</v>
      </c>
      <c r="C32" s="73" t="s">
        <v>264</v>
      </c>
      <c r="D32" s="86" t="s">
        <v>119</v>
      </c>
      <c r="E32" s="73" t="s">
        <v>234</v>
      </c>
      <c r="F32" s="73"/>
      <c r="G32" s="73"/>
      <c r="H32" s="83">
        <v>8.450000000000097</v>
      </c>
      <c r="I32" s="86" t="s">
        <v>132</v>
      </c>
      <c r="J32" s="87">
        <v>1.3000000000000001E-2</v>
      </c>
      <c r="K32" s="84">
        <v>3.750000000000047E-2</v>
      </c>
      <c r="L32" s="83">
        <v>38396388.022510998</v>
      </c>
      <c r="M32" s="85">
        <v>82.62</v>
      </c>
      <c r="N32" s="73"/>
      <c r="O32" s="83">
        <v>31723.097309482</v>
      </c>
      <c r="P32" s="84">
        <v>3.425117089142954E-3</v>
      </c>
      <c r="Q32" s="84">
        <f t="shared" si="0"/>
        <v>0.2501452079459025</v>
      </c>
      <c r="R32" s="84">
        <f>O32/'סכום נכסי הקרן'!$C$42</f>
        <v>4.801055093255591E-3</v>
      </c>
    </row>
    <row r="33" spans="2:18">
      <c r="B33" s="75" t="s">
        <v>265</v>
      </c>
      <c r="C33" s="73" t="s">
        <v>266</v>
      </c>
      <c r="D33" s="86" t="s">
        <v>119</v>
      </c>
      <c r="E33" s="73" t="s">
        <v>234</v>
      </c>
      <c r="F33" s="73"/>
      <c r="G33" s="73"/>
      <c r="H33" s="83">
        <v>12.3999999999998</v>
      </c>
      <c r="I33" s="86" t="s">
        <v>132</v>
      </c>
      <c r="J33" s="87">
        <v>1.4999999999999999E-2</v>
      </c>
      <c r="K33" s="84">
        <v>3.9099999999999697E-2</v>
      </c>
      <c r="L33" s="83">
        <v>19949221.749393001</v>
      </c>
      <c r="M33" s="85">
        <v>75.400000000000006</v>
      </c>
      <c r="N33" s="73"/>
      <c r="O33" s="83">
        <v>15041.714128394999</v>
      </c>
      <c r="P33" s="84">
        <v>1.1214197418269063E-3</v>
      </c>
      <c r="Q33" s="84">
        <f t="shared" si="0"/>
        <v>0.11860798684955474</v>
      </c>
      <c r="R33" s="84">
        <f>O33/'סכום נכסי הקרן'!$C$42</f>
        <v>2.2764516819686479E-3</v>
      </c>
    </row>
    <row r="34" spans="2:18">
      <c r="B34" s="75" t="s">
        <v>267</v>
      </c>
      <c r="C34" s="73" t="s">
        <v>268</v>
      </c>
      <c r="D34" s="86" t="s">
        <v>119</v>
      </c>
      <c r="E34" s="73" t="s">
        <v>234</v>
      </c>
      <c r="F34" s="73"/>
      <c r="G34" s="73"/>
      <c r="H34" s="83">
        <v>0.32999999999982943</v>
      </c>
      <c r="I34" s="86" t="s">
        <v>132</v>
      </c>
      <c r="J34" s="87">
        <v>1.5E-3</v>
      </c>
      <c r="K34" s="84">
        <v>4.4000000000034116E-2</v>
      </c>
      <c r="L34" s="83">
        <v>475147.94134600001</v>
      </c>
      <c r="M34" s="85">
        <v>98.72</v>
      </c>
      <c r="N34" s="73"/>
      <c r="O34" s="83">
        <v>469.06606667599993</v>
      </c>
      <c r="P34" s="84">
        <v>3.0413843868829657E-5</v>
      </c>
      <c r="Q34" s="84">
        <f t="shared" si="0"/>
        <v>3.698712885578275E-3</v>
      </c>
      <c r="R34" s="84">
        <f>O34/'סכום נכסי הקרן'!$C$42</f>
        <v>7.0989664297850649E-5</v>
      </c>
    </row>
    <row r="35" spans="2:18">
      <c r="B35" s="75" t="s">
        <v>269</v>
      </c>
      <c r="C35" s="73" t="s">
        <v>270</v>
      </c>
      <c r="D35" s="86" t="s">
        <v>119</v>
      </c>
      <c r="E35" s="73" t="s">
        <v>234</v>
      </c>
      <c r="F35" s="73"/>
      <c r="G35" s="73"/>
      <c r="H35" s="83">
        <v>2.3699999999986869</v>
      </c>
      <c r="I35" s="86" t="s">
        <v>132</v>
      </c>
      <c r="J35" s="87">
        <v>1.7500000000000002E-2</v>
      </c>
      <c r="K35" s="84">
        <v>4.0099999999989783E-2</v>
      </c>
      <c r="L35" s="83">
        <v>285849.33993800002</v>
      </c>
      <c r="M35" s="85">
        <v>95.89</v>
      </c>
      <c r="N35" s="73"/>
      <c r="O35" s="83">
        <v>274.100940428</v>
      </c>
      <c r="P35" s="84">
        <v>1.3287809103021402E-5</v>
      </c>
      <c r="Q35" s="84">
        <f t="shared" si="0"/>
        <v>2.1613600990038092E-3</v>
      </c>
      <c r="R35" s="84">
        <f>O35/'סכום נכסי הקרן'!$C$42</f>
        <v>4.1483140919996283E-5</v>
      </c>
    </row>
    <row r="36" spans="2:18">
      <c r="B36" s="75" t="s">
        <v>271</v>
      </c>
      <c r="C36" s="73" t="s">
        <v>272</v>
      </c>
      <c r="D36" s="86" t="s">
        <v>119</v>
      </c>
      <c r="E36" s="73" t="s">
        <v>234</v>
      </c>
      <c r="F36" s="73"/>
      <c r="G36" s="73"/>
      <c r="H36" s="83">
        <v>5.1599999999998314</v>
      </c>
      <c r="I36" s="86" t="s">
        <v>132</v>
      </c>
      <c r="J36" s="87">
        <v>2.2499999999999999E-2</v>
      </c>
      <c r="K36" s="84">
        <v>3.7499999999999117E-2</v>
      </c>
      <c r="L36" s="83">
        <v>15226083.893331001</v>
      </c>
      <c r="M36" s="85">
        <v>93.8</v>
      </c>
      <c r="N36" s="73"/>
      <c r="O36" s="83">
        <v>14282.066358115</v>
      </c>
      <c r="P36" s="84">
        <v>6.3154806320075616E-4</v>
      </c>
      <c r="Q36" s="84">
        <f t="shared" si="0"/>
        <v>0.11261795858691301</v>
      </c>
      <c r="R36" s="84">
        <f>O36/'סכום נכסי הקרן'!$C$42</f>
        <v>2.1614846356867922E-3</v>
      </c>
    </row>
    <row r="37" spans="2:18">
      <c r="B37" s="75" t="s">
        <v>273</v>
      </c>
      <c r="C37" s="73" t="s">
        <v>274</v>
      </c>
      <c r="D37" s="86" t="s">
        <v>119</v>
      </c>
      <c r="E37" s="73" t="s">
        <v>234</v>
      </c>
      <c r="F37" s="73"/>
      <c r="G37" s="73"/>
      <c r="H37" s="83">
        <v>1.5800000000002139</v>
      </c>
      <c r="I37" s="86" t="s">
        <v>132</v>
      </c>
      <c r="J37" s="87">
        <v>4.0000000000000001E-3</v>
      </c>
      <c r="K37" s="84">
        <v>4.2300000000003918E-2</v>
      </c>
      <c r="L37" s="83">
        <v>1484922.3563949999</v>
      </c>
      <c r="M37" s="85">
        <v>94.4</v>
      </c>
      <c r="N37" s="73"/>
      <c r="O37" s="83">
        <v>1401.7667225150001</v>
      </c>
      <c r="P37" s="84">
        <v>8.7179962730525264E-5</v>
      </c>
      <c r="Q37" s="84">
        <f t="shared" si="0"/>
        <v>1.1053309986548932E-2</v>
      </c>
      <c r="R37" s="84">
        <f>O37/'סכום נכסי הקרן'!$C$42</f>
        <v>2.1214697912474203E-4</v>
      </c>
    </row>
    <row r="38" spans="2:18">
      <c r="B38" s="75" t="s">
        <v>275</v>
      </c>
      <c r="C38" s="73" t="s">
        <v>276</v>
      </c>
      <c r="D38" s="86" t="s">
        <v>119</v>
      </c>
      <c r="E38" s="73" t="s">
        <v>234</v>
      </c>
      <c r="F38" s="73"/>
      <c r="G38" s="73"/>
      <c r="H38" s="73"/>
      <c r="I38" s="86" t="s">
        <v>132</v>
      </c>
      <c r="J38" s="87">
        <v>6.25E-2</v>
      </c>
      <c r="K38" s="84">
        <v>3.8399507847831867E-2</v>
      </c>
      <c r="L38" s="83">
        <v>2.7274E-2</v>
      </c>
      <c r="M38" s="85">
        <v>110.48</v>
      </c>
      <c r="N38" s="73"/>
      <c r="O38" s="83">
        <v>3.0072000000000003E-5</v>
      </c>
      <c r="P38" s="84">
        <v>1.7924087174681363E-12</v>
      </c>
      <c r="Q38" s="84">
        <f t="shared" si="0"/>
        <v>2.371258588013332E-10</v>
      </c>
      <c r="R38" s="84">
        <f>O38/'סכום נכסי הקרן'!$C$42</f>
        <v>4.5511737821775654E-12</v>
      </c>
    </row>
    <row r="39" spans="2:18">
      <c r="B39" s="75" t="s">
        <v>277</v>
      </c>
      <c r="C39" s="73" t="s">
        <v>278</v>
      </c>
      <c r="D39" s="86" t="s">
        <v>119</v>
      </c>
      <c r="E39" s="73" t="s">
        <v>234</v>
      </c>
      <c r="F39" s="73"/>
      <c r="G39" s="73"/>
      <c r="H39" s="83">
        <v>0.66999999999961046</v>
      </c>
      <c r="I39" s="86" t="s">
        <v>132</v>
      </c>
      <c r="J39" s="87">
        <v>1.4999999999999999E-2</v>
      </c>
      <c r="K39" s="84">
        <v>4.320000000001558E-2</v>
      </c>
      <c r="L39" s="83">
        <v>260219.59966800001</v>
      </c>
      <c r="M39" s="85">
        <v>98.67</v>
      </c>
      <c r="N39" s="73"/>
      <c r="O39" s="83">
        <v>256.75867972999998</v>
      </c>
      <c r="P39" s="84">
        <v>1.8926113397718971E-5</v>
      </c>
      <c r="Q39" s="84">
        <f t="shared" si="0"/>
        <v>2.0246116798241787E-3</v>
      </c>
      <c r="R39" s="84">
        <f>O39/'סכום נכסי הקרן'!$C$42</f>
        <v>3.8858518606467882E-5</v>
      </c>
    </row>
    <row r="40" spans="2:18">
      <c r="B40" s="75" t="s">
        <v>279</v>
      </c>
      <c r="C40" s="73" t="s">
        <v>280</v>
      </c>
      <c r="D40" s="86" t="s">
        <v>119</v>
      </c>
      <c r="E40" s="73" t="s">
        <v>234</v>
      </c>
      <c r="F40" s="73"/>
      <c r="G40" s="73"/>
      <c r="H40" s="83">
        <v>18.959999999999646</v>
      </c>
      <c r="I40" s="86" t="s">
        <v>132</v>
      </c>
      <c r="J40" s="87">
        <v>2.7999999999999997E-2</v>
      </c>
      <c r="K40" s="84">
        <v>4.0899999999998965E-2</v>
      </c>
      <c r="L40" s="83">
        <v>9174362.8053440005</v>
      </c>
      <c r="M40" s="85">
        <v>79</v>
      </c>
      <c r="N40" s="73"/>
      <c r="O40" s="83">
        <v>7247.7466539860015</v>
      </c>
      <c r="P40" s="84">
        <v>1.5252450670221775E-3</v>
      </c>
      <c r="Q40" s="84">
        <f t="shared" si="0"/>
        <v>5.7150443924611577E-2</v>
      </c>
      <c r="R40" s="84">
        <f>O40/'סכום נכסי הקרן'!$C$42</f>
        <v>1.0968926094535203E-3</v>
      </c>
    </row>
    <row r="41" spans="2:18">
      <c r="B41" s="76"/>
      <c r="C41" s="73"/>
      <c r="D41" s="73"/>
      <c r="E41" s="73"/>
      <c r="F41" s="73"/>
      <c r="G41" s="73"/>
      <c r="H41" s="73"/>
      <c r="I41" s="73"/>
      <c r="J41" s="73"/>
      <c r="K41" s="84"/>
      <c r="L41" s="83"/>
      <c r="M41" s="85"/>
      <c r="N41" s="73"/>
      <c r="O41" s="73"/>
      <c r="P41" s="73"/>
      <c r="Q41" s="84"/>
      <c r="R41" s="73"/>
    </row>
    <row r="42" spans="2:18">
      <c r="B42" s="74" t="s">
        <v>24</v>
      </c>
      <c r="C42" s="71"/>
      <c r="D42" s="71"/>
      <c r="E42" s="71"/>
      <c r="F42" s="71"/>
      <c r="G42" s="71"/>
      <c r="H42" s="80">
        <v>3.0826344466555335</v>
      </c>
      <c r="I42" s="71"/>
      <c r="J42" s="71"/>
      <c r="K42" s="81">
        <v>4.8920963153246629E-2</v>
      </c>
      <c r="L42" s="80"/>
      <c r="M42" s="82"/>
      <c r="N42" s="71"/>
      <c r="O42" s="80">
        <v>432.569657361</v>
      </c>
      <c r="P42" s="71"/>
      <c r="Q42" s="81">
        <f t="shared" si="0"/>
        <v>3.4109288206014081E-3</v>
      </c>
      <c r="R42" s="81">
        <f>O42/'סכום נכסי הקרן'!$C$42</f>
        <v>6.5466203895547879E-5</v>
      </c>
    </row>
    <row r="43" spans="2:18">
      <c r="B43" s="75" t="s">
        <v>281</v>
      </c>
      <c r="C43" s="73" t="s">
        <v>282</v>
      </c>
      <c r="D43" s="86" t="s">
        <v>119</v>
      </c>
      <c r="E43" s="73" t="s">
        <v>234</v>
      </c>
      <c r="F43" s="73"/>
      <c r="G43" s="73"/>
      <c r="H43" s="83">
        <v>2.9599999999979878</v>
      </c>
      <c r="I43" s="86" t="s">
        <v>132</v>
      </c>
      <c r="J43" s="87">
        <v>4.5499999999999999E-2</v>
      </c>
      <c r="K43" s="84">
        <v>4.8899999999968614E-2</v>
      </c>
      <c r="L43" s="83">
        <v>418544.51630199997</v>
      </c>
      <c r="M43" s="85">
        <v>99.74</v>
      </c>
      <c r="N43" s="73"/>
      <c r="O43" s="83">
        <v>417.45628397899998</v>
      </c>
      <c r="P43" s="84">
        <v>1.9728190768612934E-5</v>
      </c>
      <c r="Q43" s="84">
        <f t="shared" si="0"/>
        <v>3.291755781143043E-3</v>
      </c>
      <c r="R43" s="84">
        <f>O43/'סכום נכסי הקרן'!$C$42</f>
        <v>6.3178907117933527E-5</v>
      </c>
    </row>
    <row r="44" spans="2:18">
      <c r="B44" s="75" t="s">
        <v>283</v>
      </c>
      <c r="C44" s="73" t="s">
        <v>284</v>
      </c>
      <c r="D44" s="86" t="s">
        <v>119</v>
      </c>
      <c r="E44" s="73" t="s">
        <v>234</v>
      </c>
      <c r="F44" s="73"/>
      <c r="G44" s="73"/>
      <c r="H44" s="83">
        <v>6.4700000000304376</v>
      </c>
      <c r="I44" s="86" t="s">
        <v>132</v>
      </c>
      <c r="J44" s="87">
        <v>4.5499999999999999E-2</v>
      </c>
      <c r="K44" s="84">
        <v>4.9500000000066179E-2</v>
      </c>
      <c r="L44" s="83">
        <v>15326.411093999999</v>
      </c>
      <c r="M44" s="85">
        <v>98.61</v>
      </c>
      <c r="N44" s="73"/>
      <c r="O44" s="83">
        <v>15.113373381999997</v>
      </c>
      <c r="P44" s="84">
        <v>7.1732580353335494E-7</v>
      </c>
      <c r="Q44" s="84">
        <f t="shared" si="0"/>
        <v>1.191730394583652E-4</v>
      </c>
      <c r="R44" s="84">
        <f>O44/'סכום נכסי הקרן'!$C$42</f>
        <v>2.2872967776143477E-6</v>
      </c>
    </row>
    <row r="45" spans="2:18">
      <c r="B45" s="76"/>
      <c r="C45" s="73"/>
      <c r="D45" s="73"/>
      <c r="E45" s="73"/>
      <c r="F45" s="73"/>
      <c r="G45" s="73"/>
      <c r="H45" s="73"/>
      <c r="I45" s="73"/>
      <c r="J45" s="73"/>
      <c r="K45" s="84"/>
      <c r="L45" s="83"/>
      <c r="M45" s="85"/>
      <c r="N45" s="73"/>
      <c r="O45" s="73"/>
      <c r="P45" s="73"/>
      <c r="Q45" s="84"/>
      <c r="R45" s="73"/>
    </row>
    <row r="46" spans="2:18">
      <c r="B46" s="70" t="s">
        <v>197</v>
      </c>
      <c r="C46" s="71"/>
      <c r="D46" s="71"/>
      <c r="E46" s="71"/>
      <c r="F46" s="71"/>
      <c r="G46" s="71"/>
      <c r="H46" s="80">
        <v>19.149999999994332</v>
      </c>
      <c r="I46" s="71"/>
      <c r="J46" s="71"/>
      <c r="K46" s="81">
        <v>5.3499999999983547E-2</v>
      </c>
      <c r="L46" s="80"/>
      <c r="M46" s="82"/>
      <c r="N46" s="71"/>
      <c r="O46" s="80">
        <v>547.05373197400002</v>
      </c>
      <c r="P46" s="71"/>
      <c r="Q46" s="81">
        <f t="shared" si="0"/>
        <v>4.313666733333635E-3</v>
      </c>
      <c r="R46" s="81">
        <f>O46/'סכום נכסי הקרן'!$C$42</f>
        <v>8.2792518036793749E-5</v>
      </c>
    </row>
    <row r="47" spans="2:18">
      <c r="B47" s="74" t="s">
        <v>62</v>
      </c>
      <c r="C47" s="71"/>
      <c r="D47" s="71"/>
      <c r="E47" s="71"/>
      <c r="F47" s="71"/>
      <c r="G47" s="71"/>
      <c r="H47" s="80">
        <v>19.149999999994332</v>
      </c>
      <c r="I47" s="71"/>
      <c r="J47" s="71"/>
      <c r="K47" s="81">
        <v>5.3499999999983547E-2</v>
      </c>
      <c r="L47" s="80"/>
      <c r="M47" s="82"/>
      <c r="N47" s="71"/>
      <c r="O47" s="80">
        <v>547.05373197400002</v>
      </c>
      <c r="P47" s="71"/>
      <c r="Q47" s="81">
        <f t="shared" si="0"/>
        <v>4.313666733333635E-3</v>
      </c>
      <c r="R47" s="81">
        <f>O47/'סכום נכסי הקרן'!$C$42</f>
        <v>8.2792518036793749E-5</v>
      </c>
    </row>
    <row r="48" spans="2:18">
      <c r="B48" s="75" t="s">
        <v>285</v>
      </c>
      <c r="C48" s="73" t="s">
        <v>286</v>
      </c>
      <c r="D48" s="86" t="s">
        <v>27</v>
      </c>
      <c r="E48" s="73" t="s">
        <v>287</v>
      </c>
      <c r="F48" s="73" t="s">
        <v>288</v>
      </c>
      <c r="G48" s="73"/>
      <c r="H48" s="83">
        <v>19.149999999994332</v>
      </c>
      <c r="I48" s="86" t="s">
        <v>131</v>
      </c>
      <c r="J48" s="87">
        <v>4.4999999999999998E-2</v>
      </c>
      <c r="K48" s="84">
        <v>5.3499999999983547E-2</v>
      </c>
      <c r="L48" s="83">
        <v>176473.68625799997</v>
      </c>
      <c r="M48" s="85">
        <v>85.751499999999993</v>
      </c>
      <c r="N48" s="73"/>
      <c r="O48" s="83">
        <v>547.05373197400002</v>
      </c>
      <c r="P48" s="84">
        <v>1.7647368625799996E-4</v>
      </c>
      <c r="Q48" s="84">
        <f t="shared" si="0"/>
        <v>4.313666733333635E-3</v>
      </c>
      <c r="R48" s="84">
        <f>O48/'סכום נכסי הקרן'!$C$42</f>
        <v>8.2792518036793749E-5</v>
      </c>
    </row>
    <row r="49" spans="2:18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2:18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</row>
    <row r="51" spans="2:18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</row>
    <row r="52" spans="2:18">
      <c r="B52" s="124" t="s">
        <v>111</v>
      </c>
      <c r="C52" s="126"/>
      <c r="D52" s="126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</row>
    <row r="53" spans="2:18">
      <c r="B53" s="124" t="s">
        <v>203</v>
      </c>
      <c r="C53" s="126"/>
      <c r="D53" s="126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</row>
    <row r="54" spans="2:18">
      <c r="B54" s="161" t="s">
        <v>211</v>
      </c>
      <c r="C54" s="161"/>
      <c r="D54" s="161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</row>
    <row r="55" spans="2:18"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</row>
    <row r="56" spans="2:18"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</row>
    <row r="57" spans="2:18"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</row>
    <row r="58" spans="2:18">
      <c r="B58" s="122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</row>
    <row r="59" spans="2:18">
      <c r="B59" s="12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</row>
    <row r="60" spans="2:18"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</row>
    <row r="61" spans="2:18">
      <c r="B61" s="122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</row>
    <row r="62" spans="2:18"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</row>
    <row r="63" spans="2:18">
      <c r="B63" s="122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</row>
    <row r="64" spans="2:18"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</row>
    <row r="65" spans="2:18">
      <c r="B65" s="12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</row>
    <row r="66" spans="2:18">
      <c r="B66" s="122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</row>
    <row r="67" spans="2:18"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2:18">
      <c r="B68" s="12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  <row r="69" spans="2:18"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</row>
    <row r="70" spans="2:18"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</row>
    <row r="71" spans="2:18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2:18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</row>
    <row r="73" spans="2:18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</row>
    <row r="74" spans="2:18">
      <c r="B74" s="122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</row>
    <row r="75" spans="2:18">
      <c r="B75" s="122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2:18">
      <c r="B76" s="122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</row>
    <row r="77" spans="2:18">
      <c r="B77" s="122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</row>
    <row r="78" spans="2:18">
      <c r="B78" s="122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2:18">
      <c r="B79" s="122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2:18">
      <c r="B80" s="12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</row>
    <row r="81" spans="2:18">
      <c r="B81" s="122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</row>
    <row r="82" spans="2:18">
      <c r="B82" s="122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</row>
    <row r="83" spans="2:18">
      <c r="B83" s="122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</row>
    <row r="84" spans="2:18">
      <c r="B84" s="122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</row>
    <row r="85" spans="2:18">
      <c r="B85" s="122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</row>
    <row r="86" spans="2:18">
      <c r="B86" s="122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</row>
    <row r="87" spans="2:18"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</row>
    <row r="88" spans="2:18">
      <c r="B88" s="122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</row>
    <row r="89" spans="2:18">
      <c r="B89" s="122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</row>
    <row r="90" spans="2:18">
      <c r="B90" s="122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</row>
    <row r="91" spans="2:18">
      <c r="B91" s="122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</row>
    <row r="92" spans="2:18">
      <c r="B92" s="122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</row>
    <row r="93" spans="2:18">
      <c r="B93" s="122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</row>
    <row r="94" spans="2:18">
      <c r="B94" s="122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  <row r="95" spans="2:18">
      <c r="B95" s="122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</row>
    <row r="96" spans="2:18">
      <c r="B96" s="122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</row>
    <row r="97" spans="2:18">
      <c r="B97" s="122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</row>
    <row r="98" spans="2:18">
      <c r="B98" s="122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</row>
    <row r="99" spans="2:18">
      <c r="B99" s="122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</row>
    <row r="100" spans="2:18">
      <c r="B100" s="122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</row>
    <row r="101" spans="2:18">
      <c r="B101" s="122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</row>
    <row r="102" spans="2:18"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</row>
    <row r="103" spans="2:18">
      <c r="B103" s="122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</row>
    <row r="104" spans="2:18">
      <c r="B104" s="122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</row>
    <row r="105" spans="2:18">
      <c r="B105" s="122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</row>
    <row r="106" spans="2:18">
      <c r="B106" s="122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</row>
    <row r="107" spans="2:18">
      <c r="B107" s="122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</row>
    <row r="108" spans="2:18">
      <c r="B108" s="122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</row>
    <row r="109" spans="2:18">
      <c r="B109" s="122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</row>
    <row r="110" spans="2:18">
      <c r="B110" s="122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</row>
    <row r="111" spans="2:18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</row>
    <row r="112" spans="2:18">
      <c r="B112" s="122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</row>
    <row r="113" spans="2:18">
      <c r="B113" s="12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</row>
    <row r="114" spans="2:18">
      <c r="B114" s="122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</row>
    <row r="115" spans="2:18"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</row>
    <row r="116" spans="2:18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</row>
    <row r="117" spans="2:18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</row>
    <row r="118" spans="2:18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</row>
    <row r="119" spans="2:18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</row>
    <row r="120" spans="2:18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</row>
    <row r="121" spans="2:18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</row>
    <row r="122" spans="2:18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</row>
    <row r="123" spans="2:18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</row>
    <row r="124" spans="2:18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</row>
    <row r="125" spans="2:18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</row>
    <row r="126" spans="2:18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</row>
    <row r="127" spans="2:18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</row>
    <row r="128" spans="2:18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</row>
    <row r="129" spans="2:18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</row>
    <row r="130" spans="2:18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</row>
    <row r="131" spans="2:18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</row>
    <row r="132" spans="2:18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</row>
    <row r="133" spans="2:18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</row>
    <row r="134" spans="2:18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</row>
    <row r="135" spans="2:18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</row>
    <row r="136" spans="2:18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</row>
    <row r="137" spans="2:18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</row>
    <row r="138" spans="2:18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</row>
    <row r="139" spans="2:18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</row>
    <row r="140" spans="2:18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</row>
    <row r="141" spans="2:18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</row>
    <row r="142" spans="2:18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</row>
    <row r="143" spans="2:18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</row>
    <row r="144" spans="2:18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</row>
    <row r="145" spans="2:18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</row>
    <row r="146" spans="2:18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</row>
    <row r="147" spans="2:18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</row>
    <row r="148" spans="2:18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</row>
    <row r="149" spans="2:18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</row>
    <row r="150" spans="2:18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</row>
    <row r="151" spans="2:18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</row>
    <row r="152" spans="2:18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</row>
    <row r="153" spans="2:18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</row>
    <row r="154" spans="2:18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</row>
    <row r="155" spans="2:18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</row>
    <row r="156" spans="2:18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</row>
    <row r="157" spans="2:18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</row>
    <row r="158" spans="2:18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</row>
    <row r="159" spans="2:18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</row>
    <row r="160" spans="2:18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</row>
    <row r="161" spans="2:18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</row>
    <row r="162" spans="2:18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</row>
    <row r="163" spans="2:18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</row>
    <row r="164" spans="2:18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</row>
    <row r="165" spans="2:18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</row>
    <row r="166" spans="2:18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</row>
    <row r="167" spans="2:18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</row>
    <row r="168" spans="2:18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</row>
    <row r="169" spans="2:18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</row>
    <row r="170" spans="2:18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</row>
    <row r="171" spans="2:18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</row>
    <row r="172" spans="2:18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</row>
    <row r="173" spans="2:18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</row>
    <row r="174" spans="2:18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</row>
    <row r="175" spans="2:18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</row>
    <row r="176" spans="2:18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</row>
    <row r="177" spans="2:18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</row>
    <row r="178" spans="2:18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</row>
    <row r="179" spans="2:18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</row>
    <row r="180" spans="2:18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</row>
    <row r="181" spans="2:18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</row>
    <row r="182" spans="2:18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</row>
    <row r="183" spans="2:18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</row>
    <row r="184" spans="2:18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</row>
    <row r="185" spans="2:18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</row>
    <row r="186" spans="2:18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</row>
    <row r="187" spans="2:18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</row>
    <row r="188" spans="2:18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</row>
    <row r="189" spans="2:18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</row>
    <row r="190" spans="2:18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</row>
    <row r="191" spans="2:18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</row>
    <row r="192" spans="2:18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</row>
    <row r="193" spans="2:18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</row>
    <row r="194" spans="2:18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</row>
    <row r="195" spans="2:18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</row>
    <row r="196" spans="2:18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</row>
    <row r="197" spans="2:18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</row>
    <row r="198" spans="2:18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</row>
    <row r="199" spans="2:18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</row>
    <row r="200" spans="2:18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</row>
    <row r="201" spans="2:18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</row>
    <row r="202" spans="2:18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</row>
    <row r="203" spans="2:18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</row>
    <row r="204" spans="2:18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</row>
    <row r="205" spans="2:18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</row>
    <row r="206" spans="2:18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</row>
    <row r="207" spans="2:18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</row>
    <row r="208" spans="2:18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</row>
    <row r="209" spans="2:18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</row>
    <row r="210" spans="2:18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</row>
    <row r="211" spans="2:18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</row>
    <row r="212" spans="2:18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</row>
    <row r="213" spans="2:18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</row>
    <row r="214" spans="2:18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</row>
    <row r="215" spans="2:18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</row>
    <row r="216" spans="2:18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</row>
    <row r="217" spans="2:18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</row>
    <row r="218" spans="2:18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</row>
    <row r="219" spans="2:18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</row>
    <row r="220" spans="2:18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</row>
    <row r="221" spans="2:18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</row>
    <row r="222" spans="2:18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</row>
    <row r="223" spans="2:18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</row>
    <row r="224" spans="2:18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</row>
    <row r="225" spans="2:18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</row>
    <row r="226" spans="2:18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</row>
    <row r="227" spans="2:18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</row>
    <row r="228" spans="2:18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</row>
    <row r="229" spans="2:18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</row>
    <row r="230" spans="2:18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</row>
    <row r="231" spans="2:18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</row>
    <row r="232" spans="2:18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</row>
    <row r="233" spans="2:18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</row>
    <row r="234" spans="2:18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</row>
    <row r="235" spans="2:18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</row>
    <row r="236" spans="2:18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</row>
    <row r="237" spans="2:18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</row>
    <row r="238" spans="2:18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</row>
    <row r="239" spans="2:18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</row>
    <row r="240" spans="2:18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</row>
    <row r="241" spans="2:18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</row>
    <row r="242" spans="2:18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</row>
    <row r="243" spans="2:18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</row>
    <row r="244" spans="2:18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</row>
    <row r="245" spans="2:18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</row>
    <row r="246" spans="2:18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</row>
    <row r="247" spans="2:18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</row>
    <row r="248" spans="2:18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</row>
    <row r="249" spans="2:18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</row>
    <row r="250" spans="2:18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</row>
    <row r="251" spans="2:18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</row>
    <row r="252" spans="2:18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</row>
    <row r="253" spans="2:18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</row>
    <row r="254" spans="2:18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</row>
    <row r="255" spans="2:18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</row>
    <row r="256" spans="2:18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</row>
    <row r="257" spans="2:18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</row>
    <row r="258" spans="2:18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</row>
    <row r="259" spans="2:18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</row>
    <row r="260" spans="2:18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</row>
    <row r="261" spans="2:18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</row>
    <row r="262" spans="2:18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</row>
    <row r="263" spans="2:18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</row>
    <row r="264" spans="2:18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</row>
    <row r="265" spans="2:18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</row>
    <row r="266" spans="2:18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</row>
    <row r="267" spans="2:18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</row>
    <row r="268" spans="2:18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</row>
    <row r="269" spans="2:18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</row>
    <row r="270" spans="2:18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</row>
    <row r="271" spans="2:18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</row>
    <row r="272" spans="2:18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</row>
    <row r="273" spans="2:18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</row>
    <row r="274" spans="2:18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</row>
    <row r="275" spans="2:18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</row>
    <row r="276" spans="2:18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</row>
    <row r="277" spans="2:18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</row>
    <row r="278" spans="2:18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</row>
    <row r="279" spans="2:18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</row>
    <row r="280" spans="2:18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</row>
    <row r="281" spans="2:18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</row>
    <row r="282" spans="2:18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</row>
    <row r="283" spans="2:18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</row>
    <row r="284" spans="2:18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</row>
    <row r="285" spans="2:18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</row>
    <row r="286" spans="2:18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</row>
    <row r="287" spans="2:18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</row>
    <row r="288" spans="2:18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</row>
    <row r="289" spans="2:18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</row>
    <row r="290" spans="2:18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</row>
    <row r="291" spans="2:18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</row>
    <row r="292" spans="2:18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</row>
    <row r="293" spans="2:18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</row>
    <row r="294" spans="2:18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</row>
    <row r="295" spans="2:18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</row>
    <row r="296" spans="2:18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</row>
    <row r="297" spans="2:18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</row>
    <row r="298" spans="2:18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</row>
    <row r="299" spans="2:18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</row>
    <row r="300" spans="2:18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</row>
    <row r="301" spans="2:18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</row>
    <row r="302" spans="2:18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</row>
    <row r="303" spans="2:18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</row>
    <row r="304" spans="2:18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</row>
    <row r="305" spans="2:18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</row>
    <row r="306" spans="2:18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</row>
    <row r="307" spans="2:18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</row>
    <row r="308" spans="2:18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</row>
    <row r="309" spans="2:18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</row>
    <row r="310" spans="2:18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</row>
    <row r="311" spans="2:18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</row>
    <row r="312" spans="2:18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</row>
    <row r="313" spans="2:18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</row>
    <row r="314" spans="2:18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</row>
    <row r="315" spans="2:18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</row>
    <row r="316" spans="2:18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</row>
    <row r="317" spans="2:18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</row>
    <row r="318" spans="2:18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</row>
    <row r="319" spans="2:18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</row>
    <row r="320" spans="2:18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</row>
    <row r="321" spans="2:18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</row>
    <row r="322" spans="2:18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</row>
    <row r="323" spans="2:18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</row>
    <row r="324" spans="2:18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</row>
    <row r="325" spans="2:18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</row>
    <row r="326" spans="2:18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</row>
    <row r="327" spans="2:18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</row>
    <row r="328" spans="2:18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</row>
    <row r="329" spans="2:18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</row>
    <row r="330" spans="2:18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</row>
    <row r="331" spans="2:18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</row>
    <row r="332" spans="2:18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</row>
    <row r="333" spans="2:18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</row>
    <row r="334" spans="2:18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</row>
    <row r="335" spans="2:18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</row>
    <row r="336" spans="2:18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</row>
    <row r="337" spans="2:18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</row>
    <row r="338" spans="2:18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</row>
    <row r="339" spans="2:18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</row>
    <row r="340" spans="2:18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</row>
    <row r="341" spans="2:18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</row>
    <row r="342" spans="2:18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</row>
    <row r="343" spans="2:18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</row>
    <row r="344" spans="2:18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</row>
    <row r="345" spans="2:18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</row>
    <row r="346" spans="2:18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</row>
    <row r="347" spans="2:18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</row>
    <row r="348" spans="2:18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</row>
    <row r="349" spans="2:18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</row>
    <row r="350" spans="2:18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</row>
    <row r="351" spans="2:18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</row>
    <row r="352" spans="2:18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</row>
    <row r="353" spans="2:18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</row>
    <row r="354" spans="2:18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</row>
    <row r="355" spans="2:18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</row>
    <row r="356" spans="2:18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</row>
    <row r="357" spans="2:18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</row>
    <row r="358" spans="2:18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</row>
    <row r="359" spans="2:18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</row>
    <row r="360" spans="2:18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</row>
    <row r="361" spans="2:18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</row>
    <row r="362" spans="2:18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</row>
    <row r="363" spans="2:18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</row>
    <row r="364" spans="2:18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</row>
    <row r="365" spans="2:18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</row>
    <row r="366" spans="2:18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</row>
    <row r="367" spans="2:18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</row>
    <row r="368" spans="2:18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</row>
    <row r="369" spans="2:18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</row>
    <row r="370" spans="2:18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</row>
    <row r="371" spans="2:18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</row>
    <row r="372" spans="2:18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</row>
    <row r="373" spans="2:18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</row>
    <row r="374" spans="2:18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</row>
    <row r="375" spans="2:18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</row>
    <row r="376" spans="2:18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</row>
    <row r="377" spans="2:18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</row>
    <row r="378" spans="2:18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</row>
    <row r="379" spans="2:18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</row>
    <row r="380" spans="2:18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</row>
    <row r="381" spans="2:18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</row>
    <row r="382" spans="2:18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</row>
    <row r="383" spans="2:18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</row>
    <row r="384" spans="2:18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</row>
    <row r="385" spans="2:18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</row>
    <row r="386" spans="2:18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</row>
    <row r="387" spans="2:18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</row>
    <row r="388" spans="2:18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</row>
    <row r="389" spans="2:18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</row>
    <row r="390" spans="2:18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</row>
    <row r="391" spans="2:18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</row>
    <row r="392" spans="2:18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</row>
    <row r="393" spans="2:18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</row>
    <row r="394" spans="2:18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</row>
    <row r="395" spans="2:18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</row>
    <row r="396" spans="2:18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</row>
    <row r="397" spans="2:18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</row>
    <row r="398" spans="2:18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</row>
    <row r="399" spans="2:18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</row>
    <row r="400" spans="2:18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</row>
    <row r="401" spans="2:18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</row>
    <row r="402" spans="2:18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</row>
    <row r="403" spans="2:18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</row>
    <row r="404" spans="2:18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</row>
    <row r="405" spans="2:18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</row>
    <row r="406" spans="2:18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</row>
    <row r="407" spans="2:18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</row>
    <row r="408" spans="2:18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</row>
    <row r="409" spans="2:18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</row>
    <row r="410" spans="2:18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</row>
    <row r="411" spans="2:18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</row>
    <row r="412" spans="2:18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</row>
    <row r="413" spans="2:18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</row>
    <row r="414" spans="2:18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</row>
    <row r="415" spans="2:18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</row>
    <row r="416" spans="2:18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</row>
    <row r="417" spans="2:18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</row>
    <row r="418" spans="2:18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</row>
    <row r="419" spans="2:18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</row>
    <row r="420" spans="2:18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</row>
    <row r="421" spans="2:18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</row>
    <row r="422" spans="2:18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</row>
    <row r="423" spans="2:18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</row>
    <row r="424" spans="2:18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</row>
    <row r="425" spans="2:18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</row>
    <row r="426" spans="2:18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</row>
    <row r="427" spans="2:18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</row>
    <row r="428" spans="2:18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</row>
    <row r="429" spans="2:18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</row>
    <row r="430" spans="2:18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</row>
    <row r="431" spans="2:18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</row>
    <row r="432" spans="2:18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</row>
    <row r="433" spans="2:18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</row>
    <row r="434" spans="2:18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</row>
    <row r="435" spans="2:18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</row>
    <row r="436" spans="2:18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</row>
    <row r="437" spans="2:18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</row>
    <row r="438" spans="2:18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</row>
    <row r="439" spans="2:18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</row>
    <row r="440" spans="2:18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</row>
    <row r="441" spans="2:18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</row>
    <row r="442" spans="2:18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</row>
    <row r="443" spans="2:18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</row>
    <row r="444" spans="2:18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</row>
    <row r="445" spans="2:18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</row>
    <row r="446" spans="2:18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</row>
    <row r="447" spans="2:18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</row>
    <row r="448" spans="2:18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</row>
    <row r="449" spans="2:18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</row>
    <row r="450" spans="2:18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</row>
    <row r="451" spans="2:18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</row>
    <row r="452" spans="2:18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</row>
    <row r="453" spans="2:18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</row>
    <row r="454" spans="2:18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</row>
    <row r="455" spans="2:18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</row>
    <row r="456" spans="2:18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</row>
    <row r="457" spans="2:18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</row>
    <row r="458" spans="2:18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</row>
    <row r="459" spans="2:18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</row>
    <row r="460" spans="2:18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</row>
    <row r="461" spans="2:18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</row>
    <row r="462" spans="2:18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</row>
    <row r="463" spans="2:18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</row>
    <row r="464" spans="2:18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</row>
    <row r="465" spans="2:18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</row>
    <row r="466" spans="2:18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</row>
    <row r="467" spans="2:18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</row>
    <row r="468" spans="2:18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</row>
    <row r="469" spans="2:18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</row>
    <row r="470" spans="2:18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</row>
    <row r="471" spans="2:18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</row>
    <row r="472" spans="2:18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</row>
    <row r="473" spans="2:18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</row>
    <row r="474" spans="2:18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</row>
    <row r="475" spans="2:18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</row>
    <row r="476" spans="2:18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</row>
    <row r="477" spans="2:18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</row>
    <row r="478" spans="2:18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</row>
    <row r="479" spans="2:18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</row>
    <row r="480" spans="2:18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</row>
    <row r="481" spans="2:18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</row>
    <row r="482" spans="2:18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</row>
    <row r="483" spans="2:18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</row>
    <row r="484" spans="2:18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</row>
    <row r="485" spans="2:18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</row>
    <row r="486" spans="2:18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</row>
    <row r="487" spans="2:18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</row>
    <row r="488" spans="2:18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</row>
    <row r="489" spans="2:18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</row>
    <row r="490" spans="2:18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</row>
    <row r="491" spans="2:18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</row>
    <row r="492" spans="2:18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</row>
    <row r="493" spans="2:18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</row>
    <row r="494" spans="2:18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</row>
    <row r="495" spans="2:18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</row>
    <row r="496" spans="2:18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</row>
    <row r="497" spans="2:18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</row>
    <row r="498" spans="2:18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</row>
    <row r="499" spans="2:18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</row>
    <row r="500" spans="2:18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</row>
    <row r="501" spans="2:18">
      <c r="B501" s="122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</row>
    <row r="502" spans="2:18">
      <c r="B502" s="122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</row>
    <row r="503" spans="2:18">
      <c r="B503" s="122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</row>
    <row r="504" spans="2:18">
      <c r="B504" s="122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</row>
    <row r="505" spans="2:18">
      <c r="B505" s="122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</row>
    <row r="506" spans="2:18">
      <c r="B506" s="122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</row>
    <row r="507" spans="2:18">
      <c r="B507" s="122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</row>
    <row r="508" spans="2:18">
      <c r="B508" s="122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</row>
    <row r="509" spans="2:18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</row>
    <row r="510" spans="2:18">
      <c r="B510" s="122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</row>
    <row r="511" spans="2:18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54:D54"/>
  </mergeCells>
  <phoneticPr fontId="3" type="noConversion"/>
  <dataValidations count="1">
    <dataValidation allowBlank="1" showInputMessage="1" showErrorMessage="1" sqref="N10:Q10 N9 N1:N7 C5:C29 O1:Q9 E1:I30 D1:D29 C55:D1048576 C32:D53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145</v>
      </c>
      <c r="C1" s="67" t="s" vm="1">
        <v>229</v>
      </c>
    </row>
    <row r="2" spans="2:16">
      <c r="B2" s="46" t="s">
        <v>144</v>
      </c>
      <c r="C2" s="67" t="s">
        <v>230</v>
      </c>
    </row>
    <row r="3" spans="2:16">
      <c r="B3" s="46" t="s">
        <v>146</v>
      </c>
      <c r="C3" s="67" t="s">
        <v>231</v>
      </c>
    </row>
    <row r="4" spans="2:16">
      <c r="B4" s="46" t="s">
        <v>147</v>
      </c>
      <c r="C4" s="67">
        <v>12145</v>
      </c>
    </row>
    <row r="6" spans="2:16" ht="26.25" customHeight="1">
      <c r="B6" s="152" t="s">
        <v>186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115</v>
      </c>
      <c r="C7" s="29" t="s">
        <v>45</v>
      </c>
      <c r="D7" s="29" t="s">
        <v>65</v>
      </c>
      <c r="E7" s="29" t="s">
        <v>14</v>
      </c>
      <c r="F7" s="29" t="s">
        <v>66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205</v>
      </c>
      <c r="M7" s="29" t="s">
        <v>182</v>
      </c>
      <c r="N7" s="29" t="s">
        <v>58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3177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8">
        <v>0</v>
      </c>
      <c r="N10" s="88"/>
      <c r="O10" s="129">
        <v>0</v>
      </c>
      <c r="P10" s="129">
        <v>0</v>
      </c>
    </row>
    <row r="11" spans="2:16" ht="20.25" customHeight="1">
      <c r="B11" s="130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0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2:16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</row>
    <row r="126" spans="2:16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</row>
    <row r="127" spans="2:16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</row>
    <row r="128" spans="2:16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</row>
    <row r="129" spans="2:16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</row>
    <row r="130" spans="2:16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</row>
    <row r="131" spans="2:16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</row>
    <row r="132" spans="2:16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</row>
    <row r="133" spans="2:16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</row>
    <row r="134" spans="2:16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</row>
    <row r="135" spans="2:16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</row>
    <row r="136" spans="2:16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</row>
    <row r="137" spans="2:16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</row>
    <row r="138" spans="2:16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</row>
    <row r="139" spans="2:16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</row>
    <row r="140" spans="2:16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</row>
    <row r="141" spans="2:16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</row>
    <row r="142" spans="2:16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</row>
    <row r="143" spans="2:16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</row>
    <row r="144" spans="2:16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</row>
    <row r="145" spans="2:16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</row>
    <row r="146" spans="2:16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</row>
    <row r="147" spans="2:16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</row>
    <row r="148" spans="2:16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</row>
    <row r="149" spans="2:16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</row>
    <row r="150" spans="2:16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</row>
    <row r="151" spans="2:16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</row>
    <row r="152" spans="2:16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</row>
    <row r="153" spans="2:16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</row>
    <row r="154" spans="2:16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</row>
    <row r="155" spans="2:16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</row>
    <row r="156" spans="2:16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</row>
    <row r="157" spans="2:16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</row>
    <row r="158" spans="2:16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  <row r="201" spans="2:16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</row>
    <row r="202" spans="2:16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</row>
    <row r="203" spans="2:16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</row>
    <row r="204" spans="2:16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</row>
    <row r="205" spans="2:16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</row>
    <row r="206" spans="2:16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</row>
    <row r="207" spans="2:16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</row>
    <row r="208" spans="2:16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</row>
    <row r="209" spans="2:16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</row>
    <row r="210" spans="2:16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</row>
    <row r="211" spans="2:16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</row>
    <row r="212" spans="2:16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</row>
    <row r="213" spans="2:16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</row>
    <row r="214" spans="2:16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</row>
    <row r="215" spans="2:16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</row>
    <row r="216" spans="2:16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</row>
    <row r="217" spans="2:16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</row>
    <row r="218" spans="2:16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</row>
    <row r="219" spans="2:16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</row>
    <row r="220" spans="2:16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</row>
    <row r="221" spans="2:16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</row>
    <row r="222" spans="2:16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</row>
    <row r="223" spans="2:16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</row>
    <row r="224" spans="2:16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</row>
    <row r="225" spans="2:16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</row>
    <row r="226" spans="2:16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</row>
    <row r="227" spans="2:16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</row>
    <row r="228" spans="2:16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</row>
    <row r="229" spans="2:16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</row>
    <row r="230" spans="2:16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</row>
    <row r="231" spans="2:16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</row>
    <row r="232" spans="2:16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</row>
    <row r="233" spans="2:16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</row>
    <row r="234" spans="2:16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</row>
    <row r="235" spans="2:16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</row>
    <row r="236" spans="2:16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</row>
    <row r="237" spans="2:16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</row>
    <row r="238" spans="2:16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</row>
    <row r="239" spans="2:16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</row>
    <row r="240" spans="2:16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</row>
    <row r="241" spans="2:16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</row>
    <row r="242" spans="2:16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</row>
    <row r="243" spans="2:16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</row>
    <row r="244" spans="2:16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</row>
    <row r="245" spans="2:16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</row>
    <row r="246" spans="2:16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</row>
    <row r="247" spans="2:16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</row>
    <row r="248" spans="2:16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</row>
    <row r="249" spans="2:16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</row>
    <row r="250" spans="2:16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</row>
    <row r="251" spans="2:16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</row>
    <row r="252" spans="2:16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</row>
    <row r="253" spans="2:16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</row>
    <row r="254" spans="2:16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</row>
    <row r="255" spans="2:16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</row>
    <row r="256" spans="2:16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</row>
    <row r="257" spans="2:16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</row>
    <row r="258" spans="2:16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</row>
    <row r="259" spans="2:16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</row>
    <row r="260" spans="2:16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</row>
    <row r="261" spans="2:16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</row>
    <row r="262" spans="2:16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</row>
    <row r="263" spans="2:16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</row>
    <row r="264" spans="2:16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</row>
    <row r="265" spans="2:16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</row>
    <row r="266" spans="2:16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</row>
    <row r="267" spans="2:16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</row>
    <row r="268" spans="2:16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</row>
    <row r="269" spans="2:16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</row>
    <row r="270" spans="2:16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</row>
    <row r="271" spans="2:16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</row>
    <row r="272" spans="2:16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</row>
    <row r="273" spans="2:16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</row>
    <row r="274" spans="2:16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</row>
    <row r="275" spans="2:16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</row>
    <row r="276" spans="2:16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</row>
    <row r="277" spans="2:16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</row>
    <row r="278" spans="2:16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</row>
    <row r="279" spans="2:16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</row>
    <row r="280" spans="2:16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</row>
    <row r="281" spans="2:16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</row>
    <row r="282" spans="2:16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</row>
    <row r="283" spans="2:16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</row>
    <row r="284" spans="2:16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</row>
    <row r="285" spans="2:16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</row>
    <row r="286" spans="2:16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</row>
    <row r="287" spans="2:16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</row>
    <row r="288" spans="2:16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</row>
    <row r="289" spans="2:16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</row>
    <row r="290" spans="2:16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</row>
    <row r="291" spans="2:16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</row>
    <row r="292" spans="2:16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</row>
    <row r="293" spans="2:16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</row>
    <row r="294" spans="2:16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</row>
    <row r="295" spans="2:16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</row>
    <row r="296" spans="2:16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</row>
    <row r="297" spans="2:16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</row>
    <row r="298" spans="2:16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</row>
    <row r="299" spans="2:16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</row>
    <row r="300" spans="2:16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</row>
    <row r="301" spans="2:16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</row>
    <row r="302" spans="2:16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</row>
    <row r="303" spans="2:16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</row>
    <row r="304" spans="2:16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</row>
    <row r="305" spans="2:16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</row>
    <row r="306" spans="2:16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</row>
    <row r="307" spans="2:16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</row>
    <row r="308" spans="2:16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</row>
    <row r="309" spans="2:16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</row>
    <row r="310" spans="2:16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</row>
    <row r="311" spans="2:16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</row>
    <row r="312" spans="2:16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</row>
    <row r="313" spans="2:16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</row>
    <row r="314" spans="2:16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</row>
    <row r="315" spans="2:16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</row>
    <row r="316" spans="2:16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</row>
    <row r="317" spans="2:16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</row>
    <row r="318" spans="2:16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</row>
    <row r="319" spans="2:16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</row>
    <row r="320" spans="2:16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</row>
    <row r="321" spans="2:16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</row>
    <row r="322" spans="2:16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</row>
    <row r="323" spans="2:16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</row>
    <row r="324" spans="2:16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</row>
    <row r="325" spans="2:16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</row>
    <row r="326" spans="2:16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</row>
    <row r="327" spans="2:16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</row>
    <row r="328" spans="2:16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</row>
    <row r="329" spans="2:16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</row>
    <row r="330" spans="2:16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</row>
    <row r="331" spans="2:16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</row>
    <row r="332" spans="2:16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</row>
    <row r="333" spans="2:16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</row>
    <row r="334" spans="2:16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</row>
    <row r="335" spans="2:16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</row>
    <row r="336" spans="2:16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</row>
    <row r="337" spans="2:16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</row>
    <row r="338" spans="2:16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</row>
    <row r="339" spans="2:16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</row>
    <row r="340" spans="2:16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</row>
    <row r="341" spans="2:16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</row>
    <row r="342" spans="2:16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</row>
    <row r="343" spans="2:16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</row>
    <row r="344" spans="2:16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</row>
    <row r="345" spans="2:16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</row>
    <row r="346" spans="2:16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</row>
    <row r="347" spans="2:16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</row>
    <row r="348" spans="2:16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</row>
    <row r="349" spans="2:16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</row>
    <row r="350" spans="2:16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</row>
    <row r="351" spans="2:16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</row>
    <row r="352" spans="2:16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</row>
    <row r="353" spans="2:16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</row>
    <row r="354" spans="2:16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</row>
    <row r="355" spans="2:16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</row>
    <row r="356" spans="2:16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</row>
    <row r="357" spans="2:16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</row>
    <row r="358" spans="2:16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</row>
    <row r="359" spans="2:16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</row>
    <row r="360" spans="2:16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</row>
    <row r="361" spans="2:16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</row>
    <row r="362" spans="2:16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</row>
    <row r="363" spans="2:16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</row>
    <row r="364" spans="2:16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</row>
    <row r="365" spans="2:16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</row>
    <row r="366" spans="2:16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</row>
    <row r="367" spans="2:16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</row>
    <row r="368" spans="2:16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</row>
    <row r="369" spans="2:16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</row>
    <row r="370" spans="2:16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</row>
    <row r="371" spans="2:16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</row>
    <row r="372" spans="2:16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</row>
    <row r="373" spans="2:16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</row>
    <row r="374" spans="2:16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</row>
    <row r="375" spans="2:16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</row>
    <row r="376" spans="2:16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</row>
    <row r="377" spans="2:16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</row>
    <row r="378" spans="2:16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</row>
    <row r="379" spans="2:16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</row>
    <row r="380" spans="2:16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</row>
    <row r="381" spans="2:16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</row>
    <row r="382" spans="2:16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</row>
    <row r="383" spans="2:16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</row>
    <row r="384" spans="2:16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</row>
    <row r="385" spans="2:16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</row>
    <row r="386" spans="2:16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</row>
    <row r="387" spans="2:16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</row>
    <row r="388" spans="2:16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</row>
    <row r="389" spans="2:16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</row>
    <row r="390" spans="2:16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</row>
    <row r="391" spans="2:16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</row>
    <row r="392" spans="2:16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</row>
    <row r="393" spans="2:16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</row>
    <row r="394" spans="2:16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</row>
    <row r="395" spans="2:16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</row>
    <row r="396" spans="2:16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</row>
    <row r="397" spans="2:16">
      <c r="B397" s="133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</row>
    <row r="398" spans="2:16">
      <c r="B398" s="133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</row>
    <row r="399" spans="2:16">
      <c r="B399" s="134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</row>
    <row r="400" spans="2:16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</row>
    <row r="401" spans="2:16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</row>
    <row r="402" spans="2:16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</row>
    <row r="403" spans="2:16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</row>
    <row r="404" spans="2:16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</row>
    <row r="405" spans="2:16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</row>
    <row r="406" spans="2:16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</row>
    <row r="407" spans="2:16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</row>
    <row r="408" spans="2:16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</row>
    <row r="409" spans="2:16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</row>
    <row r="410" spans="2:16">
      <c r="B410" s="122"/>
      <c r="C410" s="122"/>
      <c r="D410" s="122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</row>
    <row r="411" spans="2:16">
      <c r="B411" s="122"/>
      <c r="C411" s="122"/>
      <c r="D411" s="122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</row>
    <row r="412" spans="2:16">
      <c r="B412" s="122"/>
      <c r="C412" s="122"/>
      <c r="D412" s="122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</row>
    <row r="413" spans="2:16">
      <c r="B413" s="122"/>
      <c r="C413" s="122"/>
      <c r="D413" s="122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</row>
    <row r="414" spans="2:16">
      <c r="B414" s="122"/>
      <c r="C414" s="122"/>
      <c r="D414" s="122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</row>
    <row r="415" spans="2:16">
      <c r="B415" s="122"/>
      <c r="C415" s="122"/>
      <c r="D415" s="122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</row>
    <row r="416" spans="2:16">
      <c r="B416" s="122"/>
      <c r="C416" s="122"/>
      <c r="D416" s="122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</row>
    <row r="417" spans="2:16">
      <c r="B417" s="122"/>
      <c r="C417" s="122"/>
      <c r="D417" s="122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</row>
    <row r="418" spans="2:16">
      <c r="B418" s="122"/>
      <c r="C418" s="122"/>
      <c r="D418" s="122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</row>
    <row r="419" spans="2:16">
      <c r="B419" s="122"/>
      <c r="C419" s="122"/>
      <c r="D419" s="122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</row>
    <row r="420" spans="2:16">
      <c r="B420" s="122"/>
      <c r="C420" s="122"/>
      <c r="D420" s="122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</row>
    <row r="421" spans="2:16">
      <c r="B421" s="122"/>
      <c r="C421" s="122"/>
      <c r="D421" s="122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</row>
    <row r="422" spans="2:16">
      <c r="B422" s="122"/>
      <c r="C422" s="122"/>
      <c r="D422" s="122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</row>
    <row r="423" spans="2:16">
      <c r="B423" s="122"/>
      <c r="C423" s="122"/>
      <c r="D423" s="122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</row>
    <row r="424" spans="2:16">
      <c r="B424" s="122"/>
      <c r="C424" s="122"/>
      <c r="D424" s="122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</row>
    <row r="425" spans="2:16">
      <c r="B425" s="122"/>
      <c r="C425" s="122"/>
      <c r="D425" s="122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</row>
    <row r="426" spans="2:16">
      <c r="B426" s="122"/>
      <c r="C426" s="122"/>
      <c r="D426" s="122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</row>
    <row r="427" spans="2:16">
      <c r="B427" s="122"/>
      <c r="C427" s="122"/>
      <c r="D427" s="122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</row>
    <row r="428" spans="2:16">
      <c r="B428" s="122"/>
      <c r="C428" s="122"/>
      <c r="D428" s="122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</row>
    <row r="429" spans="2:16">
      <c r="B429" s="122"/>
      <c r="C429" s="122"/>
      <c r="D429" s="122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</row>
    <row r="430" spans="2:16">
      <c r="B430" s="122"/>
      <c r="C430" s="122"/>
      <c r="D430" s="122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</row>
    <row r="431" spans="2:16">
      <c r="B431" s="122"/>
      <c r="C431" s="122"/>
      <c r="D431" s="122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</row>
    <row r="432" spans="2:16">
      <c r="B432" s="122"/>
      <c r="C432" s="122"/>
      <c r="D432" s="122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</row>
    <row r="433" spans="2:16">
      <c r="B433" s="122"/>
      <c r="C433" s="122"/>
      <c r="D433" s="122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</row>
    <row r="434" spans="2:16">
      <c r="B434" s="122"/>
      <c r="C434" s="122"/>
      <c r="D434" s="122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</row>
    <row r="435" spans="2:16">
      <c r="B435" s="122"/>
      <c r="C435" s="122"/>
      <c r="D435" s="122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</row>
    <row r="436" spans="2:16">
      <c r="B436" s="122"/>
      <c r="C436" s="122"/>
      <c r="D436" s="122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</row>
    <row r="437" spans="2:16">
      <c r="B437" s="122"/>
      <c r="C437" s="122"/>
      <c r="D437" s="122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</row>
    <row r="438" spans="2:16">
      <c r="B438" s="122"/>
      <c r="C438" s="122"/>
      <c r="D438" s="122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</row>
    <row r="439" spans="2:16">
      <c r="B439" s="122"/>
      <c r="C439" s="122"/>
      <c r="D439" s="122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</row>
    <row r="440" spans="2:16">
      <c r="B440" s="122"/>
      <c r="C440" s="122"/>
      <c r="D440" s="122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</row>
    <row r="441" spans="2:16">
      <c r="B441" s="122"/>
      <c r="C441" s="122"/>
      <c r="D441" s="122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</row>
    <row r="442" spans="2:16">
      <c r="B442" s="122"/>
      <c r="C442" s="122"/>
      <c r="D442" s="122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</row>
    <row r="443" spans="2:16">
      <c r="B443" s="122"/>
      <c r="C443" s="122"/>
      <c r="D443" s="122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</row>
    <row r="444" spans="2:16">
      <c r="B444" s="122"/>
      <c r="C444" s="122"/>
      <c r="D444" s="122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</row>
    <row r="445" spans="2:16">
      <c r="B445" s="122"/>
      <c r="C445" s="122"/>
      <c r="D445" s="122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</row>
    <row r="446" spans="2:16">
      <c r="B446" s="122"/>
      <c r="C446" s="122"/>
      <c r="D446" s="122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</row>
    <row r="447" spans="2:16">
      <c r="B447" s="122"/>
      <c r="C447" s="122"/>
      <c r="D447" s="122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</row>
    <row r="448" spans="2:16">
      <c r="B448" s="122"/>
      <c r="C448" s="122"/>
      <c r="D448" s="122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</row>
    <row r="449" spans="2:16">
      <c r="B449" s="122"/>
      <c r="C449" s="122"/>
      <c r="D449" s="122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</row>
    <row r="450" spans="2:16">
      <c r="B450" s="122"/>
      <c r="C450" s="122"/>
      <c r="D450" s="122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</row>
    <row r="451" spans="2:16">
      <c r="B451" s="122"/>
      <c r="C451" s="122"/>
      <c r="D451" s="122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</row>
    <row r="452" spans="2:16">
      <c r="B452" s="122"/>
      <c r="C452" s="122"/>
      <c r="D452" s="122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</row>
    <row r="453" spans="2:16">
      <c r="B453" s="122"/>
      <c r="C453" s="122"/>
      <c r="D453" s="122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</row>
    <row r="454" spans="2:16">
      <c r="B454" s="122"/>
      <c r="C454" s="122"/>
      <c r="D454" s="122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</row>
    <row r="455" spans="2:16">
      <c r="B455" s="122"/>
      <c r="C455" s="122"/>
      <c r="D455" s="122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</row>
    <row r="456" spans="2:16">
      <c r="B456" s="122"/>
      <c r="C456" s="122"/>
      <c r="D456" s="122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</row>
    <row r="457" spans="2:16">
      <c r="B457" s="122"/>
      <c r="C457" s="122"/>
      <c r="D457" s="122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</row>
    <row r="458" spans="2:16">
      <c r="B458" s="122"/>
      <c r="C458" s="122"/>
      <c r="D458" s="122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</row>
    <row r="459" spans="2:16">
      <c r="B459" s="122"/>
      <c r="C459" s="122"/>
      <c r="D459" s="122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</row>
    <row r="460" spans="2:16">
      <c r="B460" s="122"/>
      <c r="C460" s="122"/>
      <c r="D460" s="122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</row>
    <row r="461" spans="2:16">
      <c r="B461" s="122"/>
      <c r="C461" s="122"/>
      <c r="D461" s="122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</row>
    <row r="462" spans="2:16">
      <c r="B462" s="122"/>
      <c r="C462" s="122"/>
      <c r="D462" s="122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</row>
    <row r="463" spans="2:16">
      <c r="B463" s="122"/>
      <c r="C463" s="122"/>
      <c r="D463" s="122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145</v>
      </c>
      <c r="C1" s="67" t="s" vm="1">
        <v>229</v>
      </c>
    </row>
    <row r="2" spans="2:20">
      <c r="B2" s="46" t="s">
        <v>144</v>
      </c>
      <c r="C2" s="67" t="s">
        <v>230</v>
      </c>
    </row>
    <row r="3" spans="2:20">
      <c r="B3" s="46" t="s">
        <v>146</v>
      </c>
      <c r="C3" s="67" t="s">
        <v>231</v>
      </c>
    </row>
    <row r="4" spans="2:20">
      <c r="B4" s="46" t="s">
        <v>147</v>
      </c>
      <c r="C4" s="67">
        <v>12145</v>
      </c>
    </row>
    <row r="6" spans="2:20" ht="26.25" customHeight="1">
      <c r="B6" s="158" t="s">
        <v>173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</row>
    <row r="7" spans="2:20" ht="26.25" customHeight="1">
      <c r="B7" s="158" t="s">
        <v>89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</row>
    <row r="8" spans="2:20" s="3" customFormat="1" ht="78.75">
      <c r="B8" s="36" t="s">
        <v>114</v>
      </c>
      <c r="C8" s="12" t="s">
        <v>45</v>
      </c>
      <c r="D8" s="12" t="s">
        <v>118</v>
      </c>
      <c r="E8" s="12" t="s">
        <v>189</v>
      </c>
      <c r="F8" s="12" t="s">
        <v>116</v>
      </c>
      <c r="G8" s="12" t="s">
        <v>65</v>
      </c>
      <c r="H8" s="12" t="s">
        <v>14</v>
      </c>
      <c r="I8" s="12" t="s">
        <v>66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61</v>
      </c>
      <c r="R8" s="12" t="s">
        <v>58</v>
      </c>
      <c r="S8" s="12" t="s">
        <v>148</v>
      </c>
      <c r="T8" s="37" t="s">
        <v>150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151</v>
      </c>
      <c r="T10" s="60" t="s">
        <v>190</v>
      </c>
    </row>
    <row r="11" spans="2:20" s="4" customFormat="1" ht="18" customHeight="1">
      <c r="B11" s="127" t="s">
        <v>3169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8">
        <v>0</v>
      </c>
      <c r="R11" s="88"/>
      <c r="S11" s="129">
        <v>0</v>
      </c>
      <c r="T11" s="129">
        <v>0</v>
      </c>
    </row>
    <row r="12" spans="2:20">
      <c r="B12" s="130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3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3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30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7.42578125" style="2" customWidth="1"/>
    <col min="3" max="3" width="46.425781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8.140625" style="109" bestFit="1" customWidth="1"/>
    <col min="12" max="12" width="12.28515625" style="1" bestFit="1" customWidth="1"/>
    <col min="13" max="13" width="7.42578125" style="1" bestFit="1" customWidth="1"/>
    <col min="14" max="14" width="10" style="1" bestFit="1" customWidth="1"/>
    <col min="15" max="15" width="14.42578125" style="1" bestFit="1" customWidth="1"/>
    <col min="16" max="16" width="13" style="1" bestFit="1" customWidth="1"/>
    <col min="17" max="17" width="8.28515625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145</v>
      </c>
      <c r="C1" s="67" t="s" vm="1">
        <v>229</v>
      </c>
    </row>
    <row r="2" spans="2:21">
      <c r="B2" s="46" t="s">
        <v>144</v>
      </c>
      <c r="C2" s="67" t="s">
        <v>230</v>
      </c>
    </row>
    <row r="3" spans="2:21">
      <c r="B3" s="46" t="s">
        <v>146</v>
      </c>
      <c r="C3" s="67" t="s">
        <v>231</v>
      </c>
    </row>
    <row r="4" spans="2:21">
      <c r="B4" s="46" t="s">
        <v>147</v>
      </c>
      <c r="C4" s="67">
        <v>12145</v>
      </c>
    </row>
    <row r="6" spans="2:21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4"/>
    </row>
    <row r="7" spans="2:21" ht="26.25" customHeight="1">
      <c r="B7" s="152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</row>
    <row r="8" spans="2:21" s="3" customFormat="1" ht="78.75">
      <c r="B8" s="21" t="s">
        <v>114</v>
      </c>
      <c r="C8" s="29" t="s">
        <v>45</v>
      </c>
      <c r="D8" s="29" t="s">
        <v>118</v>
      </c>
      <c r="E8" s="29" t="s">
        <v>189</v>
      </c>
      <c r="F8" s="29" t="s">
        <v>116</v>
      </c>
      <c r="G8" s="29" t="s">
        <v>65</v>
      </c>
      <c r="H8" s="29" t="s">
        <v>14</v>
      </c>
      <c r="I8" s="29" t="s">
        <v>66</v>
      </c>
      <c r="J8" s="29" t="s">
        <v>103</v>
      </c>
      <c r="K8" s="110" t="s">
        <v>17</v>
      </c>
      <c r="L8" s="29" t="s">
        <v>102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219</v>
      </c>
      <c r="R8" s="29" t="s">
        <v>61</v>
      </c>
      <c r="S8" s="12" t="s">
        <v>58</v>
      </c>
      <c r="T8" s="29" t="s">
        <v>148</v>
      </c>
      <c r="U8" s="13" t="s">
        <v>150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11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12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151</v>
      </c>
      <c r="T10" s="18" t="s">
        <v>190</v>
      </c>
      <c r="U10" s="19" t="s">
        <v>214</v>
      </c>
    </row>
    <row r="11" spans="2:21" s="4" customFormat="1" ht="18" customHeight="1">
      <c r="B11" s="68" t="s">
        <v>32</v>
      </c>
      <c r="C11" s="69"/>
      <c r="D11" s="69"/>
      <c r="E11" s="69"/>
      <c r="F11" s="69"/>
      <c r="G11" s="69"/>
      <c r="H11" s="69"/>
      <c r="I11" s="69"/>
      <c r="J11" s="69"/>
      <c r="K11" s="77">
        <v>4.6756542407682185</v>
      </c>
      <c r="L11" s="69"/>
      <c r="M11" s="69"/>
      <c r="N11" s="90">
        <v>4.8046005878927843E-2</v>
      </c>
      <c r="O11" s="77"/>
      <c r="P11" s="79"/>
      <c r="Q11" s="77">
        <v>363.06488176100004</v>
      </c>
      <c r="R11" s="77">
        <f>R12+R280</f>
        <v>544922.80868795887</v>
      </c>
      <c r="S11" s="69"/>
      <c r="T11" s="78">
        <f>IFERROR(R11/$R$11,0)</f>
        <v>1</v>
      </c>
      <c r="U11" s="78">
        <f>R11/'סכום נכסי הקרן'!$C$42</f>
        <v>8.2470018628997055E-2</v>
      </c>
    </row>
    <row r="12" spans="2:21">
      <c r="B12" s="70" t="s">
        <v>198</v>
      </c>
      <c r="C12" s="71"/>
      <c r="D12" s="71"/>
      <c r="E12" s="71"/>
      <c r="F12" s="71"/>
      <c r="G12" s="71"/>
      <c r="H12" s="71"/>
      <c r="I12" s="71"/>
      <c r="J12" s="71"/>
      <c r="K12" s="80">
        <v>4.4499757631438621</v>
      </c>
      <c r="L12" s="71"/>
      <c r="M12" s="71"/>
      <c r="N12" s="91">
        <v>3.939065174406884E-2</v>
      </c>
      <c r="O12" s="80"/>
      <c r="P12" s="82"/>
      <c r="Q12" s="80">
        <v>363.06488176100004</v>
      </c>
      <c r="R12" s="80">
        <f>R13+R181+R270</f>
        <v>391090.74272413593</v>
      </c>
      <c r="S12" s="71"/>
      <c r="T12" s="81">
        <f t="shared" ref="T12:T75" si="0">IFERROR(R12/$R$11,0)</f>
        <v>0.71769934473065455</v>
      </c>
      <c r="U12" s="81">
        <f>R12/'סכום נכסי הקרן'!$C$42</f>
        <v>5.9188678329956064E-2</v>
      </c>
    </row>
    <row r="13" spans="2:21">
      <c r="B13" s="89" t="s">
        <v>31</v>
      </c>
      <c r="C13" s="71"/>
      <c r="D13" s="71"/>
      <c r="E13" s="71"/>
      <c r="F13" s="71"/>
      <c r="G13" s="71"/>
      <c r="H13" s="71"/>
      <c r="I13" s="71"/>
      <c r="J13" s="71"/>
      <c r="K13" s="80">
        <v>4.5350469263714768</v>
      </c>
      <c r="L13" s="71"/>
      <c r="M13" s="71"/>
      <c r="N13" s="91">
        <v>3.3148089184051537E-2</v>
      </c>
      <c r="O13" s="80"/>
      <c r="P13" s="82"/>
      <c r="Q13" s="80">
        <v>329.08406760300005</v>
      </c>
      <c r="R13" s="80">
        <f>SUM(R14:R179)</f>
        <v>318217.68074613292</v>
      </c>
      <c r="S13" s="71"/>
      <c r="T13" s="81">
        <f t="shared" si="0"/>
        <v>0.58396836335833224</v>
      </c>
      <c r="U13" s="81">
        <f>R13/'סכום נכסי הקרן'!$C$42</f>
        <v>4.815988180490658E-2</v>
      </c>
    </row>
    <row r="14" spans="2:21">
      <c r="B14" s="76" t="s">
        <v>289</v>
      </c>
      <c r="C14" s="73">
        <v>1162577</v>
      </c>
      <c r="D14" s="86" t="s">
        <v>119</v>
      </c>
      <c r="E14" s="86" t="s">
        <v>290</v>
      </c>
      <c r="F14" s="73" t="s">
        <v>291</v>
      </c>
      <c r="G14" s="86" t="s">
        <v>292</v>
      </c>
      <c r="H14" s="73" t="s">
        <v>293</v>
      </c>
      <c r="I14" s="73" t="s">
        <v>294</v>
      </c>
      <c r="J14" s="73"/>
      <c r="K14" s="83">
        <v>4.26</v>
      </c>
      <c r="L14" s="86" t="s">
        <v>132</v>
      </c>
      <c r="M14" s="87">
        <v>5.0000000000000001E-4</v>
      </c>
      <c r="N14" s="87">
        <v>2.0500342700479783E-2</v>
      </c>
      <c r="O14" s="83">
        <v>1.1672E-2</v>
      </c>
      <c r="P14" s="85">
        <v>99.48</v>
      </c>
      <c r="Q14" s="73"/>
      <c r="R14" s="83">
        <v>1.1671999999999999E-5</v>
      </c>
      <c r="S14" s="84">
        <v>9.8863501288929089E-12</v>
      </c>
      <c r="T14" s="84">
        <f t="shared" si="0"/>
        <v>2.1419547528398247E-11</v>
      </c>
      <c r="U14" s="84">
        <f>R14/'סכום נכסי הקרן'!$C$42</f>
        <v>1.7664704836916913E-12</v>
      </c>
    </row>
    <row r="15" spans="2:21">
      <c r="B15" s="76" t="s">
        <v>295</v>
      </c>
      <c r="C15" s="73">
        <v>1160290</v>
      </c>
      <c r="D15" s="86" t="s">
        <v>119</v>
      </c>
      <c r="E15" s="86" t="s">
        <v>290</v>
      </c>
      <c r="F15" s="73" t="s">
        <v>296</v>
      </c>
      <c r="G15" s="86" t="s">
        <v>297</v>
      </c>
      <c r="H15" s="73" t="s">
        <v>298</v>
      </c>
      <c r="I15" s="73" t="s">
        <v>130</v>
      </c>
      <c r="J15" s="73"/>
      <c r="K15" s="83">
        <v>2.4499999999996875</v>
      </c>
      <c r="L15" s="86" t="s">
        <v>132</v>
      </c>
      <c r="M15" s="87">
        <v>1E-3</v>
      </c>
      <c r="N15" s="87">
        <v>1.7099999999995816E-2</v>
      </c>
      <c r="O15" s="83">
        <v>1994836.483949</v>
      </c>
      <c r="P15" s="85">
        <v>104.24</v>
      </c>
      <c r="Q15" s="73"/>
      <c r="R15" s="83">
        <v>2079.4175711970001</v>
      </c>
      <c r="S15" s="84">
        <v>1.3298909892993334E-3</v>
      </c>
      <c r="T15" s="84">
        <f t="shared" si="0"/>
        <v>3.8159855635401464E-3</v>
      </c>
      <c r="U15" s="84">
        <f>R15/'סכום נכסי הקרן'!$C$42</f>
        <v>3.147044005131397E-4</v>
      </c>
    </row>
    <row r="16" spans="2:21">
      <c r="B16" s="76" t="s">
        <v>299</v>
      </c>
      <c r="C16" s="73">
        <v>7480304</v>
      </c>
      <c r="D16" s="86" t="s">
        <v>119</v>
      </c>
      <c r="E16" s="86" t="s">
        <v>290</v>
      </c>
      <c r="F16" s="73" t="s">
        <v>300</v>
      </c>
      <c r="G16" s="86" t="s">
        <v>297</v>
      </c>
      <c r="H16" s="73" t="s">
        <v>298</v>
      </c>
      <c r="I16" s="73" t="s">
        <v>130</v>
      </c>
      <c r="J16" s="73"/>
      <c r="K16" s="83">
        <v>4.7299999999941686</v>
      </c>
      <c r="L16" s="86" t="s">
        <v>132</v>
      </c>
      <c r="M16" s="87">
        <v>2E-3</v>
      </c>
      <c r="N16" s="87">
        <v>1.8599999999993969E-2</v>
      </c>
      <c r="O16" s="83">
        <v>202385.25138299997</v>
      </c>
      <c r="P16" s="85">
        <v>98.29</v>
      </c>
      <c r="Q16" s="73"/>
      <c r="R16" s="83">
        <v>198.92446279199999</v>
      </c>
      <c r="S16" s="84">
        <v>7.41187602679039E-5</v>
      </c>
      <c r="T16" s="84">
        <f t="shared" si="0"/>
        <v>3.6505071841452471E-4</v>
      </c>
      <c r="U16" s="84">
        <f>R16/'סכום נכסי הקרן'!$C$42</f>
        <v>3.0105739548174613E-5</v>
      </c>
    </row>
    <row r="17" spans="2:21">
      <c r="B17" s="76" t="s">
        <v>301</v>
      </c>
      <c r="C17" s="73">
        <v>6040372</v>
      </c>
      <c r="D17" s="86" t="s">
        <v>119</v>
      </c>
      <c r="E17" s="86" t="s">
        <v>290</v>
      </c>
      <c r="F17" s="73" t="s">
        <v>302</v>
      </c>
      <c r="G17" s="86" t="s">
        <v>297</v>
      </c>
      <c r="H17" s="73" t="s">
        <v>298</v>
      </c>
      <c r="I17" s="73" t="s">
        <v>130</v>
      </c>
      <c r="J17" s="73"/>
      <c r="K17" s="83">
        <v>2.21</v>
      </c>
      <c r="L17" s="86" t="s">
        <v>132</v>
      </c>
      <c r="M17" s="87">
        <v>8.3000000000000001E-3</v>
      </c>
      <c r="N17" s="87">
        <v>1.8700139470013945E-2</v>
      </c>
      <c r="O17" s="83">
        <v>4.6689000000000001E-2</v>
      </c>
      <c r="P17" s="85">
        <v>107.19</v>
      </c>
      <c r="Q17" s="73"/>
      <c r="R17" s="83">
        <v>5.0189999999999999E-5</v>
      </c>
      <c r="S17" s="84">
        <v>1.5348650972945821E-11</v>
      </c>
      <c r="T17" s="84">
        <f t="shared" si="0"/>
        <v>9.2104788421033932E-11</v>
      </c>
      <c r="U17" s="84">
        <f>R17/'סכום נכסי הקרן'!$C$42</f>
        <v>7.5958836169025006E-12</v>
      </c>
    </row>
    <row r="18" spans="2:21">
      <c r="B18" s="76" t="s">
        <v>303</v>
      </c>
      <c r="C18" s="73">
        <v>2310217</v>
      </c>
      <c r="D18" s="86" t="s">
        <v>119</v>
      </c>
      <c r="E18" s="86" t="s">
        <v>290</v>
      </c>
      <c r="F18" s="73" t="s">
        <v>304</v>
      </c>
      <c r="G18" s="86" t="s">
        <v>297</v>
      </c>
      <c r="H18" s="73" t="s">
        <v>298</v>
      </c>
      <c r="I18" s="73" t="s">
        <v>130</v>
      </c>
      <c r="J18" s="73"/>
      <c r="K18" s="83">
        <v>1.4900000000001448</v>
      </c>
      <c r="L18" s="86" t="s">
        <v>132</v>
      </c>
      <c r="M18" s="87">
        <v>8.6E-3</v>
      </c>
      <c r="N18" s="87">
        <v>1.6800000000000481E-2</v>
      </c>
      <c r="O18" s="83">
        <v>3795361.1392279998</v>
      </c>
      <c r="P18" s="85">
        <v>109.2</v>
      </c>
      <c r="Q18" s="73"/>
      <c r="R18" s="83">
        <v>4144.5344264599998</v>
      </c>
      <c r="S18" s="84">
        <v>1.5173244935348937E-3</v>
      </c>
      <c r="T18" s="84">
        <f t="shared" si="0"/>
        <v>7.6057275643114063E-3</v>
      </c>
      <c r="U18" s="84">
        <f>R18/'סכום נכסי הקרן'!$C$42</f>
        <v>6.2724449391583813E-4</v>
      </c>
    </row>
    <row r="19" spans="2:21">
      <c r="B19" s="76" t="s">
        <v>305</v>
      </c>
      <c r="C19" s="73">
        <v>2310282</v>
      </c>
      <c r="D19" s="86" t="s">
        <v>119</v>
      </c>
      <c r="E19" s="86" t="s">
        <v>290</v>
      </c>
      <c r="F19" s="73" t="s">
        <v>304</v>
      </c>
      <c r="G19" s="86" t="s">
        <v>297</v>
      </c>
      <c r="H19" s="73" t="s">
        <v>298</v>
      </c>
      <c r="I19" s="73" t="s">
        <v>130</v>
      </c>
      <c r="J19" s="73"/>
      <c r="K19" s="83">
        <v>3.210000000000063</v>
      </c>
      <c r="L19" s="86" t="s">
        <v>132</v>
      </c>
      <c r="M19" s="87">
        <v>3.8E-3</v>
      </c>
      <c r="N19" s="87">
        <v>1.8400000000001124E-2</v>
      </c>
      <c r="O19" s="83">
        <v>6924956.0605060002</v>
      </c>
      <c r="P19" s="85">
        <v>102.81</v>
      </c>
      <c r="Q19" s="73"/>
      <c r="R19" s="83">
        <v>7119.5471516549997</v>
      </c>
      <c r="S19" s="84">
        <v>2.3083186868353336E-3</v>
      </c>
      <c r="T19" s="84">
        <f t="shared" si="0"/>
        <v>1.3065239770009136E-2</v>
      </c>
      <c r="U19" s="84">
        <f>R19/'סכום נכסי הקרן'!$C$42</f>
        <v>1.0774905672249666E-3</v>
      </c>
    </row>
    <row r="20" spans="2:21">
      <c r="B20" s="76" t="s">
        <v>306</v>
      </c>
      <c r="C20" s="73">
        <v>2310381</v>
      </c>
      <c r="D20" s="86" t="s">
        <v>119</v>
      </c>
      <c r="E20" s="86" t="s">
        <v>290</v>
      </c>
      <c r="F20" s="73" t="s">
        <v>304</v>
      </c>
      <c r="G20" s="86" t="s">
        <v>297</v>
      </c>
      <c r="H20" s="73" t="s">
        <v>298</v>
      </c>
      <c r="I20" s="73" t="s">
        <v>130</v>
      </c>
      <c r="J20" s="73"/>
      <c r="K20" s="83">
        <v>7.1999999999993971</v>
      </c>
      <c r="L20" s="86" t="s">
        <v>132</v>
      </c>
      <c r="M20" s="87">
        <v>2E-3</v>
      </c>
      <c r="N20" s="87">
        <v>2.0599999999998186E-2</v>
      </c>
      <c r="O20" s="83">
        <v>1385629.1837800003</v>
      </c>
      <c r="P20" s="85">
        <v>95.71</v>
      </c>
      <c r="Q20" s="73"/>
      <c r="R20" s="83">
        <v>1326.1857529040001</v>
      </c>
      <c r="S20" s="84">
        <v>1.4457552532522551E-3</v>
      </c>
      <c r="T20" s="84">
        <f t="shared" si="0"/>
        <v>2.4337130539592053E-3</v>
      </c>
      <c r="U20" s="84">
        <f>R20/'סכום נכסי הקרן'!$C$42</f>
        <v>2.0070836089764897E-4</v>
      </c>
    </row>
    <row r="21" spans="2:21">
      <c r="B21" s="76" t="s">
        <v>307</v>
      </c>
      <c r="C21" s="73">
        <v>1158476</v>
      </c>
      <c r="D21" s="86" t="s">
        <v>119</v>
      </c>
      <c r="E21" s="86" t="s">
        <v>290</v>
      </c>
      <c r="F21" s="73" t="s">
        <v>308</v>
      </c>
      <c r="G21" s="86" t="s">
        <v>128</v>
      </c>
      <c r="H21" s="73" t="s">
        <v>293</v>
      </c>
      <c r="I21" s="73" t="s">
        <v>294</v>
      </c>
      <c r="J21" s="73"/>
      <c r="K21" s="83">
        <v>12.700000000000207</v>
      </c>
      <c r="L21" s="86" t="s">
        <v>132</v>
      </c>
      <c r="M21" s="87">
        <v>2.07E-2</v>
      </c>
      <c r="N21" s="87">
        <v>2.4500000000000081E-2</v>
      </c>
      <c r="O21" s="83">
        <v>6113457.9774950007</v>
      </c>
      <c r="P21" s="85">
        <v>103.05</v>
      </c>
      <c r="Q21" s="73"/>
      <c r="R21" s="83">
        <v>6299.9185366709999</v>
      </c>
      <c r="S21" s="84">
        <v>2.1788990054728754E-3</v>
      </c>
      <c r="T21" s="84">
        <f t="shared" si="0"/>
        <v>1.1561121017928513E-2</v>
      </c>
      <c r="U21" s="84">
        <f>R21/'סכום נכסי הקרן'!$C$42</f>
        <v>9.5344586572065394E-4</v>
      </c>
    </row>
    <row r="22" spans="2:21">
      <c r="B22" s="76" t="s">
        <v>309</v>
      </c>
      <c r="C22" s="73">
        <v>1171297</v>
      </c>
      <c r="D22" s="86" t="s">
        <v>119</v>
      </c>
      <c r="E22" s="86" t="s">
        <v>290</v>
      </c>
      <c r="F22" s="73" t="s">
        <v>310</v>
      </c>
      <c r="G22" s="86" t="s">
        <v>297</v>
      </c>
      <c r="H22" s="73" t="s">
        <v>293</v>
      </c>
      <c r="I22" s="73" t="s">
        <v>294</v>
      </c>
      <c r="J22" s="73"/>
      <c r="K22" s="83">
        <v>0.34000000000066938</v>
      </c>
      <c r="L22" s="86" t="s">
        <v>132</v>
      </c>
      <c r="M22" s="87">
        <v>3.5499999999999997E-2</v>
      </c>
      <c r="N22" s="87">
        <v>1.0699999999995909E-2</v>
      </c>
      <c r="O22" s="83">
        <v>221627.31414700003</v>
      </c>
      <c r="P22" s="85">
        <v>121.33</v>
      </c>
      <c r="Q22" s="73"/>
      <c r="R22" s="83">
        <v>268.90040787300001</v>
      </c>
      <c r="S22" s="84">
        <v>3.109538648155781E-3</v>
      </c>
      <c r="T22" s="84">
        <f t="shared" si="0"/>
        <v>4.9346513595282713E-4</v>
      </c>
      <c r="U22" s="84">
        <f>R22/'סכום נכסי הקרן'!$C$42</f>
        <v>4.0696078954790214E-5</v>
      </c>
    </row>
    <row r="23" spans="2:21">
      <c r="B23" s="76" t="s">
        <v>311</v>
      </c>
      <c r="C23" s="73">
        <v>1171305</v>
      </c>
      <c r="D23" s="86" t="s">
        <v>119</v>
      </c>
      <c r="E23" s="86" t="s">
        <v>290</v>
      </c>
      <c r="F23" s="73" t="s">
        <v>310</v>
      </c>
      <c r="G23" s="86" t="s">
        <v>297</v>
      </c>
      <c r="H23" s="73" t="s">
        <v>293</v>
      </c>
      <c r="I23" s="73" t="s">
        <v>294</v>
      </c>
      <c r="J23" s="73"/>
      <c r="K23" s="83">
        <v>3.71</v>
      </c>
      <c r="L23" s="86" t="s">
        <v>132</v>
      </c>
      <c r="M23" s="87">
        <v>1.4999999999999999E-2</v>
      </c>
      <c r="N23" s="87">
        <v>1.9599841190237374E-2</v>
      </c>
      <c r="O23" s="83">
        <v>4.4588000000000003E-2</v>
      </c>
      <c r="P23" s="85">
        <v>107.4</v>
      </c>
      <c r="Q23" s="73"/>
      <c r="R23" s="83">
        <v>4.7856000000000004E-5</v>
      </c>
      <c r="S23" s="84">
        <v>1.3696320180770293E-10</v>
      </c>
      <c r="T23" s="84">
        <f t="shared" si="0"/>
        <v>8.7821612964275757E-11</v>
      </c>
      <c r="U23" s="84">
        <f>R23/'סכום נכסי הקרן'!$C$42</f>
        <v>7.2426500571923908E-12</v>
      </c>
    </row>
    <row r="24" spans="2:21">
      <c r="B24" s="76" t="s">
        <v>312</v>
      </c>
      <c r="C24" s="73">
        <v>1145564</v>
      </c>
      <c r="D24" s="86" t="s">
        <v>119</v>
      </c>
      <c r="E24" s="86" t="s">
        <v>290</v>
      </c>
      <c r="F24" s="73" t="s">
        <v>313</v>
      </c>
      <c r="G24" s="86" t="s">
        <v>314</v>
      </c>
      <c r="H24" s="73" t="s">
        <v>298</v>
      </c>
      <c r="I24" s="73" t="s">
        <v>130</v>
      </c>
      <c r="J24" s="73"/>
      <c r="K24" s="83">
        <v>2.6300000000011723</v>
      </c>
      <c r="L24" s="86" t="s">
        <v>132</v>
      </c>
      <c r="M24" s="87">
        <v>8.3000000000000001E-3</v>
      </c>
      <c r="N24" s="87">
        <v>1.89000000000153E-2</v>
      </c>
      <c r="O24" s="83">
        <v>469475.23159900005</v>
      </c>
      <c r="P24" s="85">
        <v>107.2</v>
      </c>
      <c r="Q24" s="73"/>
      <c r="R24" s="83">
        <v>503.27747050699998</v>
      </c>
      <c r="S24" s="84">
        <v>3.406240384564876E-4</v>
      </c>
      <c r="T24" s="84">
        <f t="shared" si="0"/>
        <v>9.2357571106037805E-4</v>
      </c>
      <c r="U24" s="84">
        <f>R24/'סכום נכסי הקרן'!$C$42</f>
        <v>7.6167306096438579E-5</v>
      </c>
    </row>
    <row r="25" spans="2:21">
      <c r="B25" s="76" t="s">
        <v>315</v>
      </c>
      <c r="C25" s="73">
        <v>1145572</v>
      </c>
      <c r="D25" s="86" t="s">
        <v>119</v>
      </c>
      <c r="E25" s="86" t="s">
        <v>290</v>
      </c>
      <c r="F25" s="73" t="s">
        <v>313</v>
      </c>
      <c r="G25" s="86" t="s">
        <v>314</v>
      </c>
      <c r="H25" s="73" t="s">
        <v>298</v>
      </c>
      <c r="I25" s="73" t="s">
        <v>130</v>
      </c>
      <c r="J25" s="73"/>
      <c r="K25" s="83">
        <v>6.3600000000000296</v>
      </c>
      <c r="L25" s="86" t="s">
        <v>132</v>
      </c>
      <c r="M25" s="87">
        <v>1.6500000000000001E-2</v>
      </c>
      <c r="N25" s="87">
        <v>2.3199999999999853E-2</v>
      </c>
      <c r="O25" s="83">
        <v>2569691.5276139998</v>
      </c>
      <c r="P25" s="85">
        <v>105.88</v>
      </c>
      <c r="Q25" s="73"/>
      <c r="R25" s="83">
        <v>2720.7893783720001</v>
      </c>
      <c r="S25" s="84">
        <v>1.2146258161251716E-3</v>
      </c>
      <c r="T25" s="84">
        <f t="shared" si="0"/>
        <v>4.9929812718300355E-3</v>
      </c>
      <c r="U25" s="84">
        <f>R25/'סכום נכסי הקרן'!$C$42</f>
        <v>4.1177125850205647E-4</v>
      </c>
    </row>
    <row r="26" spans="2:21">
      <c r="B26" s="76" t="s">
        <v>316</v>
      </c>
      <c r="C26" s="73">
        <v>6620496</v>
      </c>
      <c r="D26" s="86" t="s">
        <v>119</v>
      </c>
      <c r="E26" s="86" t="s">
        <v>290</v>
      </c>
      <c r="F26" s="73" t="s">
        <v>317</v>
      </c>
      <c r="G26" s="86" t="s">
        <v>297</v>
      </c>
      <c r="H26" s="73" t="s">
        <v>298</v>
      </c>
      <c r="I26" s="73" t="s">
        <v>130</v>
      </c>
      <c r="J26" s="73"/>
      <c r="K26" s="83">
        <v>4.5699999999987346</v>
      </c>
      <c r="L26" s="86" t="s">
        <v>132</v>
      </c>
      <c r="M26" s="87">
        <v>1E-3</v>
      </c>
      <c r="N26" s="87">
        <v>1.8999999999998636E-2</v>
      </c>
      <c r="O26" s="83">
        <v>750365.60502800008</v>
      </c>
      <c r="P26" s="85">
        <v>97.94</v>
      </c>
      <c r="Q26" s="73"/>
      <c r="R26" s="83">
        <v>734.90811394900015</v>
      </c>
      <c r="S26" s="84">
        <v>2.5282854966394904E-4</v>
      </c>
      <c r="T26" s="84">
        <f t="shared" si="0"/>
        <v>1.3486462710534718E-3</v>
      </c>
      <c r="U26" s="84">
        <f>R26/'סכום נכסי הקרן'!$C$42</f>
        <v>1.1122288309770724E-4</v>
      </c>
    </row>
    <row r="27" spans="2:21">
      <c r="B27" s="76" t="s">
        <v>318</v>
      </c>
      <c r="C27" s="73">
        <v>1940535</v>
      </c>
      <c r="D27" s="86" t="s">
        <v>119</v>
      </c>
      <c r="E27" s="86" t="s">
        <v>290</v>
      </c>
      <c r="F27" s="73" t="s">
        <v>319</v>
      </c>
      <c r="G27" s="86" t="s">
        <v>297</v>
      </c>
      <c r="H27" s="73" t="s">
        <v>298</v>
      </c>
      <c r="I27" s="73" t="s">
        <v>130</v>
      </c>
      <c r="J27" s="73"/>
      <c r="K27" s="83">
        <v>0.36</v>
      </c>
      <c r="L27" s="86" t="s">
        <v>132</v>
      </c>
      <c r="M27" s="87">
        <v>0.05</v>
      </c>
      <c r="N27" s="87">
        <v>1.1000024761260184E-2</v>
      </c>
      <c r="O27" s="83">
        <v>0.10458199999999999</v>
      </c>
      <c r="P27" s="85">
        <v>114.9</v>
      </c>
      <c r="Q27" s="73"/>
      <c r="R27" s="83">
        <v>1.2115700000000001E-4</v>
      </c>
      <c r="S27" s="84">
        <v>9.9550918858112781E-11</v>
      </c>
      <c r="T27" s="84">
        <f t="shared" si="0"/>
        <v>2.2233791294535183E-10</v>
      </c>
      <c r="U27" s="84">
        <f>R27/'סכום נכסי הקרן'!$C$42</f>
        <v>1.8336211822535491E-11</v>
      </c>
    </row>
    <row r="28" spans="2:21">
      <c r="B28" s="76" t="s">
        <v>320</v>
      </c>
      <c r="C28" s="73">
        <v>1940618</v>
      </c>
      <c r="D28" s="86" t="s">
        <v>119</v>
      </c>
      <c r="E28" s="86" t="s">
        <v>290</v>
      </c>
      <c r="F28" s="73" t="s">
        <v>319</v>
      </c>
      <c r="G28" s="86" t="s">
        <v>297</v>
      </c>
      <c r="H28" s="73" t="s">
        <v>298</v>
      </c>
      <c r="I28" s="73" t="s">
        <v>130</v>
      </c>
      <c r="J28" s="73"/>
      <c r="K28" s="83">
        <v>2.5100000000060807</v>
      </c>
      <c r="L28" s="86" t="s">
        <v>132</v>
      </c>
      <c r="M28" s="87">
        <v>6.0000000000000001E-3</v>
      </c>
      <c r="N28" s="87">
        <v>1.8300000000058905E-2</v>
      </c>
      <c r="O28" s="83">
        <v>196345.27398599999</v>
      </c>
      <c r="P28" s="85">
        <v>107.21</v>
      </c>
      <c r="Q28" s="73"/>
      <c r="R28" s="83">
        <v>210.501766272</v>
      </c>
      <c r="S28" s="84">
        <v>1.4713164971923167E-4</v>
      </c>
      <c r="T28" s="84">
        <f t="shared" si="0"/>
        <v>3.8629648624699135E-4</v>
      </c>
      <c r="U28" s="84">
        <f>R28/'סכום נכסי הקרן'!$C$42</f>
        <v>3.1857878417105483E-5</v>
      </c>
    </row>
    <row r="29" spans="2:21">
      <c r="B29" s="76" t="s">
        <v>321</v>
      </c>
      <c r="C29" s="73">
        <v>1940659</v>
      </c>
      <c r="D29" s="86" t="s">
        <v>119</v>
      </c>
      <c r="E29" s="86" t="s">
        <v>290</v>
      </c>
      <c r="F29" s="73" t="s">
        <v>319</v>
      </c>
      <c r="G29" s="86" t="s">
        <v>297</v>
      </c>
      <c r="H29" s="73" t="s">
        <v>298</v>
      </c>
      <c r="I29" s="73" t="s">
        <v>130</v>
      </c>
      <c r="J29" s="73"/>
      <c r="K29" s="83">
        <v>3.9999999999974989</v>
      </c>
      <c r="L29" s="86" t="s">
        <v>132</v>
      </c>
      <c r="M29" s="87">
        <v>1.7500000000000002E-2</v>
      </c>
      <c r="N29" s="87">
        <v>1.8999999999984994E-2</v>
      </c>
      <c r="O29" s="83">
        <v>369321.11533300002</v>
      </c>
      <c r="P29" s="85">
        <v>108.29</v>
      </c>
      <c r="Q29" s="73"/>
      <c r="R29" s="83">
        <v>399.93784979400004</v>
      </c>
      <c r="S29" s="84">
        <v>1.1184988147261577E-4</v>
      </c>
      <c r="T29" s="84">
        <f t="shared" si="0"/>
        <v>7.3393486823748993E-4</v>
      </c>
      <c r="U29" s="84">
        <f>R29/'סכום נכסי הקרן'!$C$42</f>
        <v>6.0527622256016298E-5</v>
      </c>
    </row>
    <row r="30" spans="2:21">
      <c r="B30" s="76" t="s">
        <v>322</v>
      </c>
      <c r="C30" s="73">
        <v>6000210</v>
      </c>
      <c r="D30" s="86" t="s">
        <v>119</v>
      </c>
      <c r="E30" s="86" t="s">
        <v>290</v>
      </c>
      <c r="F30" s="73" t="s">
        <v>323</v>
      </c>
      <c r="G30" s="86" t="s">
        <v>324</v>
      </c>
      <c r="H30" s="73" t="s">
        <v>325</v>
      </c>
      <c r="I30" s="73" t="s">
        <v>130</v>
      </c>
      <c r="J30" s="73"/>
      <c r="K30" s="83">
        <v>4.5799999999999832</v>
      </c>
      <c r="L30" s="86" t="s">
        <v>132</v>
      </c>
      <c r="M30" s="87">
        <v>3.85E-2</v>
      </c>
      <c r="N30" s="87">
        <v>2.1499999999999582E-2</v>
      </c>
      <c r="O30" s="83">
        <v>4995719.8204779997</v>
      </c>
      <c r="P30" s="85">
        <v>120.6</v>
      </c>
      <c r="Q30" s="73"/>
      <c r="R30" s="83">
        <v>6024.8380596950001</v>
      </c>
      <c r="S30" s="84">
        <v>1.9137744071821799E-3</v>
      </c>
      <c r="T30" s="84">
        <f t="shared" si="0"/>
        <v>1.105631469932657E-2</v>
      </c>
      <c r="U30" s="84">
        <f>R30/'סכום נכסי הקרן'!$C$42</f>
        <v>9.1181447922151625E-4</v>
      </c>
    </row>
    <row r="31" spans="2:21">
      <c r="B31" s="76" t="s">
        <v>326</v>
      </c>
      <c r="C31" s="73">
        <v>6000236</v>
      </c>
      <c r="D31" s="86" t="s">
        <v>119</v>
      </c>
      <c r="E31" s="86" t="s">
        <v>290</v>
      </c>
      <c r="F31" s="73" t="s">
        <v>323</v>
      </c>
      <c r="G31" s="86" t="s">
        <v>324</v>
      </c>
      <c r="H31" s="73" t="s">
        <v>325</v>
      </c>
      <c r="I31" s="73" t="s">
        <v>130</v>
      </c>
      <c r="J31" s="73"/>
      <c r="K31" s="83">
        <v>2.3200000000000003</v>
      </c>
      <c r="L31" s="86" t="s">
        <v>132</v>
      </c>
      <c r="M31" s="87">
        <v>4.4999999999999998E-2</v>
      </c>
      <c r="N31" s="87">
        <v>1.9299999999999606E-2</v>
      </c>
      <c r="O31" s="83">
        <v>5382723.0475430004</v>
      </c>
      <c r="P31" s="85">
        <v>117.6</v>
      </c>
      <c r="Q31" s="73"/>
      <c r="R31" s="83">
        <v>6330.0824489249999</v>
      </c>
      <c r="S31" s="84">
        <v>1.8211920878314076E-3</v>
      </c>
      <c r="T31" s="84">
        <f t="shared" si="0"/>
        <v>1.1616475486071675E-2</v>
      </c>
      <c r="U31" s="84">
        <f>R31/'סכום נכסי הקרן'!$C$42</f>
        <v>9.5801094973961879E-4</v>
      </c>
    </row>
    <row r="32" spans="2:21">
      <c r="B32" s="76" t="s">
        <v>327</v>
      </c>
      <c r="C32" s="73">
        <v>6000285</v>
      </c>
      <c r="D32" s="86" t="s">
        <v>119</v>
      </c>
      <c r="E32" s="86" t="s">
        <v>290</v>
      </c>
      <c r="F32" s="73" t="s">
        <v>323</v>
      </c>
      <c r="G32" s="86" t="s">
        <v>324</v>
      </c>
      <c r="H32" s="73" t="s">
        <v>325</v>
      </c>
      <c r="I32" s="73" t="s">
        <v>130</v>
      </c>
      <c r="J32" s="73"/>
      <c r="K32" s="83">
        <v>7.0899999999998764</v>
      </c>
      <c r="L32" s="86" t="s">
        <v>132</v>
      </c>
      <c r="M32" s="87">
        <v>2.3900000000000001E-2</v>
      </c>
      <c r="N32" s="87">
        <v>2.4200000000000367E-2</v>
      </c>
      <c r="O32" s="83">
        <v>7049288.4506200003</v>
      </c>
      <c r="P32" s="85">
        <v>108.57</v>
      </c>
      <c r="Q32" s="73"/>
      <c r="R32" s="83">
        <v>7653.4120688660005</v>
      </c>
      <c r="S32" s="84">
        <v>1.8125534051725469E-3</v>
      </c>
      <c r="T32" s="84">
        <f t="shared" si="0"/>
        <v>1.4044947186728243E-2</v>
      </c>
      <c r="U32" s="84">
        <f>R32/'סכום נכסי הקרן'!$C$42</f>
        <v>1.158287056132758E-3</v>
      </c>
    </row>
    <row r="33" spans="2:21">
      <c r="B33" s="76" t="s">
        <v>328</v>
      </c>
      <c r="C33" s="73">
        <v>6000384</v>
      </c>
      <c r="D33" s="86" t="s">
        <v>119</v>
      </c>
      <c r="E33" s="86" t="s">
        <v>290</v>
      </c>
      <c r="F33" s="73" t="s">
        <v>323</v>
      </c>
      <c r="G33" s="86" t="s">
        <v>324</v>
      </c>
      <c r="H33" s="73" t="s">
        <v>325</v>
      </c>
      <c r="I33" s="73" t="s">
        <v>130</v>
      </c>
      <c r="J33" s="73"/>
      <c r="K33" s="83">
        <v>4.2099999999985336</v>
      </c>
      <c r="L33" s="86" t="s">
        <v>132</v>
      </c>
      <c r="M33" s="87">
        <v>0.01</v>
      </c>
      <c r="N33" s="87">
        <v>1.9099999999994451E-2</v>
      </c>
      <c r="O33" s="83">
        <v>1159931.528712</v>
      </c>
      <c r="P33" s="85">
        <v>104.1</v>
      </c>
      <c r="Q33" s="73"/>
      <c r="R33" s="83">
        <v>1207.4886805370002</v>
      </c>
      <c r="S33" s="84">
        <v>9.6520924950717335E-4</v>
      </c>
      <c r="T33" s="84">
        <f t="shared" si="0"/>
        <v>2.2158894090785778E-3</v>
      </c>
      <c r="U33" s="84">
        <f>R33/'סכום נכסי הקרן'!$C$42</f>
        <v>1.8274444084650761E-4</v>
      </c>
    </row>
    <row r="34" spans="2:21">
      <c r="B34" s="76" t="s">
        <v>329</v>
      </c>
      <c r="C34" s="73">
        <v>6000392</v>
      </c>
      <c r="D34" s="86" t="s">
        <v>119</v>
      </c>
      <c r="E34" s="86" t="s">
        <v>290</v>
      </c>
      <c r="F34" s="73" t="s">
        <v>323</v>
      </c>
      <c r="G34" s="86" t="s">
        <v>324</v>
      </c>
      <c r="H34" s="73" t="s">
        <v>325</v>
      </c>
      <c r="I34" s="73" t="s">
        <v>130</v>
      </c>
      <c r="J34" s="73"/>
      <c r="K34" s="83">
        <v>11.990000000001459</v>
      </c>
      <c r="L34" s="86" t="s">
        <v>132</v>
      </c>
      <c r="M34" s="87">
        <v>1.2500000000000001E-2</v>
      </c>
      <c r="N34" s="87">
        <v>2.5700000000002561E-2</v>
      </c>
      <c r="O34" s="83">
        <v>3245212.3476559995</v>
      </c>
      <c r="P34" s="85">
        <v>92.85</v>
      </c>
      <c r="Q34" s="73"/>
      <c r="R34" s="83">
        <v>3013.1795454389994</v>
      </c>
      <c r="S34" s="84">
        <v>7.5613033567799933E-4</v>
      </c>
      <c r="T34" s="84">
        <f t="shared" si="0"/>
        <v>5.529552988787532E-3</v>
      </c>
      <c r="U34" s="84">
        <f>R34/'סכום נכסי הקרן'!$C$42</f>
        <v>4.5602233799533413E-4</v>
      </c>
    </row>
    <row r="35" spans="2:21">
      <c r="B35" s="76" t="s">
        <v>330</v>
      </c>
      <c r="C35" s="73">
        <v>1147503</v>
      </c>
      <c r="D35" s="86" t="s">
        <v>119</v>
      </c>
      <c r="E35" s="86" t="s">
        <v>290</v>
      </c>
      <c r="F35" s="73" t="s">
        <v>331</v>
      </c>
      <c r="G35" s="86" t="s">
        <v>128</v>
      </c>
      <c r="H35" s="73" t="s">
        <v>325</v>
      </c>
      <c r="I35" s="73" t="s">
        <v>130</v>
      </c>
      <c r="J35" s="73"/>
      <c r="K35" s="83">
        <v>6.6199999999980017</v>
      </c>
      <c r="L35" s="86" t="s">
        <v>132</v>
      </c>
      <c r="M35" s="87">
        <v>2.6499999999999999E-2</v>
      </c>
      <c r="N35" s="87">
        <v>2.3099999999990014E-2</v>
      </c>
      <c r="O35" s="83">
        <v>727358.28004999994</v>
      </c>
      <c r="P35" s="85">
        <v>112.87</v>
      </c>
      <c r="Q35" s="73"/>
      <c r="R35" s="83">
        <v>820.96930492199999</v>
      </c>
      <c r="S35" s="84">
        <v>4.8227412534061905E-4</v>
      </c>
      <c r="T35" s="84">
        <f t="shared" si="0"/>
        <v>1.5065790820881469E-3</v>
      </c>
      <c r="U35" s="84">
        <f>R35/'סכום נכסי הקרן'!$C$42</f>
        <v>1.2424760496586678E-4</v>
      </c>
    </row>
    <row r="36" spans="2:21">
      <c r="B36" s="76" t="s">
        <v>332</v>
      </c>
      <c r="C36" s="73">
        <v>1134436</v>
      </c>
      <c r="D36" s="86" t="s">
        <v>119</v>
      </c>
      <c r="E36" s="86" t="s">
        <v>290</v>
      </c>
      <c r="F36" s="73" t="s">
        <v>333</v>
      </c>
      <c r="G36" s="86" t="s">
        <v>314</v>
      </c>
      <c r="H36" s="73" t="s">
        <v>334</v>
      </c>
      <c r="I36" s="73" t="s">
        <v>294</v>
      </c>
      <c r="J36" s="73"/>
      <c r="K36" s="83">
        <v>1.4999999999981335</v>
      </c>
      <c r="L36" s="86" t="s">
        <v>132</v>
      </c>
      <c r="M36" s="87">
        <v>6.5000000000000006E-3</v>
      </c>
      <c r="N36" s="87">
        <v>1.7399999999981337E-2</v>
      </c>
      <c r="O36" s="83">
        <v>330268.42656399996</v>
      </c>
      <c r="P36" s="85">
        <v>107.22</v>
      </c>
      <c r="Q36" s="83">
        <v>181.69082702600002</v>
      </c>
      <c r="R36" s="83">
        <v>535.80463399999996</v>
      </c>
      <c r="S36" s="84">
        <v>1.6408010704729251E-3</v>
      </c>
      <c r="T36" s="84">
        <f t="shared" si="0"/>
        <v>9.8326703426139701E-4</v>
      </c>
      <c r="U36" s="84">
        <f>R36/'סכום נכסי הקרן'!$C$42</f>
        <v>8.1090050632816107E-5</v>
      </c>
    </row>
    <row r="37" spans="2:21">
      <c r="B37" s="76" t="s">
        <v>335</v>
      </c>
      <c r="C37" s="73">
        <v>1138650</v>
      </c>
      <c r="D37" s="86" t="s">
        <v>119</v>
      </c>
      <c r="E37" s="86" t="s">
        <v>290</v>
      </c>
      <c r="F37" s="73" t="s">
        <v>333</v>
      </c>
      <c r="G37" s="86" t="s">
        <v>314</v>
      </c>
      <c r="H37" s="73" t="s">
        <v>325</v>
      </c>
      <c r="I37" s="73" t="s">
        <v>130</v>
      </c>
      <c r="J37" s="73"/>
      <c r="K37" s="83">
        <v>3.5799999999998193</v>
      </c>
      <c r="L37" s="86" t="s">
        <v>132</v>
      </c>
      <c r="M37" s="87">
        <v>1.34E-2</v>
      </c>
      <c r="N37" s="87">
        <v>2.7699999999998937E-2</v>
      </c>
      <c r="O37" s="83">
        <v>9786179.537517</v>
      </c>
      <c r="P37" s="85">
        <v>105.29</v>
      </c>
      <c r="Q37" s="73"/>
      <c r="R37" s="83">
        <v>10303.868194317</v>
      </c>
      <c r="S37" s="84">
        <v>2.9535775972537215E-3</v>
      </c>
      <c r="T37" s="84">
        <f t="shared" si="0"/>
        <v>1.8908858337433516E-2</v>
      </c>
      <c r="U37" s="84">
        <f>R37/'סכום נכסי הקרן'!$C$42</f>
        <v>1.5594138993412084E-3</v>
      </c>
    </row>
    <row r="38" spans="2:21">
      <c r="B38" s="76" t="s">
        <v>336</v>
      </c>
      <c r="C38" s="73">
        <v>1156603</v>
      </c>
      <c r="D38" s="86" t="s">
        <v>119</v>
      </c>
      <c r="E38" s="86" t="s">
        <v>290</v>
      </c>
      <c r="F38" s="73" t="s">
        <v>333</v>
      </c>
      <c r="G38" s="86" t="s">
        <v>314</v>
      </c>
      <c r="H38" s="73" t="s">
        <v>325</v>
      </c>
      <c r="I38" s="73" t="s">
        <v>130</v>
      </c>
      <c r="J38" s="73"/>
      <c r="K38" s="83">
        <v>3.5000000000002545</v>
      </c>
      <c r="L38" s="86" t="s">
        <v>132</v>
      </c>
      <c r="M38" s="87">
        <v>1.77E-2</v>
      </c>
      <c r="N38" s="87">
        <v>2.7700000000000901E-2</v>
      </c>
      <c r="O38" s="83">
        <v>5571126.0793019999</v>
      </c>
      <c r="P38" s="85">
        <v>105.78</v>
      </c>
      <c r="Q38" s="73"/>
      <c r="R38" s="83">
        <v>5893.1371338110002</v>
      </c>
      <c r="S38" s="84">
        <v>1.8569574265485755E-3</v>
      </c>
      <c r="T38" s="84">
        <f t="shared" si="0"/>
        <v>1.0814627392823281E-2</v>
      </c>
      <c r="U38" s="84">
        <f>R38/'סכום נכסי הקרן'!$C$42</f>
        <v>8.9188252255179793E-4</v>
      </c>
    </row>
    <row r="39" spans="2:21">
      <c r="B39" s="76" t="s">
        <v>337</v>
      </c>
      <c r="C39" s="73">
        <v>1156611</v>
      </c>
      <c r="D39" s="86" t="s">
        <v>119</v>
      </c>
      <c r="E39" s="86" t="s">
        <v>290</v>
      </c>
      <c r="F39" s="73" t="s">
        <v>333</v>
      </c>
      <c r="G39" s="86" t="s">
        <v>314</v>
      </c>
      <c r="H39" s="73" t="s">
        <v>325</v>
      </c>
      <c r="I39" s="73" t="s">
        <v>130</v>
      </c>
      <c r="J39" s="73"/>
      <c r="K39" s="83">
        <v>6.7599999999996649</v>
      </c>
      <c r="L39" s="86" t="s">
        <v>132</v>
      </c>
      <c r="M39" s="87">
        <v>2.4799999999999999E-2</v>
      </c>
      <c r="N39" s="87">
        <v>2.8899999999998906E-2</v>
      </c>
      <c r="O39" s="83">
        <v>8954520.2006320003</v>
      </c>
      <c r="P39" s="85">
        <v>106.81</v>
      </c>
      <c r="Q39" s="73"/>
      <c r="R39" s="83">
        <v>9564.3231749450006</v>
      </c>
      <c r="S39" s="84">
        <v>2.7180292550992718E-3</v>
      </c>
      <c r="T39" s="84">
        <f t="shared" si="0"/>
        <v>1.7551702777818305E-2</v>
      </c>
      <c r="U39" s="84">
        <f>R39/'סכום נכסי הקרן'!$C$42</f>
        <v>1.4474892550572951E-3</v>
      </c>
    </row>
    <row r="40" spans="2:21">
      <c r="B40" s="76" t="s">
        <v>338</v>
      </c>
      <c r="C40" s="73">
        <v>1178672</v>
      </c>
      <c r="D40" s="86" t="s">
        <v>119</v>
      </c>
      <c r="E40" s="86" t="s">
        <v>290</v>
      </c>
      <c r="F40" s="73" t="s">
        <v>333</v>
      </c>
      <c r="G40" s="86" t="s">
        <v>314</v>
      </c>
      <c r="H40" s="73" t="s">
        <v>334</v>
      </c>
      <c r="I40" s="73" t="s">
        <v>294</v>
      </c>
      <c r="J40" s="73"/>
      <c r="K40" s="83">
        <v>8.1699999999990442</v>
      </c>
      <c r="L40" s="86" t="s">
        <v>132</v>
      </c>
      <c r="M40" s="87">
        <v>9.0000000000000011E-3</v>
      </c>
      <c r="N40" s="87">
        <v>2.9699999999996337E-2</v>
      </c>
      <c r="O40" s="83">
        <v>4471903.8092710003</v>
      </c>
      <c r="P40" s="85">
        <v>91</v>
      </c>
      <c r="Q40" s="73"/>
      <c r="R40" s="83">
        <v>4069.4324942170001</v>
      </c>
      <c r="S40" s="84">
        <v>2.3491874374977676E-3</v>
      </c>
      <c r="T40" s="84">
        <f t="shared" si="0"/>
        <v>7.4679063334038088E-3</v>
      </c>
      <c r="U40" s="84">
        <f>R40/'סכום נכסי הקרן'!$C$42</f>
        <v>6.1587837443541728E-4</v>
      </c>
    </row>
    <row r="41" spans="2:21">
      <c r="B41" s="76" t="s">
        <v>339</v>
      </c>
      <c r="C41" s="73">
        <v>1178680</v>
      </c>
      <c r="D41" s="86" t="s">
        <v>119</v>
      </c>
      <c r="E41" s="86" t="s">
        <v>290</v>
      </c>
      <c r="F41" s="73" t="s">
        <v>333</v>
      </c>
      <c r="G41" s="86" t="s">
        <v>314</v>
      </c>
      <c r="H41" s="73" t="s">
        <v>334</v>
      </c>
      <c r="I41" s="73" t="s">
        <v>294</v>
      </c>
      <c r="J41" s="73"/>
      <c r="K41" s="83">
        <v>11.590000000000481</v>
      </c>
      <c r="L41" s="86" t="s">
        <v>132</v>
      </c>
      <c r="M41" s="87">
        <v>1.6899999999999998E-2</v>
      </c>
      <c r="N41" s="87">
        <v>3.1800000000001181E-2</v>
      </c>
      <c r="O41" s="83">
        <v>5206483.1145670004</v>
      </c>
      <c r="P41" s="85">
        <v>91.02</v>
      </c>
      <c r="Q41" s="73"/>
      <c r="R41" s="83">
        <v>4738.9406847079999</v>
      </c>
      <c r="S41" s="84">
        <v>1.9442337922361097E-3</v>
      </c>
      <c r="T41" s="84">
        <f t="shared" si="0"/>
        <v>8.6965357462614069E-3</v>
      </c>
      <c r="U41" s="84">
        <f>R41/'סכום נכסי הקרן'!$C$42</f>
        <v>7.1720346500191699E-4</v>
      </c>
    </row>
    <row r="42" spans="2:21">
      <c r="B42" s="76" t="s">
        <v>340</v>
      </c>
      <c r="C42" s="73">
        <v>1940543</v>
      </c>
      <c r="D42" s="86" t="s">
        <v>119</v>
      </c>
      <c r="E42" s="86" t="s">
        <v>290</v>
      </c>
      <c r="F42" s="73" t="s">
        <v>319</v>
      </c>
      <c r="G42" s="86" t="s">
        <v>297</v>
      </c>
      <c r="H42" s="73" t="s">
        <v>325</v>
      </c>
      <c r="I42" s="73" t="s">
        <v>130</v>
      </c>
      <c r="J42" s="73"/>
      <c r="K42" s="83">
        <v>0.16000000000245174</v>
      </c>
      <c r="L42" s="86" t="s">
        <v>132</v>
      </c>
      <c r="M42" s="87">
        <v>4.2000000000000003E-2</v>
      </c>
      <c r="N42" s="87">
        <v>1.0800000000035831E-2</v>
      </c>
      <c r="O42" s="83">
        <v>183455.42235400004</v>
      </c>
      <c r="P42" s="85">
        <v>115.61</v>
      </c>
      <c r="Q42" s="73"/>
      <c r="R42" s="83">
        <v>212.09281307800003</v>
      </c>
      <c r="S42" s="84">
        <v>5.5161512812499616E-4</v>
      </c>
      <c r="T42" s="84">
        <f t="shared" si="0"/>
        <v>3.8921625172685974E-4</v>
      </c>
      <c r="U42" s="84">
        <f>R42/'סכום נכסי הקרן'!$C$42</f>
        <v>3.2098671530622535E-5</v>
      </c>
    </row>
    <row r="43" spans="2:21">
      <c r="B43" s="76" t="s">
        <v>341</v>
      </c>
      <c r="C43" s="73">
        <v>1133149</v>
      </c>
      <c r="D43" s="86" t="s">
        <v>119</v>
      </c>
      <c r="E43" s="86" t="s">
        <v>290</v>
      </c>
      <c r="F43" s="73" t="s">
        <v>342</v>
      </c>
      <c r="G43" s="86" t="s">
        <v>314</v>
      </c>
      <c r="H43" s="73" t="s">
        <v>343</v>
      </c>
      <c r="I43" s="73" t="s">
        <v>130</v>
      </c>
      <c r="J43" s="73"/>
      <c r="K43" s="83">
        <v>2.4100000000002235</v>
      </c>
      <c r="L43" s="86" t="s">
        <v>132</v>
      </c>
      <c r="M43" s="87">
        <v>3.2000000000000001E-2</v>
      </c>
      <c r="N43" s="87">
        <v>2.6200000000001937E-2</v>
      </c>
      <c r="O43" s="83">
        <v>4210520.3079300001</v>
      </c>
      <c r="P43" s="85">
        <v>112.84</v>
      </c>
      <c r="Q43" s="73"/>
      <c r="R43" s="83">
        <v>4751.1514189339996</v>
      </c>
      <c r="S43" s="84">
        <v>2.4011311339922226E-3</v>
      </c>
      <c r="T43" s="84">
        <f t="shared" si="0"/>
        <v>8.7189439369836849E-3</v>
      </c>
      <c r="U43" s="84">
        <f>R43/'סכום נכסי הקרן'!$C$42</f>
        <v>7.1905146890822546E-4</v>
      </c>
    </row>
    <row r="44" spans="2:21">
      <c r="B44" s="76" t="s">
        <v>344</v>
      </c>
      <c r="C44" s="73">
        <v>1158609</v>
      </c>
      <c r="D44" s="86" t="s">
        <v>119</v>
      </c>
      <c r="E44" s="86" t="s">
        <v>290</v>
      </c>
      <c r="F44" s="73" t="s">
        <v>342</v>
      </c>
      <c r="G44" s="86" t="s">
        <v>314</v>
      </c>
      <c r="H44" s="73" t="s">
        <v>343</v>
      </c>
      <c r="I44" s="73" t="s">
        <v>130</v>
      </c>
      <c r="J44" s="73"/>
      <c r="K44" s="83">
        <v>4.7499999999995497</v>
      </c>
      <c r="L44" s="86" t="s">
        <v>132</v>
      </c>
      <c r="M44" s="87">
        <v>1.1399999999999999E-2</v>
      </c>
      <c r="N44" s="87">
        <v>2.8199999999997959E-2</v>
      </c>
      <c r="O44" s="83">
        <v>3338026.3624430001</v>
      </c>
      <c r="P44" s="85">
        <v>99.8</v>
      </c>
      <c r="Q44" s="73"/>
      <c r="R44" s="83">
        <v>3331.350272274</v>
      </c>
      <c r="S44" s="84">
        <v>1.4126324067684787E-3</v>
      </c>
      <c r="T44" s="84">
        <f t="shared" si="0"/>
        <v>6.1134351859763007E-3</v>
      </c>
      <c r="U44" s="84">
        <f>R44/'סכום נכסי הקרן'!$C$42</f>
        <v>5.041751136746316E-4</v>
      </c>
    </row>
    <row r="45" spans="2:21">
      <c r="B45" s="76" t="s">
        <v>345</v>
      </c>
      <c r="C45" s="73">
        <v>1172782</v>
      </c>
      <c r="D45" s="86" t="s">
        <v>119</v>
      </c>
      <c r="E45" s="86" t="s">
        <v>290</v>
      </c>
      <c r="F45" s="73" t="s">
        <v>342</v>
      </c>
      <c r="G45" s="86" t="s">
        <v>314</v>
      </c>
      <c r="H45" s="73" t="s">
        <v>343</v>
      </c>
      <c r="I45" s="73" t="s">
        <v>130</v>
      </c>
      <c r="J45" s="73"/>
      <c r="K45" s="83">
        <v>7.0000000000000009</v>
      </c>
      <c r="L45" s="86" t="s">
        <v>132</v>
      </c>
      <c r="M45" s="87">
        <v>9.1999999999999998E-3</v>
      </c>
      <c r="N45" s="87">
        <v>3.1200000000000852E-2</v>
      </c>
      <c r="O45" s="83">
        <v>4497566.4772929996</v>
      </c>
      <c r="P45" s="85">
        <v>94.02</v>
      </c>
      <c r="Q45" s="73"/>
      <c r="R45" s="83">
        <v>4228.6120523469999</v>
      </c>
      <c r="S45" s="84">
        <v>2.247084442807737E-3</v>
      </c>
      <c r="T45" s="84">
        <f t="shared" si="0"/>
        <v>7.7600202908159888E-3</v>
      </c>
      <c r="U45" s="84">
        <f>R45/'סכום נכסי הקרן'!$C$42</f>
        <v>6.3996901794498978E-4</v>
      </c>
    </row>
    <row r="46" spans="2:21">
      <c r="B46" s="76" t="s">
        <v>346</v>
      </c>
      <c r="C46" s="73">
        <v>1133487</v>
      </c>
      <c r="D46" s="86" t="s">
        <v>119</v>
      </c>
      <c r="E46" s="86" t="s">
        <v>290</v>
      </c>
      <c r="F46" s="73" t="s">
        <v>347</v>
      </c>
      <c r="G46" s="86" t="s">
        <v>314</v>
      </c>
      <c r="H46" s="73" t="s">
        <v>348</v>
      </c>
      <c r="I46" s="73" t="s">
        <v>294</v>
      </c>
      <c r="J46" s="73"/>
      <c r="K46" s="83">
        <v>3.1199999999998909</v>
      </c>
      <c r="L46" s="86" t="s">
        <v>132</v>
      </c>
      <c r="M46" s="87">
        <v>2.3399999999999997E-2</v>
      </c>
      <c r="N46" s="87">
        <v>2.7499999999999147E-2</v>
      </c>
      <c r="O46" s="83">
        <v>2728305.5451219999</v>
      </c>
      <c r="P46" s="85">
        <v>107.6</v>
      </c>
      <c r="Q46" s="73"/>
      <c r="R46" s="83">
        <v>2935.6568549110002</v>
      </c>
      <c r="S46" s="84">
        <v>1.0538059131591255E-3</v>
      </c>
      <c r="T46" s="84">
        <f t="shared" si="0"/>
        <v>5.3872893703593456E-3</v>
      </c>
      <c r="U46" s="84">
        <f>R46/'סכום נכסי הקרן'!$C$42</f>
        <v>4.442898547333331E-4</v>
      </c>
    </row>
    <row r="47" spans="2:21">
      <c r="B47" s="76" t="s">
        <v>349</v>
      </c>
      <c r="C47" s="73">
        <v>1160944</v>
      </c>
      <c r="D47" s="86" t="s">
        <v>119</v>
      </c>
      <c r="E47" s="86" t="s">
        <v>290</v>
      </c>
      <c r="F47" s="73" t="s">
        <v>347</v>
      </c>
      <c r="G47" s="86" t="s">
        <v>314</v>
      </c>
      <c r="H47" s="73" t="s">
        <v>348</v>
      </c>
      <c r="I47" s="73" t="s">
        <v>294</v>
      </c>
      <c r="J47" s="73"/>
      <c r="K47" s="83">
        <v>5.9400000000002082</v>
      </c>
      <c r="L47" s="86" t="s">
        <v>132</v>
      </c>
      <c r="M47" s="87">
        <v>6.5000000000000006E-3</v>
      </c>
      <c r="N47" s="87">
        <v>2.9000000000001195E-2</v>
      </c>
      <c r="O47" s="83">
        <v>6187880.7806599997</v>
      </c>
      <c r="P47" s="85">
        <v>94.73</v>
      </c>
      <c r="Q47" s="73"/>
      <c r="R47" s="83">
        <v>5861.7795656869994</v>
      </c>
      <c r="S47" s="84">
        <v>2.7033045074131715E-3</v>
      </c>
      <c r="T47" s="84">
        <f t="shared" si="0"/>
        <v>1.0757082420170178E-2</v>
      </c>
      <c r="U47" s="84">
        <f>R47/'סכום נכסי הקרן'!$C$42</f>
        <v>8.8713678758509129E-4</v>
      </c>
    </row>
    <row r="48" spans="2:21">
      <c r="B48" s="76" t="s">
        <v>350</v>
      </c>
      <c r="C48" s="73">
        <v>1138924</v>
      </c>
      <c r="D48" s="86" t="s">
        <v>119</v>
      </c>
      <c r="E48" s="86" t="s">
        <v>290</v>
      </c>
      <c r="F48" s="73" t="s">
        <v>351</v>
      </c>
      <c r="G48" s="86" t="s">
        <v>314</v>
      </c>
      <c r="H48" s="73" t="s">
        <v>343</v>
      </c>
      <c r="I48" s="73" t="s">
        <v>130</v>
      </c>
      <c r="J48" s="73"/>
      <c r="K48" s="83">
        <v>2.5399999999988516</v>
      </c>
      <c r="L48" s="86" t="s">
        <v>132</v>
      </c>
      <c r="M48" s="87">
        <v>1.34E-2</v>
      </c>
      <c r="N48" s="87">
        <v>2.6799999999996178E-2</v>
      </c>
      <c r="O48" s="83">
        <v>779916.15212900017</v>
      </c>
      <c r="P48" s="85">
        <v>107.12</v>
      </c>
      <c r="Q48" s="73"/>
      <c r="R48" s="83">
        <v>835.44615242399982</v>
      </c>
      <c r="S48" s="84">
        <v>1.3582728688236179E-3</v>
      </c>
      <c r="T48" s="84">
        <f t="shared" si="0"/>
        <v>1.533145867825849E-3</v>
      </c>
      <c r="U48" s="84">
        <f>R48/'סכום נכסי הקרן'!$C$42</f>
        <v>1.2643856828056763E-4</v>
      </c>
    </row>
    <row r="49" spans="2:21">
      <c r="B49" s="76" t="s">
        <v>352</v>
      </c>
      <c r="C49" s="73">
        <v>1151117</v>
      </c>
      <c r="D49" s="86" t="s">
        <v>119</v>
      </c>
      <c r="E49" s="86" t="s">
        <v>290</v>
      </c>
      <c r="F49" s="73" t="s">
        <v>351</v>
      </c>
      <c r="G49" s="86" t="s">
        <v>314</v>
      </c>
      <c r="H49" s="73" t="s">
        <v>348</v>
      </c>
      <c r="I49" s="73" t="s">
        <v>294</v>
      </c>
      <c r="J49" s="73"/>
      <c r="K49" s="83">
        <v>4.0499999999997813</v>
      </c>
      <c r="L49" s="86" t="s">
        <v>132</v>
      </c>
      <c r="M49" s="87">
        <v>1.8200000000000001E-2</v>
      </c>
      <c r="N49" s="87">
        <v>2.7499999999996354E-2</v>
      </c>
      <c r="O49" s="83">
        <v>1947626.3990539997</v>
      </c>
      <c r="P49" s="85">
        <v>105.81</v>
      </c>
      <c r="Q49" s="73"/>
      <c r="R49" s="83">
        <v>2060.7833865090001</v>
      </c>
      <c r="S49" s="84">
        <v>5.147004225829809E-3</v>
      </c>
      <c r="T49" s="84">
        <f t="shared" si="0"/>
        <v>3.7817895556085525E-3</v>
      </c>
      <c r="U49" s="84">
        <f>R49/'סכום נכסי הקרן'!$C$42</f>
        <v>3.1188425510198382E-4</v>
      </c>
    </row>
    <row r="50" spans="2:21">
      <c r="B50" s="76" t="s">
        <v>353</v>
      </c>
      <c r="C50" s="73">
        <v>1159516</v>
      </c>
      <c r="D50" s="86" t="s">
        <v>119</v>
      </c>
      <c r="E50" s="86" t="s">
        <v>290</v>
      </c>
      <c r="F50" s="73" t="s">
        <v>351</v>
      </c>
      <c r="G50" s="86" t="s">
        <v>314</v>
      </c>
      <c r="H50" s="73" t="s">
        <v>348</v>
      </c>
      <c r="I50" s="73" t="s">
        <v>294</v>
      </c>
      <c r="J50" s="73"/>
      <c r="K50" s="83">
        <v>5.13</v>
      </c>
      <c r="L50" s="86" t="s">
        <v>132</v>
      </c>
      <c r="M50" s="87">
        <v>7.8000000000000005E-3</v>
      </c>
      <c r="N50" s="87">
        <v>2.690062608859389E-2</v>
      </c>
      <c r="O50" s="83">
        <v>2.1477E-2</v>
      </c>
      <c r="P50" s="85">
        <v>98.09</v>
      </c>
      <c r="Q50" s="73"/>
      <c r="R50" s="83">
        <v>2.1243000000000003E-5</v>
      </c>
      <c r="S50" s="84">
        <v>5.4565548780487806E-11</v>
      </c>
      <c r="T50" s="84">
        <f t="shared" si="0"/>
        <v>3.8983503096792666E-11</v>
      </c>
      <c r="U50" s="84">
        <f>R50/'סכום נכסי הקרן'!$C$42</f>
        <v>3.2149702266160558E-12</v>
      </c>
    </row>
    <row r="51" spans="2:21">
      <c r="B51" s="76" t="s">
        <v>354</v>
      </c>
      <c r="C51" s="73">
        <v>1161512</v>
      </c>
      <c r="D51" s="86" t="s">
        <v>119</v>
      </c>
      <c r="E51" s="86" t="s">
        <v>290</v>
      </c>
      <c r="F51" s="73" t="s">
        <v>351</v>
      </c>
      <c r="G51" s="86" t="s">
        <v>314</v>
      </c>
      <c r="H51" s="73" t="s">
        <v>348</v>
      </c>
      <c r="I51" s="73" t="s">
        <v>294</v>
      </c>
      <c r="J51" s="73"/>
      <c r="K51" s="83">
        <v>2.5199999999992708</v>
      </c>
      <c r="L51" s="86" t="s">
        <v>132</v>
      </c>
      <c r="M51" s="87">
        <v>2E-3</v>
      </c>
      <c r="N51" s="87">
        <v>2.3599999999994469E-2</v>
      </c>
      <c r="O51" s="83">
        <v>1554999.627473</v>
      </c>
      <c r="P51" s="85">
        <v>102.3</v>
      </c>
      <c r="Q51" s="73"/>
      <c r="R51" s="83">
        <v>1590.7646361330001</v>
      </c>
      <c r="S51" s="84">
        <v>4.7121200832515153E-3</v>
      </c>
      <c r="T51" s="84">
        <f t="shared" si="0"/>
        <v>2.9192476636519821E-3</v>
      </c>
      <c r="U51" s="84">
        <f>R51/'סכום נכסי הקרן'!$C$42</f>
        <v>2.4075040920403513E-4</v>
      </c>
    </row>
    <row r="52" spans="2:21">
      <c r="B52" s="76" t="s">
        <v>355</v>
      </c>
      <c r="C52" s="73">
        <v>7590128</v>
      </c>
      <c r="D52" s="86" t="s">
        <v>119</v>
      </c>
      <c r="E52" s="86" t="s">
        <v>290</v>
      </c>
      <c r="F52" s="73" t="s">
        <v>356</v>
      </c>
      <c r="G52" s="86" t="s">
        <v>314</v>
      </c>
      <c r="H52" s="73" t="s">
        <v>343</v>
      </c>
      <c r="I52" s="73" t="s">
        <v>130</v>
      </c>
      <c r="J52" s="73"/>
      <c r="K52" s="83">
        <v>1.9299999999997499</v>
      </c>
      <c r="L52" s="86" t="s">
        <v>132</v>
      </c>
      <c r="M52" s="87">
        <v>4.7500000000000001E-2</v>
      </c>
      <c r="N52" s="87">
        <v>2.5399999999999444E-2</v>
      </c>
      <c r="O52" s="83">
        <v>1304311.962422</v>
      </c>
      <c r="P52" s="85">
        <v>137.91</v>
      </c>
      <c r="Q52" s="73"/>
      <c r="R52" s="83">
        <v>1798.7766229649999</v>
      </c>
      <c r="S52" s="84">
        <v>1.2977690805104733E-3</v>
      </c>
      <c r="T52" s="84">
        <f t="shared" si="0"/>
        <v>3.3009751001174185E-3</v>
      </c>
      <c r="U52" s="84">
        <f>R52/'סכום נכסי הקרן'!$C$42</f>
        <v>2.7223147800053895E-4</v>
      </c>
    </row>
    <row r="53" spans="2:21">
      <c r="B53" s="76" t="s">
        <v>357</v>
      </c>
      <c r="C53" s="73">
        <v>7590219</v>
      </c>
      <c r="D53" s="86" t="s">
        <v>119</v>
      </c>
      <c r="E53" s="86" t="s">
        <v>290</v>
      </c>
      <c r="F53" s="73" t="s">
        <v>356</v>
      </c>
      <c r="G53" s="86" t="s">
        <v>314</v>
      </c>
      <c r="H53" s="73" t="s">
        <v>343</v>
      </c>
      <c r="I53" s="73" t="s">
        <v>130</v>
      </c>
      <c r="J53" s="73"/>
      <c r="K53" s="83">
        <v>4.1599999999991253</v>
      </c>
      <c r="L53" s="86" t="s">
        <v>132</v>
      </c>
      <c r="M53" s="87">
        <v>5.0000000000000001E-3</v>
      </c>
      <c r="N53" s="87">
        <v>2.9099999999993922E-2</v>
      </c>
      <c r="O53" s="83">
        <v>1906103.289806</v>
      </c>
      <c r="P53" s="85">
        <v>98.42</v>
      </c>
      <c r="Q53" s="73"/>
      <c r="R53" s="83">
        <v>1875.986783754</v>
      </c>
      <c r="S53" s="84">
        <v>9.3255390719243546E-4</v>
      </c>
      <c r="T53" s="84">
        <f t="shared" si="0"/>
        <v>3.4426651882510082E-3</v>
      </c>
      <c r="U53" s="84">
        <f>R53/'סכום נכסי הקרן'!$C$42</f>
        <v>2.8391666220846032E-4</v>
      </c>
    </row>
    <row r="54" spans="2:21">
      <c r="B54" s="76" t="s">
        <v>358</v>
      </c>
      <c r="C54" s="73">
        <v>7590284</v>
      </c>
      <c r="D54" s="86" t="s">
        <v>119</v>
      </c>
      <c r="E54" s="86" t="s">
        <v>290</v>
      </c>
      <c r="F54" s="73" t="s">
        <v>356</v>
      </c>
      <c r="G54" s="86" t="s">
        <v>314</v>
      </c>
      <c r="H54" s="73" t="s">
        <v>343</v>
      </c>
      <c r="I54" s="73" t="s">
        <v>130</v>
      </c>
      <c r="J54" s="73"/>
      <c r="K54" s="83">
        <v>6.5999999999994143</v>
      </c>
      <c r="L54" s="86" t="s">
        <v>132</v>
      </c>
      <c r="M54" s="87">
        <v>5.8999999999999999E-3</v>
      </c>
      <c r="N54" s="87">
        <v>3.0899999999996534E-2</v>
      </c>
      <c r="O54" s="83">
        <v>4936558.8446490001</v>
      </c>
      <c r="P54" s="85">
        <v>89.97</v>
      </c>
      <c r="Q54" s="73"/>
      <c r="R54" s="83">
        <v>4441.4221050059996</v>
      </c>
      <c r="S54" s="84">
        <v>4.4902504055857996E-3</v>
      </c>
      <c r="T54" s="84">
        <f t="shared" si="0"/>
        <v>8.1505527648950138E-3</v>
      </c>
      <c r="U54" s="84">
        <f>R54/'סכום נכסי הקרן'!$C$42</f>
        <v>6.7217623835751528E-4</v>
      </c>
    </row>
    <row r="55" spans="2:21">
      <c r="B55" s="76" t="s">
        <v>359</v>
      </c>
      <c r="C55" s="73">
        <v>6130207</v>
      </c>
      <c r="D55" s="86" t="s">
        <v>119</v>
      </c>
      <c r="E55" s="86" t="s">
        <v>290</v>
      </c>
      <c r="F55" s="73" t="s">
        <v>360</v>
      </c>
      <c r="G55" s="86" t="s">
        <v>314</v>
      </c>
      <c r="H55" s="73" t="s">
        <v>343</v>
      </c>
      <c r="I55" s="73" t="s">
        <v>130</v>
      </c>
      <c r="J55" s="73"/>
      <c r="K55" s="83">
        <v>3.2900000000004868</v>
      </c>
      <c r="L55" s="86" t="s">
        <v>132</v>
      </c>
      <c r="M55" s="87">
        <v>1.5800000000000002E-2</v>
      </c>
      <c r="N55" s="87">
        <v>2.3900000000004869E-2</v>
      </c>
      <c r="O55" s="83">
        <v>2094361.45735</v>
      </c>
      <c r="P55" s="85">
        <v>107.88</v>
      </c>
      <c r="Q55" s="73"/>
      <c r="R55" s="83">
        <v>2259.3971997099998</v>
      </c>
      <c r="S55" s="84">
        <v>4.1809227176988076E-3</v>
      </c>
      <c r="T55" s="84">
        <f t="shared" si="0"/>
        <v>4.146270194030007E-3</v>
      </c>
      <c r="U55" s="84">
        <f>R55/'סכום נכסי הקרן'!$C$42</f>
        <v>3.4194298014250993E-4</v>
      </c>
    </row>
    <row r="56" spans="2:21">
      <c r="B56" s="76" t="s">
        <v>361</v>
      </c>
      <c r="C56" s="73">
        <v>6130280</v>
      </c>
      <c r="D56" s="86" t="s">
        <v>119</v>
      </c>
      <c r="E56" s="86" t="s">
        <v>290</v>
      </c>
      <c r="F56" s="73" t="s">
        <v>360</v>
      </c>
      <c r="G56" s="86" t="s">
        <v>314</v>
      </c>
      <c r="H56" s="73" t="s">
        <v>343</v>
      </c>
      <c r="I56" s="73" t="s">
        <v>130</v>
      </c>
      <c r="J56" s="73"/>
      <c r="K56" s="83">
        <v>5.9700000000015097</v>
      </c>
      <c r="L56" s="86" t="s">
        <v>132</v>
      </c>
      <c r="M56" s="87">
        <v>8.3999999999999995E-3</v>
      </c>
      <c r="N56" s="87">
        <v>2.680000000000787E-2</v>
      </c>
      <c r="O56" s="83">
        <v>1565150.2770359998</v>
      </c>
      <c r="P56" s="85">
        <v>97.38</v>
      </c>
      <c r="Q56" s="73"/>
      <c r="R56" s="83">
        <v>1524.1433219099999</v>
      </c>
      <c r="S56" s="84">
        <v>3.5100925701637134E-3</v>
      </c>
      <c r="T56" s="84">
        <f t="shared" si="0"/>
        <v>2.7969894040217641E-3</v>
      </c>
      <c r="U56" s="84">
        <f>R56/'סכום נכסי הקרן'!$C$42</f>
        <v>2.3066776825478229E-4</v>
      </c>
    </row>
    <row r="57" spans="2:21">
      <c r="B57" s="76" t="s">
        <v>362</v>
      </c>
      <c r="C57" s="73">
        <v>6040380</v>
      </c>
      <c r="D57" s="86" t="s">
        <v>119</v>
      </c>
      <c r="E57" s="86" t="s">
        <v>290</v>
      </c>
      <c r="F57" s="73" t="s">
        <v>302</v>
      </c>
      <c r="G57" s="86" t="s">
        <v>297</v>
      </c>
      <c r="H57" s="73" t="s">
        <v>348</v>
      </c>
      <c r="I57" s="73" t="s">
        <v>294</v>
      </c>
      <c r="J57" s="73"/>
      <c r="K57" s="83">
        <v>0.32999999999993929</v>
      </c>
      <c r="L57" s="86" t="s">
        <v>132</v>
      </c>
      <c r="M57" s="87">
        <v>1.6399999999999998E-2</v>
      </c>
      <c r="N57" s="87">
        <v>4.4100000000002922E-2</v>
      </c>
      <c r="O57" s="83">
        <v>33.444535000000002</v>
      </c>
      <c r="P57" s="85">
        <v>5415000</v>
      </c>
      <c r="Q57" s="73"/>
      <c r="R57" s="83">
        <v>1811.0216704669999</v>
      </c>
      <c r="S57" s="84">
        <v>2.7243837569240798E-3</v>
      </c>
      <c r="T57" s="84">
        <f t="shared" si="0"/>
        <v>3.3234462598977976E-3</v>
      </c>
      <c r="U57" s="84">
        <f>R57/'סכום נכסי הקרן'!$C$42</f>
        <v>2.7408467496624198E-4</v>
      </c>
    </row>
    <row r="58" spans="2:21">
      <c r="B58" s="76" t="s">
        <v>363</v>
      </c>
      <c r="C58" s="73">
        <v>6040398</v>
      </c>
      <c r="D58" s="86" t="s">
        <v>119</v>
      </c>
      <c r="E58" s="86" t="s">
        <v>290</v>
      </c>
      <c r="F58" s="73" t="s">
        <v>302</v>
      </c>
      <c r="G58" s="86" t="s">
        <v>297</v>
      </c>
      <c r="H58" s="73" t="s">
        <v>348</v>
      </c>
      <c r="I58" s="73" t="s">
        <v>294</v>
      </c>
      <c r="J58" s="73"/>
      <c r="K58" s="83">
        <v>4.9400000000032245</v>
      </c>
      <c r="L58" s="86" t="s">
        <v>132</v>
      </c>
      <c r="M58" s="87">
        <v>2.7799999999999998E-2</v>
      </c>
      <c r="N58" s="87">
        <v>4.2200000000020117E-2</v>
      </c>
      <c r="O58" s="83">
        <v>12.240507000000001</v>
      </c>
      <c r="P58" s="85">
        <v>5116000</v>
      </c>
      <c r="Q58" s="73"/>
      <c r="R58" s="83">
        <v>626.22434431700003</v>
      </c>
      <c r="S58" s="84">
        <v>2.9269505021520805E-3</v>
      </c>
      <c r="T58" s="84">
        <f t="shared" si="0"/>
        <v>1.14919826135521E-3</v>
      </c>
      <c r="U58" s="84">
        <f>R58/'סכום נכסי הקרן'!$C$42</f>
        <v>9.4774402022375199E-5</v>
      </c>
    </row>
    <row r="59" spans="2:21">
      <c r="B59" s="76" t="s">
        <v>364</v>
      </c>
      <c r="C59" s="73">
        <v>6040430</v>
      </c>
      <c r="D59" s="86" t="s">
        <v>119</v>
      </c>
      <c r="E59" s="86" t="s">
        <v>290</v>
      </c>
      <c r="F59" s="73" t="s">
        <v>302</v>
      </c>
      <c r="G59" s="86" t="s">
        <v>297</v>
      </c>
      <c r="H59" s="73" t="s">
        <v>348</v>
      </c>
      <c r="I59" s="73" t="s">
        <v>294</v>
      </c>
      <c r="J59" s="73"/>
      <c r="K59" s="83">
        <v>1.8899999999998895</v>
      </c>
      <c r="L59" s="86" t="s">
        <v>132</v>
      </c>
      <c r="M59" s="87">
        <v>2.4199999999999999E-2</v>
      </c>
      <c r="N59" s="87">
        <v>3.7600000000001896E-2</v>
      </c>
      <c r="O59" s="83">
        <v>47.624727999999998</v>
      </c>
      <c r="P59" s="85">
        <v>5327000</v>
      </c>
      <c r="Q59" s="73"/>
      <c r="R59" s="83">
        <v>2536.9692152519997</v>
      </c>
      <c r="S59" s="84">
        <v>1.6523168303091281E-3</v>
      </c>
      <c r="T59" s="84">
        <f t="shared" si="0"/>
        <v>4.6556487906248634E-3</v>
      </c>
      <c r="U59" s="84">
        <f>R59/'סכום נכסי הקרן'!$C$42</f>
        <v>3.8395144249290012E-4</v>
      </c>
    </row>
    <row r="60" spans="2:21">
      <c r="B60" s="76" t="s">
        <v>365</v>
      </c>
      <c r="C60" s="73">
        <v>6040471</v>
      </c>
      <c r="D60" s="86" t="s">
        <v>119</v>
      </c>
      <c r="E60" s="86" t="s">
        <v>290</v>
      </c>
      <c r="F60" s="73" t="s">
        <v>302</v>
      </c>
      <c r="G60" s="86" t="s">
        <v>297</v>
      </c>
      <c r="H60" s="73" t="s">
        <v>348</v>
      </c>
      <c r="I60" s="73" t="s">
        <v>294</v>
      </c>
      <c r="J60" s="73"/>
      <c r="K60" s="83">
        <v>1.4799999999998179</v>
      </c>
      <c r="L60" s="86" t="s">
        <v>132</v>
      </c>
      <c r="M60" s="87">
        <v>1.95E-2</v>
      </c>
      <c r="N60" s="87">
        <v>3.5499999999992024E-2</v>
      </c>
      <c r="O60" s="83">
        <v>41.432187999999996</v>
      </c>
      <c r="P60" s="85">
        <v>5296001</v>
      </c>
      <c r="Q60" s="73"/>
      <c r="R60" s="83">
        <v>2194.2491680049998</v>
      </c>
      <c r="S60" s="84">
        <v>1.6693737862121759E-3</v>
      </c>
      <c r="T60" s="84">
        <f t="shared" si="0"/>
        <v>4.0267155880081736E-3</v>
      </c>
      <c r="U60" s="84">
        <f>R60/'סכום נכסי הקרן'!$C$42</f>
        <v>3.3208330955670693E-4</v>
      </c>
    </row>
    <row r="61" spans="2:21">
      <c r="B61" s="76" t="s">
        <v>366</v>
      </c>
      <c r="C61" s="73">
        <v>6040620</v>
      </c>
      <c r="D61" s="86" t="s">
        <v>119</v>
      </c>
      <c r="E61" s="86" t="s">
        <v>290</v>
      </c>
      <c r="F61" s="73" t="s">
        <v>302</v>
      </c>
      <c r="G61" s="86" t="s">
        <v>297</v>
      </c>
      <c r="H61" s="73" t="s">
        <v>343</v>
      </c>
      <c r="I61" s="73" t="s">
        <v>130</v>
      </c>
      <c r="J61" s="73"/>
      <c r="K61" s="83">
        <v>4.8399999999995629</v>
      </c>
      <c r="L61" s="86" t="s">
        <v>132</v>
      </c>
      <c r="M61" s="87">
        <v>1.4999999999999999E-2</v>
      </c>
      <c r="N61" s="87">
        <v>3.7099999999997545E-2</v>
      </c>
      <c r="O61" s="83">
        <v>38.552778000000004</v>
      </c>
      <c r="P61" s="85">
        <v>4738966</v>
      </c>
      <c r="Q61" s="73"/>
      <c r="R61" s="83">
        <v>1827.0029758949997</v>
      </c>
      <c r="S61" s="84">
        <v>1.373059975781751E-3</v>
      </c>
      <c r="T61" s="84">
        <f t="shared" si="0"/>
        <v>3.3527739099304303E-3</v>
      </c>
      <c r="U61" s="84">
        <f>R61/'סכום נכסי הקרן'!$C$42</f>
        <v>2.7650332681077792E-4</v>
      </c>
    </row>
    <row r="62" spans="2:21">
      <c r="B62" s="76" t="s">
        <v>367</v>
      </c>
      <c r="C62" s="73">
        <v>2260446</v>
      </c>
      <c r="D62" s="86" t="s">
        <v>119</v>
      </c>
      <c r="E62" s="86" t="s">
        <v>290</v>
      </c>
      <c r="F62" s="73" t="s">
        <v>368</v>
      </c>
      <c r="G62" s="86" t="s">
        <v>314</v>
      </c>
      <c r="H62" s="73" t="s">
        <v>343</v>
      </c>
      <c r="I62" s="73" t="s">
        <v>130</v>
      </c>
      <c r="J62" s="73"/>
      <c r="K62" s="83">
        <v>2.6000000000021899</v>
      </c>
      <c r="L62" s="86" t="s">
        <v>132</v>
      </c>
      <c r="M62" s="87">
        <v>3.7000000000000005E-2</v>
      </c>
      <c r="N62" s="87">
        <v>2.6800000000006569E-2</v>
      </c>
      <c r="O62" s="83">
        <v>161643.51620799999</v>
      </c>
      <c r="P62" s="85">
        <v>113.01</v>
      </c>
      <c r="Q62" s="73"/>
      <c r="R62" s="83">
        <v>182.673342816</v>
      </c>
      <c r="S62" s="84">
        <v>3.583182799067956E-4</v>
      </c>
      <c r="T62" s="84">
        <f t="shared" si="0"/>
        <v>3.3522792568700297E-4</v>
      </c>
      <c r="U62" s="84">
        <f>R62/'סכום נכסי הקרן'!$C$42</f>
        <v>2.7646253276367174E-5</v>
      </c>
    </row>
    <row r="63" spans="2:21">
      <c r="B63" s="76" t="s">
        <v>369</v>
      </c>
      <c r="C63" s="73">
        <v>2260495</v>
      </c>
      <c r="D63" s="86" t="s">
        <v>119</v>
      </c>
      <c r="E63" s="86" t="s">
        <v>290</v>
      </c>
      <c r="F63" s="73" t="s">
        <v>368</v>
      </c>
      <c r="G63" s="86" t="s">
        <v>314</v>
      </c>
      <c r="H63" s="73" t="s">
        <v>343</v>
      </c>
      <c r="I63" s="73" t="s">
        <v>130</v>
      </c>
      <c r="J63" s="73"/>
      <c r="K63" s="83">
        <v>4.5300000000003386</v>
      </c>
      <c r="L63" s="86" t="s">
        <v>132</v>
      </c>
      <c r="M63" s="87">
        <v>2.81E-2</v>
      </c>
      <c r="N63" s="87">
        <v>2.8299999999999628E-2</v>
      </c>
      <c r="O63" s="83">
        <v>239435.75938900001</v>
      </c>
      <c r="P63" s="85">
        <v>111.05</v>
      </c>
      <c r="Q63" s="73"/>
      <c r="R63" s="83">
        <v>265.89341844699999</v>
      </c>
      <c r="S63" s="84">
        <v>2.5218980482644897E-4</v>
      </c>
      <c r="T63" s="84">
        <f t="shared" si="0"/>
        <v>4.8794694259028437E-4</v>
      </c>
      <c r="U63" s="84">
        <f>R63/'סכום נכסי הקרן'!$C$42</f>
        <v>4.0240993445382911E-5</v>
      </c>
    </row>
    <row r="64" spans="2:21">
      <c r="B64" s="76" t="s">
        <v>370</v>
      </c>
      <c r="C64" s="73">
        <v>2260545</v>
      </c>
      <c r="D64" s="86" t="s">
        <v>119</v>
      </c>
      <c r="E64" s="86" t="s">
        <v>290</v>
      </c>
      <c r="F64" s="73" t="s">
        <v>368</v>
      </c>
      <c r="G64" s="86" t="s">
        <v>314</v>
      </c>
      <c r="H64" s="73" t="s">
        <v>348</v>
      </c>
      <c r="I64" s="73" t="s">
        <v>294</v>
      </c>
      <c r="J64" s="73"/>
      <c r="K64" s="83">
        <v>3.009999999999275</v>
      </c>
      <c r="L64" s="86" t="s">
        <v>132</v>
      </c>
      <c r="M64" s="87">
        <v>2.4E-2</v>
      </c>
      <c r="N64" s="87">
        <v>2.6299999999983437E-2</v>
      </c>
      <c r="O64" s="83">
        <v>354774.59350199997</v>
      </c>
      <c r="P64" s="85">
        <v>108.91</v>
      </c>
      <c r="Q64" s="73"/>
      <c r="R64" s="83">
        <v>386.385001628</v>
      </c>
      <c r="S64" s="84">
        <v>5.754425121120508E-4</v>
      </c>
      <c r="T64" s="84">
        <f t="shared" si="0"/>
        <v>7.090637342898543E-4</v>
      </c>
      <c r="U64" s="84">
        <f>R64/'סכום נכסי הקרן'!$C$42</f>
        <v>5.8476499376030511E-5</v>
      </c>
    </row>
    <row r="65" spans="2:21">
      <c r="B65" s="76" t="s">
        <v>371</v>
      </c>
      <c r="C65" s="73">
        <v>2260552</v>
      </c>
      <c r="D65" s="86" t="s">
        <v>119</v>
      </c>
      <c r="E65" s="86" t="s">
        <v>290</v>
      </c>
      <c r="F65" s="73" t="s">
        <v>368</v>
      </c>
      <c r="G65" s="86" t="s">
        <v>314</v>
      </c>
      <c r="H65" s="73" t="s">
        <v>343</v>
      </c>
      <c r="I65" s="73" t="s">
        <v>130</v>
      </c>
      <c r="J65" s="73"/>
      <c r="K65" s="83">
        <v>4.1299999999988666</v>
      </c>
      <c r="L65" s="86" t="s">
        <v>132</v>
      </c>
      <c r="M65" s="87">
        <v>2.6000000000000002E-2</v>
      </c>
      <c r="N65" s="87">
        <v>2.8399999999993097E-2</v>
      </c>
      <c r="O65" s="83">
        <v>1856507.5338079997</v>
      </c>
      <c r="P65" s="85">
        <v>109.24</v>
      </c>
      <c r="Q65" s="73"/>
      <c r="R65" s="83">
        <v>2028.04885771</v>
      </c>
      <c r="S65" s="84">
        <v>3.6065469173774821E-3</v>
      </c>
      <c r="T65" s="84">
        <f t="shared" si="0"/>
        <v>3.721717691709486E-3</v>
      </c>
      <c r="U65" s="84">
        <f>R65/'סכום נכסי הקרן'!$C$42</f>
        <v>3.0693012736714923E-4</v>
      </c>
    </row>
    <row r="66" spans="2:21">
      <c r="B66" s="76" t="s">
        <v>372</v>
      </c>
      <c r="C66" s="73">
        <v>2260636</v>
      </c>
      <c r="D66" s="86" t="s">
        <v>119</v>
      </c>
      <c r="E66" s="86" t="s">
        <v>290</v>
      </c>
      <c r="F66" s="73" t="s">
        <v>368</v>
      </c>
      <c r="G66" s="86" t="s">
        <v>314</v>
      </c>
      <c r="H66" s="73" t="s">
        <v>343</v>
      </c>
      <c r="I66" s="73" t="s">
        <v>130</v>
      </c>
      <c r="J66" s="73"/>
      <c r="K66" s="83">
        <v>6.9100000000001689</v>
      </c>
      <c r="L66" s="86" t="s">
        <v>132</v>
      </c>
      <c r="M66" s="87">
        <v>3.4999999999999996E-3</v>
      </c>
      <c r="N66" s="87">
        <v>3.0100000000000862E-2</v>
      </c>
      <c r="O66" s="83">
        <v>8385045.0140820006</v>
      </c>
      <c r="P66" s="85">
        <v>88.59</v>
      </c>
      <c r="Q66" s="73"/>
      <c r="R66" s="83">
        <v>7428.3117799359998</v>
      </c>
      <c r="S66" s="84">
        <v>3.8290377015859941E-3</v>
      </c>
      <c r="T66" s="84">
        <f t="shared" si="0"/>
        <v>1.3631860625950971E-2</v>
      </c>
      <c r="U66" s="84">
        <f>R66/'סכום נכסי הקרן'!$C$42</f>
        <v>1.124219799770068E-3</v>
      </c>
    </row>
    <row r="67" spans="2:21">
      <c r="B67" s="76" t="s">
        <v>373</v>
      </c>
      <c r="C67" s="73">
        <v>3230125</v>
      </c>
      <c r="D67" s="86" t="s">
        <v>119</v>
      </c>
      <c r="E67" s="86" t="s">
        <v>290</v>
      </c>
      <c r="F67" s="73" t="s">
        <v>374</v>
      </c>
      <c r="G67" s="86" t="s">
        <v>314</v>
      </c>
      <c r="H67" s="73" t="s">
        <v>348</v>
      </c>
      <c r="I67" s="73" t="s">
        <v>294</v>
      </c>
      <c r="J67" s="73"/>
      <c r="K67" s="83">
        <v>0.53000000000048264</v>
      </c>
      <c r="L67" s="86" t="s">
        <v>132</v>
      </c>
      <c r="M67" s="87">
        <v>4.9000000000000002E-2</v>
      </c>
      <c r="N67" s="87">
        <v>1.9900000000009879E-2</v>
      </c>
      <c r="O67" s="83">
        <v>373069.71788800001</v>
      </c>
      <c r="P67" s="85">
        <v>113.88</v>
      </c>
      <c r="Q67" s="83">
        <v>10.266252166000001</v>
      </c>
      <c r="R67" s="83">
        <v>435.11804104300001</v>
      </c>
      <c r="S67" s="84">
        <v>2.8049794787028876E-3</v>
      </c>
      <c r="T67" s="84">
        <f t="shared" si="0"/>
        <v>7.9849482184579147E-4</v>
      </c>
      <c r="U67" s="84">
        <f>R67/'סכום נכסי הקרן'!$C$42</f>
        <v>6.585188283278011E-5</v>
      </c>
    </row>
    <row r="68" spans="2:21">
      <c r="B68" s="76" t="s">
        <v>375</v>
      </c>
      <c r="C68" s="73">
        <v>3230265</v>
      </c>
      <c r="D68" s="86" t="s">
        <v>119</v>
      </c>
      <c r="E68" s="86" t="s">
        <v>290</v>
      </c>
      <c r="F68" s="73" t="s">
        <v>374</v>
      </c>
      <c r="G68" s="86" t="s">
        <v>314</v>
      </c>
      <c r="H68" s="73" t="s">
        <v>348</v>
      </c>
      <c r="I68" s="73" t="s">
        <v>294</v>
      </c>
      <c r="J68" s="73"/>
      <c r="K68" s="83">
        <v>3.6899999999998303</v>
      </c>
      <c r="L68" s="86" t="s">
        <v>132</v>
      </c>
      <c r="M68" s="87">
        <v>2.35E-2</v>
      </c>
      <c r="N68" s="87">
        <v>2.640000000000077E-2</v>
      </c>
      <c r="O68" s="83">
        <v>3267812.3484650003</v>
      </c>
      <c r="P68" s="85">
        <v>109.18</v>
      </c>
      <c r="Q68" s="83">
        <v>84.25586894700001</v>
      </c>
      <c r="R68" s="83">
        <v>3652.0533909979999</v>
      </c>
      <c r="S68" s="84">
        <v>4.501863696757819E-3</v>
      </c>
      <c r="T68" s="84">
        <f t="shared" si="0"/>
        <v>6.7019646320021975E-3</v>
      </c>
      <c r="U68" s="84">
        <f>R68/'סכום נכסי הקרן'!$C$42</f>
        <v>5.5271114805210064E-4</v>
      </c>
    </row>
    <row r="69" spans="2:21">
      <c r="B69" s="76" t="s">
        <v>376</v>
      </c>
      <c r="C69" s="73">
        <v>3230190</v>
      </c>
      <c r="D69" s="86" t="s">
        <v>119</v>
      </c>
      <c r="E69" s="86" t="s">
        <v>290</v>
      </c>
      <c r="F69" s="73" t="s">
        <v>374</v>
      </c>
      <c r="G69" s="86" t="s">
        <v>314</v>
      </c>
      <c r="H69" s="73" t="s">
        <v>348</v>
      </c>
      <c r="I69" s="73" t="s">
        <v>294</v>
      </c>
      <c r="J69" s="73"/>
      <c r="K69" s="83">
        <v>2.1800000000002728</v>
      </c>
      <c r="L69" s="86" t="s">
        <v>132</v>
      </c>
      <c r="M69" s="87">
        <v>1.7600000000000001E-2</v>
      </c>
      <c r="N69" s="87">
        <v>2.4100000000001738E-2</v>
      </c>
      <c r="O69" s="83">
        <v>2941621.8168040002</v>
      </c>
      <c r="P69" s="85">
        <v>109.65</v>
      </c>
      <c r="Q69" s="73"/>
      <c r="R69" s="83">
        <v>3225.488224184</v>
      </c>
      <c r="S69" s="84">
        <v>2.1765750593231064E-3</v>
      </c>
      <c r="T69" s="84">
        <f t="shared" si="0"/>
        <v>5.9191653804145008E-3</v>
      </c>
      <c r="U69" s="84">
        <f>R69/'סכום נכסי הקרן'!$C$42</f>
        <v>4.8815367919089831E-4</v>
      </c>
    </row>
    <row r="70" spans="2:21">
      <c r="B70" s="76" t="s">
        <v>377</v>
      </c>
      <c r="C70" s="73">
        <v>3230224</v>
      </c>
      <c r="D70" s="86" t="s">
        <v>119</v>
      </c>
      <c r="E70" s="86" t="s">
        <v>290</v>
      </c>
      <c r="F70" s="73" t="s">
        <v>374</v>
      </c>
      <c r="G70" s="86" t="s">
        <v>314</v>
      </c>
      <c r="H70" s="73" t="s">
        <v>348</v>
      </c>
      <c r="I70" s="73" t="s">
        <v>294</v>
      </c>
      <c r="J70" s="73"/>
      <c r="K70" s="83">
        <v>0.16</v>
      </c>
      <c r="L70" s="86" t="s">
        <v>132</v>
      </c>
      <c r="M70" s="87">
        <v>5.8499999999999996E-2</v>
      </c>
      <c r="N70" s="87">
        <v>1.52E-2</v>
      </c>
      <c r="O70" s="83">
        <v>5.8594E-2</v>
      </c>
      <c r="P70" s="85">
        <v>121.19</v>
      </c>
      <c r="Q70" s="73"/>
      <c r="R70" s="83">
        <v>7.1199999999999996E-5</v>
      </c>
      <c r="S70" s="84">
        <v>4.9087250581492156E-10</v>
      </c>
      <c r="T70" s="84">
        <f t="shared" si="0"/>
        <v>1.3066070802107223E-10</v>
      </c>
      <c r="U70" s="84">
        <f>R70/'סכום נכסי הקרן'!$C$42</f>
        <v>1.0775591024575772E-11</v>
      </c>
    </row>
    <row r="71" spans="2:21">
      <c r="B71" s="76" t="s">
        <v>378</v>
      </c>
      <c r="C71" s="73">
        <v>3230232</v>
      </c>
      <c r="D71" s="86" t="s">
        <v>119</v>
      </c>
      <c r="E71" s="86" t="s">
        <v>290</v>
      </c>
      <c r="F71" s="73" t="s">
        <v>374</v>
      </c>
      <c r="G71" s="86" t="s">
        <v>314</v>
      </c>
      <c r="H71" s="73" t="s">
        <v>348</v>
      </c>
      <c r="I71" s="73" t="s">
        <v>294</v>
      </c>
      <c r="J71" s="73"/>
      <c r="K71" s="83">
        <v>2.8500000000002017</v>
      </c>
      <c r="L71" s="86" t="s">
        <v>132</v>
      </c>
      <c r="M71" s="87">
        <v>2.1499999999999998E-2</v>
      </c>
      <c r="N71" s="87">
        <v>2.6100000000003728E-2</v>
      </c>
      <c r="O71" s="83">
        <v>3586762.6098420001</v>
      </c>
      <c r="P71" s="85">
        <v>110.57</v>
      </c>
      <c r="Q71" s="73"/>
      <c r="R71" s="83">
        <v>3965.883598632</v>
      </c>
      <c r="S71" s="84">
        <v>2.9030988382241158E-3</v>
      </c>
      <c r="T71" s="84">
        <f t="shared" si="0"/>
        <v>7.2778814455957165E-3</v>
      </c>
      <c r="U71" s="84">
        <f>R71/'סכום נכסי הקרן'!$C$42</f>
        <v>6.0020701839791075E-4</v>
      </c>
    </row>
    <row r="72" spans="2:21">
      <c r="B72" s="76" t="s">
        <v>379</v>
      </c>
      <c r="C72" s="73">
        <v>3230273</v>
      </c>
      <c r="D72" s="86" t="s">
        <v>119</v>
      </c>
      <c r="E72" s="86" t="s">
        <v>290</v>
      </c>
      <c r="F72" s="73" t="s">
        <v>374</v>
      </c>
      <c r="G72" s="86" t="s">
        <v>314</v>
      </c>
      <c r="H72" s="73" t="s">
        <v>348</v>
      </c>
      <c r="I72" s="73" t="s">
        <v>294</v>
      </c>
      <c r="J72" s="73"/>
      <c r="K72" s="83">
        <v>4.400000000000114</v>
      </c>
      <c r="L72" s="86" t="s">
        <v>132</v>
      </c>
      <c r="M72" s="87">
        <v>2.2499999999999999E-2</v>
      </c>
      <c r="N72" s="87">
        <v>2.9300000000000995E-2</v>
      </c>
      <c r="O72" s="83">
        <v>4843136.0191820003</v>
      </c>
      <c r="P72" s="85">
        <v>107.83</v>
      </c>
      <c r="Q72" s="73"/>
      <c r="R72" s="83">
        <v>5222.3534402360001</v>
      </c>
      <c r="S72" s="84">
        <v>4.5784426515227926E-3</v>
      </c>
      <c r="T72" s="84">
        <f t="shared" si="0"/>
        <v>9.583657275807839E-3</v>
      </c>
      <c r="U72" s="84">
        <f>R72/'סכום נכסי הקרן'!$C$42</f>
        <v>7.9036439406979567E-4</v>
      </c>
    </row>
    <row r="73" spans="2:21">
      <c r="B73" s="76" t="s">
        <v>380</v>
      </c>
      <c r="C73" s="73">
        <v>3230372</v>
      </c>
      <c r="D73" s="86" t="s">
        <v>119</v>
      </c>
      <c r="E73" s="86" t="s">
        <v>290</v>
      </c>
      <c r="F73" s="73" t="s">
        <v>374</v>
      </c>
      <c r="G73" s="86" t="s">
        <v>314</v>
      </c>
      <c r="H73" s="73" t="s">
        <v>348</v>
      </c>
      <c r="I73" s="73" t="s">
        <v>294</v>
      </c>
      <c r="J73" s="73"/>
      <c r="K73" s="83">
        <v>4.8599999999993297</v>
      </c>
      <c r="L73" s="86" t="s">
        <v>132</v>
      </c>
      <c r="M73" s="87">
        <v>6.5000000000000006E-3</v>
      </c>
      <c r="N73" s="87">
        <v>2.6000000000000002E-2</v>
      </c>
      <c r="O73" s="83">
        <v>1654342.0708669999</v>
      </c>
      <c r="P73" s="85">
        <v>99.21</v>
      </c>
      <c r="Q73" s="73"/>
      <c r="R73" s="83">
        <v>1641.2728635849999</v>
      </c>
      <c r="S73" s="84">
        <v>3.2500212580266192E-3</v>
      </c>
      <c r="T73" s="84">
        <f t="shared" si="0"/>
        <v>3.0119364383678201E-3</v>
      </c>
      <c r="U73" s="84">
        <f>R73/'סכום נכסי הקרן'!$C$42</f>
        <v>2.4839445418154918E-4</v>
      </c>
    </row>
    <row r="74" spans="2:21">
      <c r="B74" s="76" t="s">
        <v>381</v>
      </c>
      <c r="C74" s="73">
        <v>3230398</v>
      </c>
      <c r="D74" s="86" t="s">
        <v>119</v>
      </c>
      <c r="E74" s="86" t="s">
        <v>290</v>
      </c>
      <c r="F74" s="73" t="s">
        <v>374</v>
      </c>
      <c r="G74" s="86" t="s">
        <v>314</v>
      </c>
      <c r="H74" s="73" t="s">
        <v>348</v>
      </c>
      <c r="I74" s="73" t="s">
        <v>294</v>
      </c>
      <c r="J74" s="73"/>
      <c r="K74" s="83">
        <v>5.5699999999647751</v>
      </c>
      <c r="L74" s="86" t="s">
        <v>132</v>
      </c>
      <c r="M74" s="87">
        <v>1.43E-2</v>
      </c>
      <c r="N74" s="87">
        <v>2.8099999999870225E-2</v>
      </c>
      <c r="O74" s="83">
        <v>26589.089328999999</v>
      </c>
      <c r="P74" s="85">
        <v>101.43</v>
      </c>
      <c r="Q74" s="73"/>
      <c r="R74" s="83">
        <v>26.969314035</v>
      </c>
      <c r="S74" s="84">
        <v>6.5393726829808161E-5</v>
      </c>
      <c r="T74" s="84">
        <f t="shared" si="0"/>
        <v>4.9491989700221073E-5</v>
      </c>
      <c r="U74" s="84">
        <f>R74/'סכום נכסי הקרן'!$C$42</f>
        <v>4.0816053125633631E-6</v>
      </c>
    </row>
    <row r="75" spans="2:21">
      <c r="B75" s="76" t="s">
        <v>382</v>
      </c>
      <c r="C75" s="73">
        <v>3230422</v>
      </c>
      <c r="D75" s="86" t="s">
        <v>119</v>
      </c>
      <c r="E75" s="86" t="s">
        <v>290</v>
      </c>
      <c r="F75" s="73" t="s">
        <v>374</v>
      </c>
      <c r="G75" s="86" t="s">
        <v>314</v>
      </c>
      <c r="H75" s="73" t="s">
        <v>348</v>
      </c>
      <c r="I75" s="73" t="s">
        <v>294</v>
      </c>
      <c r="J75" s="73"/>
      <c r="K75" s="83">
        <v>6.3299999999996164</v>
      </c>
      <c r="L75" s="86" t="s">
        <v>132</v>
      </c>
      <c r="M75" s="87">
        <v>2.5000000000000001E-3</v>
      </c>
      <c r="N75" s="87">
        <v>2.8999999999997746E-2</v>
      </c>
      <c r="O75" s="83">
        <v>3925658.7501240005</v>
      </c>
      <c r="P75" s="85">
        <v>90.61</v>
      </c>
      <c r="Q75" s="73"/>
      <c r="R75" s="83">
        <v>3557.0393062920002</v>
      </c>
      <c r="S75" s="84">
        <v>2.9609157250931905E-3</v>
      </c>
      <c r="T75" s="84">
        <f t="shared" si="0"/>
        <v>6.5276021659957358E-3</v>
      </c>
      <c r="U75" s="84">
        <f>R75/'סכום נכסי הקרן'!$C$42</f>
        <v>5.3833147223234987E-4</v>
      </c>
    </row>
    <row r="76" spans="2:21">
      <c r="B76" s="76" t="s">
        <v>383</v>
      </c>
      <c r="C76" s="73">
        <v>1194638</v>
      </c>
      <c r="D76" s="86" t="s">
        <v>119</v>
      </c>
      <c r="E76" s="86" t="s">
        <v>290</v>
      </c>
      <c r="F76" s="73" t="s">
        <v>374</v>
      </c>
      <c r="G76" s="86" t="s">
        <v>314</v>
      </c>
      <c r="H76" s="73" t="s">
        <v>348</v>
      </c>
      <c r="I76" s="73" t="s">
        <v>294</v>
      </c>
      <c r="J76" s="73"/>
      <c r="K76" s="83">
        <v>7.1599999999998776</v>
      </c>
      <c r="L76" s="86" t="s">
        <v>132</v>
      </c>
      <c r="M76" s="87">
        <v>3.61E-2</v>
      </c>
      <c r="N76" s="87">
        <v>3.3999999999999128E-2</v>
      </c>
      <c r="O76" s="83">
        <v>2274108.2313839998</v>
      </c>
      <c r="P76" s="85">
        <v>101.69</v>
      </c>
      <c r="Q76" s="73"/>
      <c r="R76" s="83">
        <v>2312.540707183</v>
      </c>
      <c r="S76" s="84">
        <v>4.9498147311664593E-3</v>
      </c>
      <c r="T76" s="84">
        <f t="shared" ref="T76:T139" si="1">IFERROR(R76/$R$11,0)</f>
        <v>4.2437950298887901E-3</v>
      </c>
      <c r="U76" s="84">
        <f>R76/'סכום נכסי הקרן'!$C$42</f>
        <v>3.4998585517257368E-4</v>
      </c>
    </row>
    <row r="77" spans="2:21">
      <c r="B77" s="76" t="s">
        <v>384</v>
      </c>
      <c r="C77" s="73">
        <v>1940600</v>
      </c>
      <c r="D77" s="86" t="s">
        <v>119</v>
      </c>
      <c r="E77" s="86" t="s">
        <v>290</v>
      </c>
      <c r="F77" s="73" t="s">
        <v>319</v>
      </c>
      <c r="G77" s="86" t="s">
        <v>297</v>
      </c>
      <c r="H77" s="73" t="s">
        <v>343</v>
      </c>
      <c r="I77" s="73" t="s">
        <v>130</v>
      </c>
      <c r="J77" s="73"/>
      <c r="K77" s="83">
        <v>8.0000000000044827E-2</v>
      </c>
      <c r="L77" s="86" t="s">
        <v>132</v>
      </c>
      <c r="M77" s="87">
        <v>1.4199999999999999E-2</v>
      </c>
      <c r="N77" s="87">
        <v>4.4099999999999036E-2</v>
      </c>
      <c r="O77" s="83">
        <v>48.190972000000002</v>
      </c>
      <c r="P77" s="85">
        <v>5556000</v>
      </c>
      <c r="Q77" s="73"/>
      <c r="R77" s="83">
        <v>2677.4904158859999</v>
      </c>
      <c r="S77" s="84">
        <v>2.2739098759024206E-3</v>
      </c>
      <c r="T77" s="84">
        <f t="shared" si="1"/>
        <v>4.9135223800463469E-3</v>
      </c>
      <c r="U77" s="84">
        <f>R77/'סכום נכסי הקרן'!$C$42</f>
        <v>4.0521828221641619E-4</v>
      </c>
    </row>
    <row r="78" spans="2:21">
      <c r="B78" s="76" t="s">
        <v>385</v>
      </c>
      <c r="C78" s="73">
        <v>1940626</v>
      </c>
      <c r="D78" s="86" t="s">
        <v>119</v>
      </c>
      <c r="E78" s="86" t="s">
        <v>290</v>
      </c>
      <c r="F78" s="73" t="s">
        <v>319</v>
      </c>
      <c r="G78" s="86" t="s">
        <v>297</v>
      </c>
      <c r="H78" s="73" t="s">
        <v>343</v>
      </c>
      <c r="I78" s="73" t="s">
        <v>130</v>
      </c>
      <c r="J78" s="73"/>
      <c r="K78" s="83">
        <v>0.7500000000002438</v>
      </c>
      <c r="L78" s="86" t="s">
        <v>132</v>
      </c>
      <c r="M78" s="87">
        <v>1.5900000000000001E-2</v>
      </c>
      <c r="N78" s="87">
        <v>1.9900000000001659E-2</v>
      </c>
      <c r="O78" s="83">
        <v>37.601005999999998</v>
      </c>
      <c r="P78" s="85">
        <v>5453667</v>
      </c>
      <c r="Q78" s="73"/>
      <c r="R78" s="83">
        <v>2050.6336390339998</v>
      </c>
      <c r="S78" s="84">
        <v>2.5117572478289911E-3</v>
      </c>
      <c r="T78" s="84">
        <f t="shared" si="1"/>
        <v>3.7631635276405939E-3</v>
      </c>
      <c r="U78" s="84">
        <f>R78/'סכום נכסי הקרן'!$C$42</f>
        <v>3.1034816622848205E-4</v>
      </c>
    </row>
    <row r="79" spans="2:21">
      <c r="B79" s="76" t="s">
        <v>386</v>
      </c>
      <c r="C79" s="73">
        <v>1940725</v>
      </c>
      <c r="D79" s="86" t="s">
        <v>119</v>
      </c>
      <c r="E79" s="86" t="s">
        <v>290</v>
      </c>
      <c r="F79" s="73" t="s">
        <v>319</v>
      </c>
      <c r="G79" s="86" t="s">
        <v>297</v>
      </c>
      <c r="H79" s="73" t="s">
        <v>343</v>
      </c>
      <c r="I79" s="73" t="s">
        <v>130</v>
      </c>
      <c r="J79" s="73"/>
      <c r="K79" s="83">
        <v>2.9799999999995492</v>
      </c>
      <c r="L79" s="86" t="s">
        <v>132</v>
      </c>
      <c r="M79" s="87">
        <v>2.5899999999999999E-2</v>
      </c>
      <c r="N79" s="87">
        <v>3.8399999999995243E-2</v>
      </c>
      <c r="O79" s="83">
        <v>59.539946</v>
      </c>
      <c r="P79" s="85">
        <v>5363461</v>
      </c>
      <c r="Q79" s="73"/>
      <c r="R79" s="83">
        <v>3193.4016565279999</v>
      </c>
      <c r="S79" s="84">
        <v>2.818725843866875E-3</v>
      </c>
      <c r="T79" s="84">
        <f t="shared" si="1"/>
        <v>5.8602826044608621E-3</v>
      </c>
      <c r="U79" s="84">
        <f>R79/'סכום נכסי הקרן'!$C$42</f>
        <v>4.8329761556107471E-4</v>
      </c>
    </row>
    <row r="80" spans="2:21">
      <c r="B80" s="76" t="s">
        <v>387</v>
      </c>
      <c r="C80" s="73">
        <v>1940691</v>
      </c>
      <c r="D80" s="86" t="s">
        <v>119</v>
      </c>
      <c r="E80" s="86" t="s">
        <v>290</v>
      </c>
      <c r="F80" s="73" t="s">
        <v>319</v>
      </c>
      <c r="G80" s="86" t="s">
        <v>297</v>
      </c>
      <c r="H80" s="73" t="s">
        <v>343</v>
      </c>
      <c r="I80" s="73" t="s">
        <v>130</v>
      </c>
      <c r="J80" s="73"/>
      <c r="K80" s="83">
        <v>1.9899999999998699</v>
      </c>
      <c r="L80" s="86" t="s">
        <v>132</v>
      </c>
      <c r="M80" s="87">
        <v>2.0199999999999999E-2</v>
      </c>
      <c r="N80" s="87">
        <v>3.2600000000004258E-2</v>
      </c>
      <c r="O80" s="83">
        <v>31.179558999999998</v>
      </c>
      <c r="P80" s="85">
        <v>5317749</v>
      </c>
      <c r="Q80" s="83">
        <v>34.317323670999997</v>
      </c>
      <c r="R80" s="83">
        <v>1692.367935878</v>
      </c>
      <c r="S80" s="84">
        <v>1.4815661202185791E-3</v>
      </c>
      <c r="T80" s="84">
        <f t="shared" si="1"/>
        <v>3.1057021451401695E-3</v>
      </c>
      <c r="U80" s="84">
        <f>R80/'סכום נכסי הקרן'!$C$42</f>
        <v>2.5612731376582591E-4</v>
      </c>
    </row>
    <row r="81" spans="2:21">
      <c r="B81" s="76" t="s">
        <v>388</v>
      </c>
      <c r="C81" s="73">
        <v>6620462</v>
      </c>
      <c r="D81" s="86" t="s">
        <v>119</v>
      </c>
      <c r="E81" s="86" t="s">
        <v>290</v>
      </c>
      <c r="F81" s="73" t="s">
        <v>317</v>
      </c>
      <c r="G81" s="86" t="s">
        <v>297</v>
      </c>
      <c r="H81" s="73" t="s">
        <v>343</v>
      </c>
      <c r="I81" s="73" t="s">
        <v>130</v>
      </c>
      <c r="J81" s="73"/>
      <c r="K81" s="83">
        <v>3.2100000000009814</v>
      </c>
      <c r="L81" s="86" t="s">
        <v>132</v>
      </c>
      <c r="M81" s="87">
        <v>2.9700000000000001E-2</v>
      </c>
      <c r="N81" s="87">
        <v>3.4900000000008674E-2</v>
      </c>
      <c r="O81" s="83">
        <v>12.879037</v>
      </c>
      <c r="P81" s="85">
        <v>5458000</v>
      </c>
      <c r="Q81" s="73"/>
      <c r="R81" s="83">
        <v>702.93782331099999</v>
      </c>
      <c r="S81" s="84">
        <v>9.1993121428571431E-4</v>
      </c>
      <c r="T81" s="84">
        <f t="shared" si="1"/>
        <v>1.2899768776489695E-3</v>
      </c>
      <c r="U81" s="84">
        <f>R81/'סכום נכסי הקרן'!$C$42</f>
        <v>1.0638441713068598E-4</v>
      </c>
    </row>
    <row r="82" spans="2:21">
      <c r="B82" s="76" t="s">
        <v>389</v>
      </c>
      <c r="C82" s="73">
        <v>6620553</v>
      </c>
      <c r="D82" s="86" t="s">
        <v>119</v>
      </c>
      <c r="E82" s="86" t="s">
        <v>290</v>
      </c>
      <c r="F82" s="73" t="s">
        <v>317</v>
      </c>
      <c r="G82" s="86" t="s">
        <v>297</v>
      </c>
      <c r="H82" s="73" t="s">
        <v>343</v>
      </c>
      <c r="I82" s="73" t="s">
        <v>130</v>
      </c>
      <c r="J82" s="73"/>
      <c r="K82" s="83">
        <v>4.8699999999975985</v>
      </c>
      <c r="L82" s="86" t="s">
        <v>132</v>
      </c>
      <c r="M82" s="87">
        <v>8.3999999999999995E-3</v>
      </c>
      <c r="N82" s="87">
        <v>3.9399999999985676E-2</v>
      </c>
      <c r="O82" s="83">
        <v>15.577731999999999</v>
      </c>
      <c r="P82" s="85">
        <v>4570000</v>
      </c>
      <c r="Q82" s="73"/>
      <c r="R82" s="83">
        <v>711.90232563300003</v>
      </c>
      <c r="S82" s="84">
        <v>1.958724003520684E-3</v>
      </c>
      <c r="T82" s="84">
        <f t="shared" si="1"/>
        <v>1.3064278358013441E-3</v>
      </c>
      <c r="U82" s="84">
        <f>R82/'סכום נכסי הקרן'!$C$42</f>
        <v>1.0774112795597716E-4</v>
      </c>
    </row>
    <row r="83" spans="2:21">
      <c r="B83" s="76" t="s">
        <v>390</v>
      </c>
      <c r="C83" s="73">
        <v>1191329</v>
      </c>
      <c r="D83" s="86" t="s">
        <v>119</v>
      </c>
      <c r="E83" s="86" t="s">
        <v>290</v>
      </c>
      <c r="F83" s="73" t="s">
        <v>317</v>
      </c>
      <c r="G83" s="86" t="s">
        <v>297</v>
      </c>
      <c r="H83" s="73" t="s">
        <v>343</v>
      </c>
      <c r="I83" s="73" t="s">
        <v>130</v>
      </c>
      <c r="J83" s="73"/>
      <c r="K83" s="83">
        <v>5.2299999999995066</v>
      </c>
      <c r="L83" s="86" t="s">
        <v>132</v>
      </c>
      <c r="M83" s="87">
        <v>3.0899999999999997E-2</v>
      </c>
      <c r="N83" s="87">
        <v>3.3899999999996995E-2</v>
      </c>
      <c r="O83" s="83">
        <v>37.058857000000003</v>
      </c>
      <c r="P83" s="85">
        <v>5032053</v>
      </c>
      <c r="Q83" s="73"/>
      <c r="R83" s="83">
        <v>1864.8213085040002</v>
      </c>
      <c r="S83" s="84">
        <v>1.9504661578947371E-3</v>
      </c>
      <c r="T83" s="84">
        <f t="shared" si="1"/>
        <v>3.4221751755886946E-3</v>
      </c>
      <c r="U83" s="84">
        <f>R83/'סכום נכסי הקרן'!$C$42</f>
        <v>2.8222685048249092E-4</v>
      </c>
    </row>
    <row r="84" spans="2:21">
      <c r="B84" s="76" t="s">
        <v>391</v>
      </c>
      <c r="C84" s="73">
        <v>1157569</v>
      </c>
      <c r="D84" s="86" t="s">
        <v>119</v>
      </c>
      <c r="E84" s="86" t="s">
        <v>290</v>
      </c>
      <c r="F84" s="73" t="s">
        <v>392</v>
      </c>
      <c r="G84" s="86" t="s">
        <v>314</v>
      </c>
      <c r="H84" s="73" t="s">
        <v>348</v>
      </c>
      <c r="I84" s="73" t="s">
        <v>294</v>
      </c>
      <c r="J84" s="73"/>
      <c r="K84" s="83">
        <v>3.4400000000000559</v>
      </c>
      <c r="L84" s="86" t="s">
        <v>132</v>
      </c>
      <c r="M84" s="87">
        <v>1.4199999999999999E-2</v>
      </c>
      <c r="N84" s="87">
        <v>2.9200000000003095E-2</v>
      </c>
      <c r="O84" s="83">
        <v>2733451.5418510004</v>
      </c>
      <c r="P84" s="85">
        <v>104.19</v>
      </c>
      <c r="Q84" s="73"/>
      <c r="R84" s="83">
        <v>2847.982947086</v>
      </c>
      <c r="S84" s="84">
        <v>2.8390678556184591E-3</v>
      </c>
      <c r="T84" s="84">
        <f t="shared" si="1"/>
        <v>5.2263970266600655E-3</v>
      </c>
      <c r="U84" s="84">
        <f>R84/'סכום נכסי הקרן'!$C$42</f>
        <v>4.3102106015119047E-4</v>
      </c>
    </row>
    <row r="85" spans="2:21">
      <c r="B85" s="76" t="s">
        <v>393</v>
      </c>
      <c r="C85" s="73">
        <v>1129899</v>
      </c>
      <c r="D85" s="86" t="s">
        <v>119</v>
      </c>
      <c r="E85" s="86" t="s">
        <v>290</v>
      </c>
      <c r="F85" s="73" t="s">
        <v>394</v>
      </c>
      <c r="G85" s="86" t="s">
        <v>314</v>
      </c>
      <c r="H85" s="73" t="s">
        <v>348</v>
      </c>
      <c r="I85" s="73" t="s">
        <v>294</v>
      </c>
      <c r="J85" s="73"/>
      <c r="K85" s="83">
        <v>0.96999999999613529</v>
      </c>
      <c r="L85" s="86" t="s">
        <v>132</v>
      </c>
      <c r="M85" s="87">
        <v>0.04</v>
      </c>
      <c r="N85" s="87">
        <v>1.8499999999999999E-2</v>
      </c>
      <c r="O85" s="83">
        <v>93154.580795999995</v>
      </c>
      <c r="P85" s="85">
        <v>111.11</v>
      </c>
      <c r="Q85" s="73"/>
      <c r="R85" s="83">
        <v>103.50405282</v>
      </c>
      <c r="S85" s="84">
        <v>5.721258748919094E-4</v>
      </c>
      <c r="T85" s="84">
        <f t="shared" si="1"/>
        <v>1.8994259584988285E-4</v>
      </c>
      <c r="U85" s="84">
        <f>R85/'סכום נכסי הקרן'!$C$42</f>
        <v>1.5664569418179896E-5</v>
      </c>
    </row>
    <row r="86" spans="2:21">
      <c r="B86" s="76" t="s">
        <v>395</v>
      </c>
      <c r="C86" s="73">
        <v>1136753</v>
      </c>
      <c r="D86" s="86" t="s">
        <v>119</v>
      </c>
      <c r="E86" s="86" t="s">
        <v>290</v>
      </c>
      <c r="F86" s="73" t="s">
        <v>394</v>
      </c>
      <c r="G86" s="86" t="s">
        <v>314</v>
      </c>
      <c r="H86" s="73" t="s">
        <v>348</v>
      </c>
      <c r="I86" s="73" t="s">
        <v>294</v>
      </c>
      <c r="J86" s="73"/>
      <c r="K86" s="83">
        <v>3.2999999999999257</v>
      </c>
      <c r="L86" s="86" t="s">
        <v>132</v>
      </c>
      <c r="M86" s="87">
        <v>0.04</v>
      </c>
      <c r="N86" s="87">
        <v>2.6999999999998268E-2</v>
      </c>
      <c r="O86" s="83">
        <v>3533366.200739</v>
      </c>
      <c r="P86" s="85">
        <v>114.48</v>
      </c>
      <c r="Q86" s="73"/>
      <c r="R86" s="83">
        <v>4044.9975715109999</v>
      </c>
      <c r="S86" s="84">
        <v>3.7963107151771356E-3</v>
      </c>
      <c r="T86" s="84">
        <f t="shared" si="1"/>
        <v>7.423065261757655E-3</v>
      </c>
      <c r="U86" s="84">
        <f>R86/'סכום נכסי הקרן'!$C$42</f>
        <v>6.1218033042141477E-4</v>
      </c>
    </row>
    <row r="87" spans="2:21">
      <c r="B87" s="76" t="s">
        <v>396</v>
      </c>
      <c r="C87" s="73">
        <v>1138544</v>
      </c>
      <c r="D87" s="86" t="s">
        <v>119</v>
      </c>
      <c r="E87" s="86" t="s">
        <v>290</v>
      </c>
      <c r="F87" s="73" t="s">
        <v>394</v>
      </c>
      <c r="G87" s="86" t="s">
        <v>314</v>
      </c>
      <c r="H87" s="73" t="s">
        <v>348</v>
      </c>
      <c r="I87" s="73" t="s">
        <v>294</v>
      </c>
      <c r="J87" s="73"/>
      <c r="K87" s="83">
        <v>4.659999999999421</v>
      </c>
      <c r="L87" s="86" t="s">
        <v>132</v>
      </c>
      <c r="M87" s="87">
        <v>3.5000000000000003E-2</v>
      </c>
      <c r="N87" s="87">
        <v>2.7899999999998551E-2</v>
      </c>
      <c r="O87" s="83">
        <v>1083812.892252</v>
      </c>
      <c r="P87" s="85">
        <v>114.59</v>
      </c>
      <c r="Q87" s="73"/>
      <c r="R87" s="83">
        <v>1241.941206642</v>
      </c>
      <c r="S87" s="84">
        <v>1.2152229877573774E-3</v>
      </c>
      <c r="T87" s="84">
        <f t="shared" si="1"/>
        <v>2.2791140081515238E-3</v>
      </c>
      <c r="U87" s="84">
        <f>R87/'סכום נכסי הקרן'!$C$42</f>
        <v>1.8795857470986434E-4</v>
      </c>
    </row>
    <row r="88" spans="2:21">
      <c r="B88" s="76" t="s">
        <v>397</v>
      </c>
      <c r="C88" s="73">
        <v>1171271</v>
      </c>
      <c r="D88" s="86" t="s">
        <v>119</v>
      </c>
      <c r="E88" s="86" t="s">
        <v>290</v>
      </c>
      <c r="F88" s="73" t="s">
        <v>394</v>
      </c>
      <c r="G88" s="86" t="s">
        <v>314</v>
      </c>
      <c r="H88" s="73" t="s">
        <v>348</v>
      </c>
      <c r="I88" s="73" t="s">
        <v>294</v>
      </c>
      <c r="J88" s="73"/>
      <c r="K88" s="83">
        <v>6.9400000000005466</v>
      </c>
      <c r="L88" s="86" t="s">
        <v>132</v>
      </c>
      <c r="M88" s="87">
        <v>2.5000000000000001E-2</v>
      </c>
      <c r="N88" s="87">
        <v>2.8800000000001345E-2</v>
      </c>
      <c r="O88" s="83">
        <v>1961367.0294619999</v>
      </c>
      <c r="P88" s="85">
        <v>106.35</v>
      </c>
      <c r="Q88" s="73"/>
      <c r="R88" s="83">
        <v>2085.9137092689998</v>
      </c>
      <c r="S88" s="84">
        <v>3.1598359862283739E-3</v>
      </c>
      <c r="T88" s="84">
        <f t="shared" si="1"/>
        <v>3.8279067714037719E-3</v>
      </c>
      <c r="U88" s="84">
        <f>R88/'סכום נכסי הקרן'!$C$42</f>
        <v>3.1568754274773303E-4</v>
      </c>
    </row>
    <row r="89" spans="2:21">
      <c r="B89" s="76" t="s">
        <v>398</v>
      </c>
      <c r="C89" s="73">
        <v>7770217</v>
      </c>
      <c r="D89" s="86" t="s">
        <v>119</v>
      </c>
      <c r="E89" s="86" t="s">
        <v>290</v>
      </c>
      <c r="F89" s="73" t="s">
        <v>399</v>
      </c>
      <c r="G89" s="86" t="s">
        <v>400</v>
      </c>
      <c r="H89" s="73" t="s">
        <v>348</v>
      </c>
      <c r="I89" s="73" t="s">
        <v>294</v>
      </c>
      <c r="J89" s="73"/>
      <c r="K89" s="83">
        <v>2.85</v>
      </c>
      <c r="L89" s="86" t="s">
        <v>132</v>
      </c>
      <c r="M89" s="87">
        <v>4.2999999999999997E-2</v>
      </c>
      <c r="N89" s="87">
        <v>2.3999682690782169E-2</v>
      </c>
      <c r="O89" s="83">
        <v>5.6030000000000003E-3</v>
      </c>
      <c r="P89" s="85">
        <v>117.08</v>
      </c>
      <c r="Q89" s="73"/>
      <c r="R89" s="83">
        <v>6.3029999999999996E-6</v>
      </c>
      <c r="S89" s="84">
        <v>9.1568799890123976E-12</v>
      </c>
      <c r="T89" s="84">
        <f t="shared" si="1"/>
        <v>1.1566775880011492E-11</v>
      </c>
      <c r="U89" s="84">
        <f>R89/'סכום נכסי הקרן'!$C$42</f>
        <v>9.539122223019816E-13</v>
      </c>
    </row>
    <row r="90" spans="2:21">
      <c r="B90" s="76" t="s">
        <v>401</v>
      </c>
      <c r="C90" s="73">
        <v>1410281</v>
      </c>
      <c r="D90" s="86" t="s">
        <v>119</v>
      </c>
      <c r="E90" s="86" t="s">
        <v>290</v>
      </c>
      <c r="F90" s="73" t="s">
        <v>402</v>
      </c>
      <c r="G90" s="86" t="s">
        <v>128</v>
      </c>
      <c r="H90" s="73" t="s">
        <v>348</v>
      </c>
      <c r="I90" s="73" t="s">
        <v>294</v>
      </c>
      <c r="J90" s="73"/>
      <c r="K90" s="83">
        <v>3.0000000002513461E-2</v>
      </c>
      <c r="L90" s="86" t="s">
        <v>132</v>
      </c>
      <c r="M90" s="87">
        <v>2.1499999999999998E-2</v>
      </c>
      <c r="N90" s="87">
        <v>5.830000000000328E-2</v>
      </c>
      <c r="O90" s="83">
        <v>166346.54109000001</v>
      </c>
      <c r="P90" s="85">
        <v>110.02</v>
      </c>
      <c r="Q90" s="73"/>
      <c r="R90" s="83">
        <v>183.01446021799998</v>
      </c>
      <c r="S90" s="84">
        <v>2.8529475873045841E-3</v>
      </c>
      <c r="T90" s="84">
        <f t="shared" si="1"/>
        <v>3.3585391783958195E-4</v>
      </c>
      <c r="U90" s="84">
        <f>R90/'סכום נכסי הקרן'!$C$42</f>
        <v>2.7697878860851972E-5</v>
      </c>
    </row>
    <row r="91" spans="2:21">
      <c r="B91" s="76" t="s">
        <v>403</v>
      </c>
      <c r="C91" s="73">
        <v>1410307</v>
      </c>
      <c r="D91" s="86" t="s">
        <v>119</v>
      </c>
      <c r="E91" s="86" t="s">
        <v>290</v>
      </c>
      <c r="F91" s="73" t="s">
        <v>402</v>
      </c>
      <c r="G91" s="86" t="s">
        <v>128</v>
      </c>
      <c r="H91" s="73" t="s">
        <v>348</v>
      </c>
      <c r="I91" s="73" t="s">
        <v>294</v>
      </c>
      <c r="J91" s="73"/>
      <c r="K91" s="83">
        <v>1.6799999999994941</v>
      </c>
      <c r="L91" s="86" t="s">
        <v>132</v>
      </c>
      <c r="M91" s="87">
        <v>1.8000000000000002E-2</v>
      </c>
      <c r="N91" s="87">
        <v>2.8999999999992768E-2</v>
      </c>
      <c r="O91" s="83">
        <v>1541847.45572</v>
      </c>
      <c r="P91" s="85">
        <v>107.61</v>
      </c>
      <c r="Q91" s="73"/>
      <c r="R91" s="83">
        <v>1659.1820280379998</v>
      </c>
      <c r="S91" s="84">
        <v>1.4601543032550417E-3</v>
      </c>
      <c r="T91" s="84">
        <f t="shared" si="1"/>
        <v>3.0448019454955557E-3</v>
      </c>
      <c r="U91" s="84">
        <f>R91/'סכום נכסי הקרן'!$C$42</f>
        <v>2.5110487316662498E-4</v>
      </c>
    </row>
    <row r="92" spans="2:21">
      <c r="B92" s="76" t="s">
        <v>404</v>
      </c>
      <c r="C92" s="73">
        <v>1192749</v>
      </c>
      <c r="D92" s="86" t="s">
        <v>119</v>
      </c>
      <c r="E92" s="86" t="s">
        <v>290</v>
      </c>
      <c r="F92" s="73" t="s">
        <v>402</v>
      </c>
      <c r="G92" s="86" t="s">
        <v>128</v>
      </c>
      <c r="H92" s="73" t="s">
        <v>348</v>
      </c>
      <c r="I92" s="73" t="s">
        <v>294</v>
      </c>
      <c r="J92" s="73"/>
      <c r="K92" s="83">
        <v>4.1800000000017405</v>
      </c>
      <c r="L92" s="86" t="s">
        <v>132</v>
      </c>
      <c r="M92" s="87">
        <v>2.2000000000000002E-2</v>
      </c>
      <c r="N92" s="87">
        <v>2.7400000000012047E-2</v>
      </c>
      <c r="O92" s="83">
        <v>907833.92262700002</v>
      </c>
      <c r="P92" s="85">
        <v>98.73</v>
      </c>
      <c r="Q92" s="73"/>
      <c r="R92" s="83">
        <v>896.30443830799993</v>
      </c>
      <c r="S92" s="84">
        <v>3.1276065669876649E-3</v>
      </c>
      <c r="T92" s="84">
        <f t="shared" si="1"/>
        <v>1.6448282656145047E-3</v>
      </c>
      <c r="U92" s="84">
        <f>R92/'סכום נכסי הקרן'!$C$42</f>
        <v>1.3564901770672912E-4</v>
      </c>
    </row>
    <row r="93" spans="2:21">
      <c r="B93" s="76" t="s">
        <v>405</v>
      </c>
      <c r="C93" s="73">
        <v>1110915</v>
      </c>
      <c r="D93" s="86" t="s">
        <v>119</v>
      </c>
      <c r="E93" s="86" t="s">
        <v>290</v>
      </c>
      <c r="F93" s="73" t="s">
        <v>406</v>
      </c>
      <c r="G93" s="86" t="s">
        <v>407</v>
      </c>
      <c r="H93" s="73" t="s">
        <v>408</v>
      </c>
      <c r="I93" s="73" t="s">
        <v>294</v>
      </c>
      <c r="J93" s="73"/>
      <c r="K93" s="83">
        <v>6.0299999999996921</v>
      </c>
      <c r="L93" s="86" t="s">
        <v>132</v>
      </c>
      <c r="M93" s="87">
        <v>5.1500000000000004E-2</v>
      </c>
      <c r="N93" s="87">
        <v>2.9999999999998802E-2</v>
      </c>
      <c r="O93" s="83">
        <v>5491277.1613600003</v>
      </c>
      <c r="P93" s="85">
        <v>151.35</v>
      </c>
      <c r="Q93" s="73"/>
      <c r="R93" s="83">
        <v>8311.0476299519996</v>
      </c>
      <c r="S93" s="84">
        <v>1.75587689749727E-3</v>
      </c>
      <c r="T93" s="84">
        <f t="shared" si="1"/>
        <v>1.5251788872561555E-2</v>
      </c>
      <c r="U93" s="84">
        <f>R93/'סכום נכסי הקרן'!$C$42</f>
        <v>1.2578153124456813E-3</v>
      </c>
    </row>
    <row r="94" spans="2:21">
      <c r="B94" s="76" t="s">
        <v>409</v>
      </c>
      <c r="C94" s="73">
        <v>2300184</v>
      </c>
      <c r="D94" s="86" t="s">
        <v>119</v>
      </c>
      <c r="E94" s="86" t="s">
        <v>290</v>
      </c>
      <c r="F94" s="73" t="s">
        <v>410</v>
      </c>
      <c r="G94" s="86" t="s">
        <v>156</v>
      </c>
      <c r="H94" s="73" t="s">
        <v>411</v>
      </c>
      <c r="I94" s="73" t="s">
        <v>130</v>
      </c>
      <c r="J94" s="73"/>
      <c r="K94" s="83">
        <v>1.6300000000002686</v>
      </c>
      <c r="L94" s="86" t="s">
        <v>132</v>
      </c>
      <c r="M94" s="87">
        <v>2.2000000000000002E-2</v>
      </c>
      <c r="N94" s="87">
        <v>2.0200000000004343E-2</v>
      </c>
      <c r="O94" s="83">
        <v>1418129.6584350001</v>
      </c>
      <c r="P94" s="85">
        <v>110.3</v>
      </c>
      <c r="Q94" s="73"/>
      <c r="R94" s="83">
        <v>1564.197040366</v>
      </c>
      <c r="S94" s="84">
        <v>1.787148189161797E-3</v>
      </c>
      <c r="T94" s="84">
        <f t="shared" si="1"/>
        <v>2.8704928761051581E-3</v>
      </c>
      <c r="U94" s="84">
        <f>R94/'סכום נכסי הקרן'!$C$42</f>
        <v>2.3672960096679575E-4</v>
      </c>
    </row>
    <row r="95" spans="2:21">
      <c r="B95" s="76" t="s">
        <v>412</v>
      </c>
      <c r="C95" s="73">
        <v>2300242</v>
      </c>
      <c r="D95" s="86" t="s">
        <v>119</v>
      </c>
      <c r="E95" s="86" t="s">
        <v>290</v>
      </c>
      <c r="F95" s="73" t="s">
        <v>410</v>
      </c>
      <c r="G95" s="86" t="s">
        <v>156</v>
      </c>
      <c r="H95" s="73" t="s">
        <v>411</v>
      </c>
      <c r="I95" s="73" t="s">
        <v>130</v>
      </c>
      <c r="J95" s="73"/>
      <c r="K95" s="83">
        <v>4.920000000000516</v>
      </c>
      <c r="L95" s="86" t="s">
        <v>132</v>
      </c>
      <c r="M95" s="87">
        <v>1.7000000000000001E-2</v>
      </c>
      <c r="N95" s="87">
        <v>2.3700000000000322E-2</v>
      </c>
      <c r="O95" s="83">
        <v>889742.34768899996</v>
      </c>
      <c r="P95" s="85">
        <v>104.57</v>
      </c>
      <c r="Q95" s="73"/>
      <c r="R95" s="83">
        <v>930.40357678099997</v>
      </c>
      <c r="S95" s="84">
        <v>7.0100402421055118E-4</v>
      </c>
      <c r="T95" s="84">
        <f t="shared" si="1"/>
        <v>1.7074043551621278E-3</v>
      </c>
      <c r="U95" s="84">
        <f>R95/'סכום נכסי הקרן'!$C$42</f>
        <v>1.4080966897745138E-4</v>
      </c>
    </row>
    <row r="96" spans="2:21">
      <c r="B96" s="76" t="s">
        <v>413</v>
      </c>
      <c r="C96" s="73">
        <v>2300317</v>
      </c>
      <c r="D96" s="86" t="s">
        <v>119</v>
      </c>
      <c r="E96" s="86" t="s">
        <v>290</v>
      </c>
      <c r="F96" s="73" t="s">
        <v>410</v>
      </c>
      <c r="G96" s="86" t="s">
        <v>156</v>
      </c>
      <c r="H96" s="73" t="s">
        <v>411</v>
      </c>
      <c r="I96" s="73" t="s">
        <v>130</v>
      </c>
      <c r="J96" s="73"/>
      <c r="K96" s="83">
        <v>9.7900000000108935</v>
      </c>
      <c r="L96" s="86" t="s">
        <v>132</v>
      </c>
      <c r="M96" s="87">
        <v>5.7999999999999996E-3</v>
      </c>
      <c r="N96" s="87">
        <v>2.7500000000039472E-2</v>
      </c>
      <c r="O96" s="83">
        <v>439526.461572</v>
      </c>
      <c r="P96" s="85">
        <v>86.47</v>
      </c>
      <c r="Q96" s="73"/>
      <c r="R96" s="83">
        <v>380.05855933399999</v>
      </c>
      <c r="S96" s="84">
        <v>9.1881366571411251E-4</v>
      </c>
      <c r="T96" s="84">
        <f t="shared" si="1"/>
        <v>6.9745393893327434E-4</v>
      </c>
      <c r="U96" s="84">
        <f>R96/'סכום נכסי הקרן'!$C$42</f>
        <v>5.7519039336694508E-5</v>
      </c>
    </row>
    <row r="97" spans="2:21">
      <c r="B97" s="76" t="s">
        <v>414</v>
      </c>
      <c r="C97" s="73">
        <v>1136084</v>
      </c>
      <c r="D97" s="86" t="s">
        <v>119</v>
      </c>
      <c r="E97" s="86" t="s">
        <v>290</v>
      </c>
      <c r="F97" s="73" t="s">
        <v>351</v>
      </c>
      <c r="G97" s="86" t="s">
        <v>314</v>
      </c>
      <c r="H97" s="73" t="s">
        <v>411</v>
      </c>
      <c r="I97" s="73" t="s">
        <v>130</v>
      </c>
      <c r="J97" s="73"/>
      <c r="K97" s="83">
        <v>1.0799999999507299</v>
      </c>
      <c r="L97" s="86" t="s">
        <v>132</v>
      </c>
      <c r="M97" s="87">
        <v>2.5000000000000001E-2</v>
      </c>
      <c r="N97" s="87">
        <v>2.8100000000015397E-2</v>
      </c>
      <c r="O97" s="83">
        <v>5910.2774060000002</v>
      </c>
      <c r="P97" s="85">
        <v>109.89</v>
      </c>
      <c r="Q97" s="73"/>
      <c r="R97" s="83">
        <v>6.4948034789999998</v>
      </c>
      <c r="S97" s="84">
        <v>8.3676211631801554E-6</v>
      </c>
      <c r="T97" s="84">
        <f t="shared" si="1"/>
        <v>1.1918758722245269E-5</v>
      </c>
      <c r="U97" s="84">
        <f>R97/'סכום נכסי הקרן'!$C$42</f>
        <v>9.8294025385808858E-7</v>
      </c>
    </row>
    <row r="98" spans="2:21">
      <c r="B98" s="76" t="s">
        <v>415</v>
      </c>
      <c r="C98" s="73">
        <v>1141050</v>
      </c>
      <c r="D98" s="86" t="s">
        <v>119</v>
      </c>
      <c r="E98" s="86" t="s">
        <v>290</v>
      </c>
      <c r="F98" s="73" t="s">
        <v>351</v>
      </c>
      <c r="G98" s="86" t="s">
        <v>314</v>
      </c>
      <c r="H98" s="73" t="s">
        <v>411</v>
      </c>
      <c r="I98" s="73" t="s">
        <v>130</v>
      </c>
      <c r="J98" s="73"/>
      <c r="K98" s="83">
        <v>2.4200000000005795</v>
      </c>
      <c r="L98" s="86" t="s">
        <v>132</v>
      </c>
      <c r="M98" s="87">
        <v>1.95E-2</v>
      </c>
      <c r="N98" s="87">
        <v>3.4900000000014801E-2</v>
      </c>
      <c r="O98" s="83">
        <v>1165166.356801</v>
      </c>
      <c r="P98" s="85">
        <v>106.63</v>
      </c>
      <c r="Q98" s="73"/>
      <c r="R98" s="83">
        <v>1242.4168833840001</v>
      </c>
      <c r="S98" s="84">
        <v>2.047464804098773E-3</v>
      </c>
      <c r="T98" s="84">
        <f t="shared" si="1"/>
        <v>2.279986933150104E-3</v>
      </c>
      <c r="U98" s="84">
        <f>R98/'סכום נכסי הקרן'!$C$42</f>
        <v>1.8803056485075894E-4</v>
      </c>
    </row>
    <row r="99" spans="2:21">
      <c r="B99" s="76" t="s">
        <v>416</v>
      </c>
      <c r="C99" s="73">
        <v>1162221</v>
      </c>
      <c r="D99" s="86" t="s">
        <v>119</v>
      </c>
      <c r="E99" s="86" t="s">
        <v>290</v>
      </c>
      <c r="F99" s="73" t="s">
        <v>351</v>
      </c>
      <c r="G99" s="86" t="s">
        <v>314</v>
      </c>
      <c r="H99" s="73" t="s">
        <v>411</v>
      </c>
      <c r="I99" s="73" t="s">
        <v>130</v>
      </c>
      <c r="J99" s="73"/>
      <c r="K99" s="83">
        <v>5.6099999999892649</v>
      </c>
      <c r="L99" s="86" t="s">
        <v>132</v>
      </c>
      <c r="M99" s="87">
        <v>1.1699999999999999E-2</v>
      </c>
      <c r="N99" s="87">
        <v>3.799999999994666E-2</v>
      </c>
      <c r="O99" s="83">
        <v>159729.23279899999</v>
      </c>
      <c r="P99" s="85">
        <v>93.9</v>
      </c>
      <c r="Q99" s="73"/>
      <c r="R99" s="83">
        <v>149.98575660099999</v>
      </c>
      <c r="S99" s="84">
        <v>2.2142770750425194E-4</v>
      </c>
      <c r="T99" s="84">
        <f t="shared" si="1"/>
        <v>2.752422071708268E-4</v>
      </c>
      <c r="U99" s="84">
        <f>R99/'סכום נכסי הקרן'!$C$42</f>
        <v>2.2699229952864354E-5</v>
      </c>
    </row>
    <row r="100" spans="2:21">
      <c r="B100" s="76" t="s">
        <v>417</v>
      </c>
      <c r="C100" s="73">
        <v>1156231</v>
      </c>
      <c r="D100" s="86" t="s">
        <v>119</v>
      </c>
      <c r="E100" s="86" t="s">
        <v>290</v>
      </c>
      <c r="F100" s="73" t="s">
        <v>351</v>
      </c>
      <c r="G100" s="86" t="s">
        <v>314</v>
      </c>
      <c r="H100" s="73" t="s">
        <v>411</v>
      </c>
      <c r="I100" s="73" t="s">
        <v>130</v>
      </c>
      <c r="J100" s="73"/>
      <c r="K100" s="83">
        <v>3.9400000000009552</v>
      </c>
      <c r="L100" s="86" t="s">
        <v>132</v>
      </c>
      <c r="M100" s="87">
        <v>3.3500000000000002E-2</v>
      </c>
      <c r="N100" s="87">
        <v>3.5700000000004777E-2</v>
      </c>
      <c r="O100" s="83">
        <v>1064824.571514</v>
      </c>
      <c r="P100" s="85">
        <v>108.2</v>
      </c>
      <c r="Q100" s="73"/>
      <c r="R100" s="83">
        <v>1152.1402932849999</v>
      </c>
      <c r="S100" s="84">
        <v>2.5600212844076663E-3</v>
      </c>
      <c r="T100" s="84">
        <f t="shared" si="1"/>
        <v>2.114318349160448E-3</v>
      </c>
      <c r="U100" s="84">
        <f>R100/'סכום נכסי הקרן'!$C$42</f>
        <v>1.7436787364289246E-4</v>
      </c>
    </row>
    <row r="101" spans="2:21">
      <c r="B101" s="76" t="s">
        <v>418</v>
      </c>
      <c r="C101" s="73">
        <v>1174226</v>
      </c>
      <c r="D101" s="86" t="s">
        <v>119</v>
      </c>
      <c r="E101" s="86" t="s">
        <v>290</v>
      </c>
      <c r="F101" s="73" t="s">
        <v>351</v>
      </c>
      <c r="G101" s="86" t="s">
        <v>314</v>
      </c>
      <c r="H101" s="73" t="s">
        <v>411</v>
      </c>
      <c r="I101" s="73" t="s">
        <v>130</v>
      </c>
      <c r="J101" s="73"/>
      <c r="K101" s="83">
        <v>5.6200000000007622</v>
      </c>
      <c r="L101" s="86" t="s">
        <v>132</v>
      </c>
      <c r="M101" s="87">
        <v>1.3300000000000001E-2</v>
      </c>
      <c r="N101" s="87">
        <v>3.9100000000004562E-2</v>
      </c>
      <c r="O101" s="83">
        <v>2836230.2287070001</v>
      </c>
      <c r="P101" s="85">
        <v>94.4</v>
      </c>
      <c r="Q101" s="73"/>
      <c r="R101" s="83">
        <v>2677.401325758</v>
      </c>
      <c r="S101" s="84">
        <v>2.3884044031216843E-3</v>
      </c>
      <c r="T101" s="84">
        <f t="shared" si="1"/>
        <v>4.9133588887654176E-3</v>
      </c>
      <c r="U101" s="84">
        <f>R101/'סכום נכסי הקרן'!$C$42</f>
        <v>4.0520479908743228E-4</v>
      </c>
    </row>
    <row r="102" spans="2:21">
      <c r="B102" s="76" t="s">
        <v>419</v>
      </c>
      <c r="C102" s="73">
        <v>1186188</v>
      </c>
      <c r="D102" s="86" t="s">
        <v>119</v>
      </c>
      <c r="E102" s="86" t="s">
        <v>290</v>
      </c>
      <c r="F102" s="73" t="s">
        <v>351</v>
      </c>
      <c r="G102" s="86" t="s">
        <v>314</v>
      </c>
      <c r="H102" s="73" t="s">
        <v>408</v>
      </c>
      <c r="I102" s="73" t="s">
        <v>294</v>
      </c>
      <c r="J102" s="73"/>
      <c r="K102" s="83">
        <v>5.7799999999997436</v>
      </c>
      <c r="L102" s="86" t="s">
        <v>132</v>
      </c>
      <c r="M102" s="87">
        <v>1.8700000000000001E-2</v>
      </c>
      <c r="N102" s="87">
        <v>3.9299999999998982E-2</v>
      </c>
      <c r="O102" s="83">
        <v>2413666.6370450002</v>
      </c>
      <c r="P102" s="85">
        <v>93.72</v>
      </c>
      <c r="Q102" s="73"/>
      <c r="R102" s="83">
        <v>2262.0884974109999</v>
      </c>
      <c r="S102" s="84">
        <v>4.0577078299780618E-3</v>
      </c>
      <c r="T102" s="84">
        <f t="shared" si="1"/>
        <v>4.15120905446692E-3</v>
      </c>
      <c r="U102" s="84">
        <f>R102/'סכום נכסי הקרן'!$C$42</f>
        <v>3.4235028805474813E-4</v>
      </c>
    </row>
    <row r="103" spans="2:21">
      <c r="B103" s="76" t="s">
        <v>420</v>
      </c>
      <c r="C103" s="73">
        <v>1185537</v>
      </c>
      <c r="D103" s="86" t="s">
        <v>119</v>
      </c>
      <c r="E103" s="86" t="s">
        <v>290</v>
      </c>
      <c r="F103" s="73" t="s">
        <v>296</v>
      </c>
      <c r="G103" s="86" t="s">
        <v>297</v>
      </c>
      <c r="H103" s="73" t="s">
        <v>411</v>
      </c>
      <c r="I103" s="73" t="s">
        <v>130</v>
      </c>
      <c r="J103" s="73"/>
      <c r="K103" s="83">
        <v>4.890000000000315</v>
      </c>
      <c r="L103" s="86" t="s">
        <v>132</v>
      </c>
      <c r="M103" s="87">
        <v>1.09E-2</v>
      </c>
      <c r="N103" s="87">
        <v>3.8199999999999908E-2</v>
      </c>
      <c r="O103" s="83">
        <v>48.769264</v>
      </c>
      <c r="P103" s="85">
        <v>4616513</v>
      </c>
      <c r="Q103" s="73"/>
      <c r="R103" s="83">
        <v>2251.4392729609999</v>
      </c>
      <c r="S103" s="84">
        <v>2.6856800484608184E-3</v>
      </c>
      <c r="T103" s="84">
        <f t="shared" si="1"/>
        <v>4.1316664251619716E-3</v>
      </c>
      <c r="U103" s="84">
        <f>R103/'סכום נכסי הקרן'!$C$42</f>
        <v>3.4073860705190949E-4</v>
      </c>
    </row>
    <row r="104" spans="2:21">
      <c r="B104" s="76" t="s">
        <v>421</v>
      </c>
      <c r="C104" s="73">
        <v>1151000</v>
      </c>
      <c r="D104" s="86" t="s">
        <v>119</v>
      </c>
      <c r="E104" s="86" t="s">
        <v>290</v>
      </c>
      <c r="F104" s="73" t="s">
        <v>296</v>
      </c>
      <c r="G104" s="86" t="s">
        <v>297</v>
      </c>
      <c r="H104" s="73" t="s">
        <v>411</v>
      </c>
      <c r="I104" s="73" t="s">
        <v>130</v>
      </c>
      <c r="J104" s="73"/>
      <c r="K104" s="83">
        <v>1.2599999999985485</v>
      </c>
      <c r="L104" s="86" t="s">
        <v>132</v>
      </c>
      <c r="M104" s="87">
        <v>2.2000000000000002E-2</v>
      </c>
      <c r="N104" s="87">
        <v>2.8499999999985887E-2</v>
      </c>
      <c r="O104" s="83">
        <v>9.0358070000000001</v>
      </c>
      <c r="P104" s="85">
        <v>5490000</v>
      </c>
      <c r="Q104" s="73"/>
      <c r="R104" s="83">
        <v>496.06581212200001</v>
      </c>
      <c r="S104" s="84">
        <v>1.7949557012316251E-3</v>
      </c>
      <c r="T104" s="84">
        <f t="shared" si="1"/>
        <v>9.1034143591163931E-4</v>
      </c>
      <c r="U104" s="84">
        <f>R104/'סכום נכסי הקרן'!$C$42</f>
        <v>7.5075875178380824E-5</v>
      </c>
    </row>
    <row r="105" spans="2:21">
      <c r="B105" s="76" t="s">
        <v>422</v>
      </c>
      <c r="C105" s="73">
        <v>1167030</v>
      </c>
      <c r="D105" s="86" t="s">
        <v>119</v>
      </c>
      <c r="E105" s="86" t="s">
        <v>290</v>
      </c>
      <c r="F105" s="73" t="s">
        <v>296</v>
      </c>
      <c r="G105" s="86" t="s">
        <v>297</v>
      </c>
      <c r="H105" s="73" t="s">
        <v>411</v>
      </c>
      <c r="I105" s="73" t="s">
        <v>130</v>
      </c>
      <c r="J105" s="73"/>
      <c r="K105" s="83">
        <v>3.099999999994806</v>
      </c>
      <c r="L105" s="86" t="s">
        <v>132</v>
      </c>
      <c r="M105" s="87">
        <v>2.3199999999999998E-2</v>
      </c>
      <c r="N105" s="87">
        <v>3.5499999999941578E-2</v>
      </c>
      <c r="O105" s="83">
        <v>5.7588210000000002</v>
      </c>
      <c r="P105" s="85">
        <v>5350000</v>
      </c>
      <c r="Q105" s="73"/>
      <c r="R105" s="83">
        <v>308.09692077599999</v>
      </c>
      <c r="S105" s="84">
        <v>9.5980350000000002E-4</v>
      </c>
      <c r="T105" s="84">
        <f t="shared" si="1"/>
        <v>5.6539553100708369E-4</v>
      </c>
      <c r="U105" s="84">
        <f>R105/'סכום נכסי הקרן'!$C$42</f>
        <v>4.6628179974905877E-5</v>
      </c>
    </row>
    <row r="106" spans="2:21">
      <c r="B106" s="76" t="s">
        <v>423</v>
      </c>
      <c r="C106" s="73">
        <v>1189497</v>
      </c>
      <c r="D106" s="86" t="s">
        <v>119</v>
      </c>
      <c r="E106" s="86" t="s">
        <v>290</v>
      </c>
      <c r="F106" s="73" t="s">
        <v>296</v>
      </c>
      <c r="G106" s="86" t="s">
        <v>297</v>
      </c>
      <c r="H106" s="73" t="s">
        <v>411</v>
      </c>
      <c r="I106" s="73" t="s">
        <v>130</v>
      </c>
      <c r="J106" s="73"/>
      <c r="K106" s="83">
        <v>5.5399999999990648</v>
      </c>
      <c r="L106" s="86" t="s">
        <v>132</v>
      </c>
      <c r="M106" s="87">
        <v>2.9900000000000003E-2</v>
      </c>
      <c r="N106" s="87">
        <v>3.039999999999311E-2</v>
      </c>
      <c r="O106" s="83">
        <v>40.022601999999999</v>
      </c>
      <c r="P106" s="85">
        <v>5074000</v>
      </c>
      <c r="Q106" s="73"/>
      <c r="R106" s="83">
        <v>2030.7469092850001</v>
      </c>
      <c r="S106" s="84">
        <v>2.5014126249999998E-3</v>
      </c>
      <c r="T106" s="84">
        <f t="shared" si="1"/>
        <v>3.7266689463312116E-3</v>
      </c>
      <c r="U106" s="84">
        <f>R106/'סכום נכסי הקרן'!$C$42</f>
        <v>3.0733845742803988E-4</v>
      </c>
    </row>
    <row r="107" spans="2:21">
      <c r="B107" s="76" t="s">
        <v>424</v>
      </c>
      <c r="C107" s="73">
        <v>7480197</v>
      </c>
      <c r="D107" s="86" t="s">
        <v>119</v>
      </c>
      <c r="E107" s="86" t="s">
        <v>290</v>
      </c>
      <c r="F107" s="73" t="s">
        <v>300</v>
      </c>
      <c r="G107" s="86" t="s">
        <v>297</v>
      </c>
      <c r="H107" s="73" t="s">
        <v>411</v>
      </c>
      <c r="I107" s="73" t="s">
        <v>130</v>
      </c>
      <c r="J107" s="73"/>
      <c r="K107" s="83">
        <v>2.5399999999997096</v>
      </c>
      <c r="L107" s="86" t="s">
        <v>132</v>
      </c>
      <c r="M107" s="87">
        <v>1.46E-2</v>
      </c>
      <c r="N107" s="87">
        <v>3.7099999999996996E-2</v>
      </c>
      <c r="O107" s="83">
        <v>57.503877000000003</v>
      </c>
      <c r="P107" s="85">
        <v>5153990</v>
      </c>
      <c r="Q107" s="73"/>
      <c r="R107" s="83">
        <v>2963.7442023590002</v>
      </c>
      <c r="S107" s="84">
        <v>2.1591212781136185E-3</v>
      </c>
      <c r="T107" s="84">
        <f t="shared" si="1"/>
        <v>5.4388330881120078E-3</v>
      </c>
      <c r="U107" s="84">
        <f>R107/'סכום נכסי הקרן'!$C$42</f>
        <v>4.4854066609660288E-4</v>
      </c>
    </row>
    <row r="108" spans="2:21">
      <c r="B108" s="76" t="s">
        <v>425</v>
      </c>
      <c r="C108" s="73">
        <v>7480247</v>
      </c>
      <c r="D108" s="86" t="s">
        <v>119</v>
      </c>
      <c r="E108" s="86" t="s">
        <v>290</v>
      </c>
      <c r="F108" s="73" t="s">
        <v>300</v>
      </c>
      <c r="G108" s="86" t="s">
        <v>297</v>
      </c>
      <c r="H108" s="73" t="s">
        <v>411</v>
      </c>
      <c r="I108" s="73" t="s">
        <v>130</v>
      </c>
      <c r="J108" s="73"/>
      <c r="K108" s="83">
        <v>3.1099999999999794</v>
      </c>
      <c r="L108" s="86" t="s">
        <v>132</v>
      </c>
      <c r="M108" s="87">
        <v>2.4199999999999999E-2</v>
      </c>
      <c r="N108" s="87">
        <v>4.0999999999997927E-2</v>
      </c>
      <c r="O108" s="83">
        <v>54.925660000000001</v>
      </c>
      <c r="P108" s="85">
        <v>5278341</v>
      </c>
      <c r="Q108" s="73"/>
      <c r="R108" s="83">
        <v>2899.163663546</v>
      </c>
      <c r="S108" s="84">
        <v>1.8136857746664907E-3</v>
      </c>
      <c r="T108" s="84">
        <f t="shared" si="1"/>
        <v>5.3203199009534555E-3</v>
      </c>
      <c r="U108" s="84">
        <f>R108/'סכום נכסי הקרן'!$C$42</f>
        <v>4.3876688134385526E-4</v>
      </c>
    </row>
    <row r="109" spans="2:21">
      <c r="B109" s="76" t="s">
        <v>426</v>
      </c>
      <c r="C109" s="73">
        <v>7480312</v>
      </c>
      <c r="D109" s="86" t="s">
        <v>119</v>
      </c>
      <c r="E109" s="86" t="s">
        <v>290</v>
      </c>
      <c r="F109" s="73" t="s">
        <v>300</v>
      </c>
      <c r="G109" s="86" t="s">
        <v>297</v>
      </c>
      <c r="H109" s="73" t="s">
        <v>411</v>
      </c>
      <c r="I109" s="73" t="s">
        <v>130</v>
      </c>
      <c r="J109" s="73"/>
      <c r="K109" s="83">
        <v>4.5700000000012428</v>
      </c>
      <c r="L109" s="86" t="s">
        <v>132</v>
      </c>
      <c r="M109" s="87">
        <v>2E-3</v>
      </c>
      <c r="N109" s="87">
        <v>4.090000000001031E-2</v>
      </c>
      <c r="O109" s="83">
        <v>33.842109999999998</v>
      </c>
      <c r="P109" s="85">
        <v>4470000</v>
      </c>
      <c r="Q109" s="73"/>
      <c r="R109" s="83">
        <v>1512.7423934160001</v>
      </c>
      <c r="S109" s="84">
        <v>2.9525484208689583E-3</v>
      </c>
      <c r="T109" s="84">
        <f t="shared" si="1"/>
        <v>2.7760673058599156E-3</v>
      </c>
      <c r="U109" s="84">
        <f>R109/'סכום נכסי הקרן'!$C$42</f>
        <v>2.2894232242961691E-4</v>
      </c>
    </row>
    <row r="110" spans="2:21">
      <c r="B110" s="76" t="s">
        <v>427</v>
      </c>
      <c r="C110" s="73">
        <v>1191246</v>
      </c>
      <c r="D110" s="86" t="s">
        <v>119</v>
      </c>
      <c r="E110" s="86" t="s">
        <v>290</v>
      </c>
      <c r="F110" s="73" t="s">
        <v>300</v>
      </c>
      <c r="G110" s="86" t="s">
        <v>297</v>
      </c>
      <c r="H110" s="73" t="s">
        <v>411</v>
      </c>
      <c r="I110" s="73" t="s">
        <v>130</v>
      </c>
      <c r="J110" s="73"/>
      <c r="K110" s="83">
        <v>5.2199999999999402</v>
      </c>
      <c r="L110" s="86" t="s">
        <v>132</v>
      </c>
      <c r="M110" s="87">
        <v>3.1699999999999999E-2</v>
      </c>
      <c r="N110" s="87">
        <v>3.8899999999996576E-2</v>
      </c>
      <c r="O110" s="83">
        <v>27.251995000000001</v>
      </c>
      <c r="P110" s="85">
        <v>4930250</v>
      </c>
      <c r="Q110" s="73"/>
      <c r="R110" s="83">
        <v>1343.591576414</v>
      </c>
      <c r="S110" s="84">
        <v>2.9410743578674728E-3</v>
      </c>
      <c r="T110" s="84">
        <f t="shared" si="1"/>
        <v>2.4656548688960929E-3</v>
      </c>
      <c r="U110" s="84">
        <f>R110/'סכום נכסי הקרן'!$C$42</f>
        <v>2.033426029705381E-4</v>
      </c>
    </row>
    <row r="111" spans="2:21">
      <c r="B111" s="76" t="s">
        <v>428</v>
      </c>
      <c r="C111" s="73">
        <v>7670284</v>
      </c>
      <c r="D111" s="86" t="s">
        <v>119</v>
      </c>
      <c r="E111" s="86" t="s">
        <v>290</v>
      </c>
      <c r="F111" s="73" t="s">
        <v>429</v>
      </c>
      <c r="G111" s="86" t="s">
        <v>430</v>
      </c>
      <c r="H111" s="73" t="s">
        <v>408</v>
      </c>
      <c r="I111" s="73" t="s">
        <v>294</v>
      </c>
      <c r="J111" s="73"/>
      <c r="K111" s="83">
        <v>5.5000000000004663</v>
      </c>
      <c r="L111" s="86" t="s">
        <v>132</v>
      </c>
      <c r="M111" s="87">
        <v>4.4000000000000003E-3</v>
      </c>
      <c r="N111" s="87">
        <v>2.8000000000000004E-2</v>
      </c>
      <c r="O111" s="83">
        <v>1120346.193773</v>
      </c>
      <c r="P111" s="85">
        <v>95.81</v>
      </c>
      <c r="Q111" s="73"/>
      <c r="R111" s="83">
        <v>1073.403769475</v>
      </c>
      <c r="S111" s="84">
        <v>1.4186780772319143E-3</v>
      </c>
      <c r="T111" s="84">
        <f t="shared" si="1"/>
        <v>1.9698271982035295E-3</v>
      </c>
      <c r="U111" s="84">
        <f>R111/'סכום נכסי הקרן'!$C$42</f>
        <v>1.6245168573175017E-4</v>
      </c>
    </row>
    <row r="112" spans="2:21">
      <c r="B112" s="76" t="s">
        <v>431</v>
      </c>
      <c r="C112" s="73">
        <v>1126069</v>
      </c>
      <c r="D112" s="86" t="s">
        <v>119</v>
      </c>
      <c r="E112" s="86" t="s">
        <v>290</v>
      </c>
      <c r="F112" s="73" t="s">
        <v>432</v>
      </c>
      <c r="G112" s="86" t="s">
        <v>430</v>
      </c>
      <c r="H112" s="73" t="s">
        <v>408</v>
      </c>
      <c r="I112" s="73" t="s">
        <v>294</v>
      </c>
      <c r="J112" s="73"/>
      <c r="K112" s="83">
        <v>0.16999999999990253</v>
      </c>
      <c r="L112" s="86" t="s">
        <v>132</v>
      </c>
      <c r="M112" s="87">
        <v>3.85E-2</v>
      </c>
      <c r="N112" s="87">
        <v>6.8999999999985913E-3</v>
      </c>
      <c r="O112" s="83">
        <v>805844.85131599987</v>
      </c>
      <c r="P112" s="85">
        <v>114.57</v>
      </c>
      <c r="Q112" s="73"/>
      <c r="R112" s="83">
        <v>923.25650907699992</v>
      </c>
      <c r="S112" s="84">
        <v>3.3640381845758119E-3</v>
      </c>
      <c r="T112" s="84">
        <f t="shared" si="1"/>
        <v>1.6942886118127012E-3</v>
      </c>
      <c r="U112" s="84">
        <f>R112/'סכום נכסי הקרן'!$C$42</f>
        <v>1.3972801337909104E-4</v>
      </c>
    </row>
    <row r="113" spans="2:21">
      <c r="B113" s="76" t="s">
        <v>433</v>
      </c>
      <c r="C113" s="73">
        <v>1126077</v>
      </c>
      <c r="D113" s="86" t="s">
        <v>119</v>
      </c>
      <c r="E113" s="86" t="s">
        <v>290</v>
      </c>
      <c r="F113" s="73" t="s">
        <v>432</v>
      </c>
      <c r="G113" s="86" t="s">
        <v>430</v>
      </c>
      <c r="H113" s="73" t="s">
        <v>408</v>
      </c>
      <c r="I113" s="73" t="s">
        <v>294</v>
      </c>
      <c r="J113" s="73"/>
      <c r="K113" s="83">
        <v>1.1400000000005315</v>
      </c>
      <c r="L113" s="86" t="s">
        <v>132</v>
      </c>
      <c r="M113" s="87">
        <v>3.85E-2</v>
      </c>
      <c r="N113" s="87">
        <v>1.2000000000002413E-2</v>
      </c>
      <c r="O113" s="83">
        <v>705447.35976100003</v>
      </c>
      <c r="P113" s="85">
        <v>117.42</v>
      </c>
      <c r="Q113" s="73"/>
      <c r="R113" s="83">
        <v>828.33634245399992</v>
      </c>
      <c r="S113" s="84">
        <v>2.8217894390440003E-3</v>
      </c>
      <c r="T113" s="84">
        <f t="shared" si="1"/>
        <v>1.5200984969750701E-3</v>
      </c>
      <c r="U113" s="84">
        <f>R113/'סכום נכסי הקרן'!$C$42</f>
        <v>1.2536255136344447E-4</v>
      </c>
    </row>
    <row r="114" spans="2:21">
      <c r="B114" s="76" t="s">
        <v>434</v>
      </c>
      <c r="C114" s="73">
        <v>6130223</v>
      </c>
      <c r="D114" s="86" t="s">
        <v>119</v>
      </c>
      <c r="E114" s="86" t="s">
        <v>290</v>
      </c>
      <c r="F114" s="73" t="s">
        <v>360</v>
      </c>
      <c r="G114" s="86" t="s">
        <v>314</v>
      </c>
      <c r="H114" s="73" t="s">
        <v>411</v>
      </c>
      <c r="I114" s="73" t="s">
        <v>130</v>
      </c>
      <c r="J114" s="73"/>
      <c r="K114" s="83">
        <v>4.6000000000002688</v>
      </c>
      <c r="L114" s="86" t="s">
        <v>132</v>
      </c>
      <c r="M114" s="87">
        <v>2.4E-2</v>
      </c>
      <c r="N114" s="87">
        <v>2.7700000000000311E-2</v>
      </c>
      <c r="O114" s="83">
        <v>2053754.8795970001</v>
      </c>
      <c r="P114" s="85">
        <v>108.62</v>
      </c>
      <c r="Q114" s="73"/>
      <c r="R114" s="83">
        <v>2230.7884557090001</v>
      </c>
      <c r="S114" s="84">
        <v>1.9055936260141155E-3</v>
      </c>
      <c r="T114" s="84">
        <f t="shared" si="1"/>
        <v>4.0937696498338809E-3</v>
      </c>
      <c r="U114" s="84">
        <f>R114/'סכום נכסי הקרן'!$C$42</f>
        <v>3.3761325928462291E-4</v>
      </c>
    </row>
    <row r="115" spans="2:21">
      <c r="B115" s="76" t="s">
        <v>435</v>
      </c>
      <c r="C115" s="73">
        <v>6130181</v>
      </c>
      <c r="D115" s="86" t="s">
        <v>119</v>
      </c>
      <c r="E115" s="86" t="s">
        <v>290</v>
      </c>
      <c r="F115" s="73" t="s">
        <v>360</v>
      </c>
      <c r="G115" s="86" t="s">
        <v>314</v>
      </c>
      <c r="H115" s="73" t="s">
        <v>411</v>
      </c>
      <c r="I115" s="73" t="s">
        <v>130</v>
      </c>
      <c r="J115" s="73"/>
      <c r="K115" s="83">
        <v>0.73999999997882004</v>
      </c>
      <c r="L115" s="86" t="s">
        <v>132</v>
      </c>
      <c r="M115" s="87">
        <v>3.4799999999999998E-2</v>
      </c>
      <c r="N115" s="87">
        <v>2.2999999999646997E-2</v>
      </c>
      <c r="O115" s="83">
        <v>12839.363982999999</v>
      </c>
      <c r="P115" s="85">
        <v>110.32</v>
      </c>
      <c r="Q115" s="73"/>
      <c r="R115" s="83">
        <v>14.164387095000002</v>
      </c>
      <c r="S115" s="84">
        <v>9.860218551972533E-5</v>
      </c>
      <c r="T115" s="84">
        <f t="shared" si="1"/>
        <v>2.5993382675803917E-5</v>
      </c>
      <c r="U115" s="84">
        <f>R115/'סכום נכסי הקרן'!$C$42</f>
        <v>2.1436747535041986E-6</v>
      </c>
    </row>
    <row r="116" spans="2:21">
      <c r="B116" s="76" t="s">
        <v>436</v>
      </c>
      <c r="C116" s="73">
        <v>6130348</v>
      </c>
      <c r="D116" s="86" t="s">
        <v>119</v>
      </c>
      <c r="E116" s="86" t="s">
        <v>290</v>
      </c>
      <c r="F116" s="73" t="s">
        <v>360</v>
      </c>
      <c r="G116" s="86" t="s">
        <v>314</v>
      </c>
      <c r="H116" s="73" t="s">
        <v>411</v>
      </c>
      <c r="I116" s="73" t="s">
        <v>130</v>
      </c>
      <c r="J116" s="73"/>
      <c r="K116" s="83">
        <v>6.7499999999997984</v>
      </c>
      <c r="L116" s="86" t="s">
        <v>132</v>
      </c>
      <c r="M116" s="87">
        <v>1.4999999999999999E-2</v>
      </c>
      <c r="N116" s="87">
        <v>3.1499999999997995E-2</v>
      </c>
      <c r="O116" s="83">
        <v>1319733.363448</v>
      </c>
      <c r="P116" s="85">
        <v>94.21</v>
      </c>
      <c r="Q116" s="73"/>
      <c r="R116" s="83">
        <v>1243.3208026550001</v>
      </c>
      <c r="S116" s="84">
        <v>5.0414624243408203E-3</v>
      </c>
      <c r="T116" s="84">
        <f t="shared" si="1"/>
        <v>2.28164573556503E-3</v>
      </c>
      <c r="U116" s="84">
        <f>R116/'סכום נכסי הקרן'!$C$42</f>
        <v>1.8816736631681972E-4</v>
      </c>
    </row>
    <row r="117" spans="2:21">
      <c r="B117" s="76" t="s">
        <v>437</v>
      </c>
      <c r="C117" s="73">
        <v>1136050</v>
      </c>
      <c r="D117" s="86" t="s">
        <v>119</v>
      </c>
      <c r="E117" s="86" t="s">
        <v>290</v>
      </c>
      <c r="F117" s="73" t="s">
        <v>438</v>
      </c>
      <c r="G117" s="86" t="s">
        <v>430</v>
      </c>
      <c r="H117" s="73" t="s">
        <v>411</v>
      </c>
      <c r="I117" s="73" t="s">
        <v>130</v>
      </c>
      <c r="J117" s="73"/>
      <c r="K117" s="83">
        <v>2.2800000000004768</v>
      </c>
      <c r="L117" s="86" t="s">
        <v>132</v>
      </c>
      <c r="M117" s="87">
        <v>2.4799999999999999E-2</v>
      </c>
      <c r="N117" s="87">
        <v>2.0100000000004069E-2</v>
      </c>
      <c r="O117" s="83">
        <v>908944.08410999994</v>
      </c>
      <c r="P117" s="85">
        <v>110.8</v>
      </c>
      <c r="Q117" s="73"/>
      <c r="R117" s="83">
        <v>1007.1100992589999</v>
      </c>
      <c r="S117" s="84">
        <v>2.1463369066106381E-3</v>
      </c>
      <c r="T117" s="84">
        <f t="shared" si="1"/>
        <v>1.84817020539822E-3</v>
      </c>
      <c r="U117" s="84">
        <f>R117/'סכום נכסי הקרן'!$C$42</f>
        <v>1.5241863126874851E-4</v>
      </c>
    </row>
    <row r="118" spans="2:21">
      <c r="B118" s="76" t="s">
        <v>439</v>
      </c>
      <c r="C118" s="73">
        <v>1147602</v>
      </c>
      <c r="D118" s="86" t="s">
        <v>119</v>
      </c>
      <c r="E118" s="86" t="s">
        <v>290</v>
      </c>
      <c r="F118" s="73" t="s">
        <v>440</v>
      </c>
      <c r="G118" s="86" t="s">
        <v>314</v>
      </c>
      <c r="H118" s="73" t="s">
        <v>408</v>
      </c>
      <c r="I118" s="73" t="s">
        <v>294</v>
      </c>
      <c r="J118" s="73"/>
      <c r="K118" s="83">
        <v>2.7299999999997424</v>
      </c>
      <c r="L118" s="86" t="s">
        <v>132</v>
      </c>
      <c r="M118" s="87">
        <v>1.3999999999999999E-2</v>
      </c>
      <c r="N118" s="87">
        <v>2.8899999999997907E-2</v>
      </c>
      <c r="O118" s="83">
        <v>2361963.5202100002</v>
      </c>
      <c r="P118" s="85">
        <v>105.25</v>
      </c>
      <c r="Q118" s="73"/>
      <c r="R118" s="83">
        <v>2485.9665983679997</v>
      </c>
      <c r="S118" s="84">
        <v>2.6580728339072701E-3</v>
      </c>
      <c r="T118" s="84">
        <f t="shared" si="1"/>
        <v>4.5620527508356649E-3</v>
      </c>
      <c r="U118" s="84">
        <f>R118/'סכום נכסי הקרן'!$C$42</f>
        <v>3.7623257534788462E-4</v>
      </c>
    </row>
    <row r="119" spans="2:21">
      <c r="B119" s="76" t="s">
        <v>441</v>
      </c>
      <c r="C119" s="73">
        <v>2310399</v>
      </c>
      <c r="D119" s="86" t="s">
        <v>119</v>
      </c>
      <c r="E119" s="86" t="s">
        <v>290</v>
      </c>
      <c r="F119" s="73" t="s">
        <v>304</v>
      </c>
      <c r="G119" s="86" t="s">
        <v>297</v>
      </c>
      <c r="H119" s="73" t="s">
        <v>411</v>
      </c>
      <c r="I119" s="73" t="s">
        <v>130</v>
      </c>
      <c r="J119" s="73"/>
      <c r="K119" s="83">
        <v>3.1200000000011481</v>
      </c>
      <c r="L119" s="86" t="s">
        <v>132</v>
      </c>
      <c r="M119" s="87">
        <v>1.89E-2</v>
      </c>
      <c r="N119" s="87">
        <v>3.3300000000004923E-2</v>
      </c>
      <c r="O119" s="83">
        <v>23.059380000000001</v>
      </c>
      <c r="P119" s="85">
        <v>5289995</v>
      </c>
      <c r="Q119" s="73"/>
      <c r="R119" s="83">
        <v>1219.8400729799998</v>
      </c>
      <c r="S119" s="84">
        <v>2.8824225000000001E-3</v>
      </c>
      <c r="T119" s="84">
        <f t="shared" si="1"/>
        <v>2.2385557248320673E-3</v>
      </c>
      <c r="U119" s="84">
        <f>R119/'סכום נכסי הקרן'!$C$42</f>
        <v>1.8461373232894862E-4</v>
      </c>
    </row>
    <row r="120" spans="2:21">
      <c r="B120" s="76" t="s">
        <v>442</v>
      </c>
      <c r="C120" s="73">
        <v>1191675</v>
      </c>
      <c r="D120" s="86" t="s">
        <v>119</v>
      </c>
      <c r="E120" s="86" t="s">
        <v>290</v>
      </c>
      <c r="F120" s="73" t="s">
        <v>304</v>
      </c>
      <c r="G120" s="86" t="s">
        <v>297</v>
      </c>
      <c r="H120" s="73" t="s">
        <v>411</v>
      </c>
      <c r="I120" s="73" t="s">
        <v>130</v>
      </c>
      <c r="J120" s="73"/>
      <c r="K120" s="83">
        <v>4.8000000000010274</v>
      </c>
      <c r="L120" s="86" t="s">
        <v>132</v>
      </c>
      <c r="M120" s="87">
        <v>3.3099999999999997E-2</v>
      </c>
      <c r="N120" s="87">
        <v>3.7000000000006847E-2</v>
      </c>
      <c r="O120" s="83">
        <v>34.926406999999998</v>
      </c>
      <c r="P120" s="85">
        <v>5018260</v>
      </c>
      <c r="Q120" s="73"/>
      <c r="R120" s="83">
        <v>1752.6979309639999</v>
      </c>
      <c r="S120" s="84">
        <v>2.4895863568322758E-3</v>
      </c>
      <c r="T120" s="84">
        <f t="shared" si="1"/>
        <v>3.2164150647025929E-3</v>
      </c>
      <c r="U120" s="84">
        <f>R120/'סכום נכסי הקרן'!$C$42</f>
        <v>2.6525781030460962E-4</v>
      </c>
    </row>
    <row r="121" spans="2:21">
      <c r="B121" s="76" t="s">
        <v>443</v>
      </c>
      <c r="C121" s="73">
        <v>2310266</v>
      </c>
      <c r="D121" s="86" t="s">
        <v>119</v>
      </c>
      <c r="E121" s="86" t="s">
        <v>290</v>
      </c>
      <c r="F121" s="73" t="s">
        <v>304</v>
      </c>
      <c r="G121" s="86" t="s">
        <v>297</v>
      </c>
      <c r="H121" s="73" t="s">
        <v>411</v>
      </c>
      <c r="I121" s="73" t="s">
        <v>130</v>
      </c>
      <c r="J121" s="73"/>
      <c r="K121" s="83">
        <v>0.56000000000025252</v>
      </c>
      <c r="L121" s="86" t="s">
        <v>132</v>
      </c>
      <c r="M121" s="87">
        <v>1.8200000000000001E-2</v>
      </c>
      <c r="N121" s="87">
        <v>2.3800000000006788E-2</v>
      </c>
      <c r="O121" s="83">
        <v>23.203952999999998</v>
      </c>
      <c r="P121" s="85">
        <v>5459095</v>
      </c>
      <c r="Q121" s="73"/>
      <c r="R121" s="83">
        <v>1266.7259110530001</v>
      </c>
      <c r="S121" s="84">
        <v>1.6328163394553515E-3</v>
      </c>
      <c r="T121" s="84">
        <f t="shared" si="1"/>
        <v>2.3245969720059379E-3</v>
      </c>
      <c r="U121" s="84">
        <f>R121/'סכום נכסי הקרן'!$C$42</f>
        <v>1.9170955558623983E-4</v>
      </c>
    </row>
    <row r="122" spans="2:21">
      <c r="B122" s="76" t="s">
        <v>444</v>
      </c>
      <c r="C122" s="73">
        <v>2310290</v>
      </c>
      <c r="D122" s="86" t="s">
        <v>119</v>
      </c>
      <c r="E122" s="86" t="s">
        <v>290</v>
      </c>
      <c r="F122" s="73" t="s">
        <v>304</v>
      </c>
      <c r="G122" s="86" t="s">
        <v>297</v>
      </c>
      <c r="H122" s="73" t="s">
        <v>411</v>
      </c>
      <c r="I122" s="73" t="s">
        <v>130</v>
      </c>
      <c r="J122" s="73"/>
      <c r="K122" s="83">
        <v>1.7199999999999753</v>
      </c>
      <c r="L122" s="86" t="s">
        <v>132</v>
      </c>
      <c r="M122" s="87">
        <v>1.89E-2</v>
      </c>
      <c r="N122" s="87">
        <v>2.9599999999998641E-2</v>
      </c>
      <c r="O122" s="83">
        <v>61.347107000000008</v>
      </c>
      <c r="P122" s="85">
        <v>5299297</v>
      </c>
      <c r="Q122" s="73"/>
      <c r="R122" s="83">
        <v>3250.9655472890004</v>
      </c>
      <c r="S122" s="84">
        <v>2.8143456739150386E-3</v>
      </c>
      <c r="T122" s="84">
        <f t="shared" si="1"/>
        <v>5.9659193842822103E-3</v>
      </c>
      <c r="U122" s="84">
        <f>R122/'סכום נכסי הקרן'!$C$42</f>
        <v>4.9200948276084862E-4</v>
      </c>
    </row>
    <row r="123" spans="2:21">
      <c r="B123" s="76" t="s">
        <v>445</v>
      </c>
      <c r="C123" s="73">
        <v>1132927</v>
      </c>
      <c r="D123" s="86" t="s">
        <v>119</v>
      </c>
      <c r="E123" s="86" t="s">
        <v>290</v>
      </c>
      <c r="F123" s="73" t="s">
        <v>446</v>
      </c>
      <c r="G123" s="86" t="s">
        <v>314</v>
      </c>
      <c r="H123" s="73" t="s">
        <v>411</v>
      </c>
      <c r="I123" s="73" t="s">
        <v>130</v>
      </c>
      <c r="J123" s="73"/>
      <c r="K123" s="83">
        <v>1.2799999999987748</v>
      </c>
      <c r="L123" s="86" t="s">
        <v>132</v>
      </c>
      <c r="M123" s="87">
        <v>2.75E-2</v>
      </c>
      <c r="N123" s="87">
        <v>2.1899999999980747E-2</v>
      </c>
      <c r="O123" s="83">
        <v>207516.97750899999</v>
      </c>
      <c r="P123" s="85">
        <v>110.14</v>
      </c>
      <c r="Q123" s="73"/>
      <c r="R123" s="83">
        <v>228.55920647599999</v>
      </c>
      <c r="S123" s="84">
        <v>7.5056105005729182E-4</v>
      </c>
      <c r="T123" s="84">
        <f t="shared" si="1"/>
        <v>4.1943409751248029E-4</v>
      </c>
      <c r="U123" s="84">
        <f>R123/'סכום נכסי הקרן'!$C$42</f>
        <v>3.4590737835490817E-5</v>
      </c>
    </row>
    <row r="124" spans="2:21">
      <c r="B124" s="76" t="s">
        <v>447</v>
      </c>
      <c r="C124" s="73">
        <v>1138973</v>
      </c>
      <c r="D124" s="86" t="s">
        <v>119</v>
      </c>
      <c r="E124" s="86" t="s">
        <v>290</v>
      </c>
      <c r="F124" s="73" t="s">
        <v>446</v>
      </c>
      <c r="G124" s="86" t="s">
        <v>314</v>
      </c>
      <c r="H124" s="73" t="s">
        <v>411</v>
      </c>
      <c r="I124" s="73" t="s">
        <v>130</v>
      </c>
      <c r="J124" s="73"/>
      <c r="K124" s="83">
        <v>4.2999999999994358</v>
      </c>
      <c r="L124" s="86" t="s">
        <v>132</v>
      </c>
      <c r="M124" s="87">
        <v>1.9599999999999999E-2</v>
      </c>
      <c r="N124" s="87">
        <v>2.9099999999993544E-2</v>
      </c>
      <c r="O124" s="83">
        <v>1501057.885975</v>
      </c>
      <c r="P124" s="85">
        <v>106.31</v>
      </c>
      <c r="Q124" s="73"/>
      <c r="R124" s="83">
        <v>1595.7747515330002</v>
      </c>
      <c r="S124" s="84">
        <v>1.4281622659832174E-3</v>
      </c>
      <c r="T124" s="84">
        <f t="shared" si="1"/>
        <v>2.9284418381664667E-3</v>
      </c>
      <c r="U124" s="84">
        <f>R124/'סכום נכסי הקרן'!$C$42</f>
        <v>2.4150865294752291E-4</v>
      </c>
    </row>
    <row r="125" spans="2:21">
      <c r="B125" s="76" t="s">
        <v>448</v>
      </c>
      <c r="C125" s="73">
        <v>1167147</v>
      </c>
      <c r="D125" s="86" t="s">
        <v>119</v>
      </c>
      <c r="E125" s="86" t="s">
        <v>290</v>
      </c>
      <c r="F125" s="73" t="s">
        <v>446</v>
      </c>
      <c r="G125" s="86" t="s">
        <v>314</v>
      </c>
      <c r="H125" s="73" t="s">
        <v>411</v>
      </c>
      <c r="I125" s="73" t="s">
        <v>130</v>
      </c>
      <c r="J125" s="73"/>
      <c r="K125" s="83">
        <v>6.5399999999994138</v>
      </c>
      <c r="L125" s="86" t="s">
        <v>132</v>
      </c>
      <c r="M125" s="87">
        <v>1.5800000000000002E-2</v>
      </c>
      <c r="N125" s="87">
        <v>2.9599999999998308E-2</v>
      </c>
      <c r="O125" s="83">
        <v>3311408.1312580002</v>
      </c>
      <c r="P125" s="85">
        <v>99.8</v>
      </c>
      <c r="Q125" s="73"/>
      <c r="R125" s="83">
        <v>3304.7853095109999</v>
      </c>
      <c r="S125" s="84">
        <v>2.7889069497015495E-3</v>
      </c>
      <c r="T125" s="84">
        <f t="shared" si="1"/>
        <v>6.0646852303138429E-3</v>
      </c>
      <c r="U125" s="84">
        <f>R125/'סכום נכסי הקרן'!$C$42</f>
        <v>5.0015470392298592E-4</v>
      </c>
    </row>
    <row r="126" spans="2:21">
      <c r="B126" s="76" t="s">
        <v>449</v>
      </c>
      <c r="C126" s="73">
        <v>1135417</v>
      </c>
      <c r="D126" s="86" t="s">
        <v>119</v>
      </c>
      <c r="E126" s="86" t="s">
        <v>290</v>
      </c>
      <c r="F126" s="73" t="s">
        <v>450</v>
      </c>
      <c r="G126" s="86" t="s">
        <v>430</v>
      </c>
      <c r="H126" s="73" t="s">
        <v>411</v>
      </c>
      <c r="I126" s="73" t="s">
        <v>130</v>
      </c>
      <c r="J126" s="73"/>
      <c r="K126" s="83">
        <v>3.4399999999963828</v>
      </c>
      <c r="L126" s="86" t="s">
        <v>132</v>
      </c>
      <c r="M126" s="87">
        <v>2.2499999999999999E-2</v>
      </c>
      <c r="N126" s="87">
        <v>2.3399999999978899E-2</v>
      </c>
      <c r="O126" s="83">
        <v>477633.69526000001</v>
      </c>
      <c r="P126" s="85">
        <v>111.13</v>
      </c>
      <c r="Q126" s="73"/>
      <c r="R126" s="83">
        <v>530.794308968</v>
      </c>
      <c r="S126" s="84">
        <v>1.1674770423317576E-3</v>
      </c>
      <c r="T126" s="84">
        <f t="shared" si="1"/>
        <v>9.7407247504655416E-4</v>
      </c>
      <c r="U126" s="84">
        <f>R126/'סכום נכסי הקרן'!$C$42</f>
        <v>8.0331775163082595E-5</v>
      </c>
    </row>
    <row r="127" spans="2:21">
      <c r="B127" s="76" t="s">
        <v>451</v>
      </c>
      <c r="C127" s="73">
        <v>1140607</v>
      </c>
      <c r="D127" s="86" t="s">
        <v>119</v>
      </c>
      <c r="E127" s="86" t="s">
        <v>290</v>
      </c>
      <c r="F127" s="73" t="s">
        <v>392</v>
      </c>
      <c r="G127" s="86" t="s">
        <v>314</v>
      </c>
      <c r="H127" s="73" t="s">
        <v>408</v>
      </c>
      <c r="I127" s="73" t="s">
        <v>294</v>
      </c>
      <c r="J127" s="73"/>
      <c r="K127" s="83">
        <v>2.639999999999842</v>
      </c>
      <c r="L127" s="86" t="s">
        <v>132</v>
      </c>
      <c r="M127" s="87">
        <v>2.1499999999999998E-2</v>
      </c>
      <c r="N127" s="87">
        <v>3.6099999999997127E-2</v>
      </c>
      <c r="O127" s="83">
        <v>4722106.0123500004</v>
      </c>
      <c r="P127" s="85">
        <v>107.2</v>
      </c>
      <c r="Q127" s="73"/>
      <c r="R127" s="83">
        <v>5062.0976877450003</v>
      </c>
      <c r="S127" s="84">
        <v>2.4076418388127626E-3</v>
      </c>
      <c r="T127" s="84">
        <f t="shared" si="1"/>
        <v>9.2895683701207082E-3</v>
      </c>
      <c r="U127" s="84">
        <f>R127/'סכום נכסי הקרן'!$C$42</f>
        <v>7.6611087653919666E-4</v>
      </c>
    </row>
    <row r="128" spans="2:21">
      <c r="B128" s="76" t="s">
        <v>452</v>
      </c>
      <c r="C128" s="73">
        <v>1174556</v>
      </c>
      <c r="D128" s="86" t="s">
        <v>119</v>
      </c>
      <c r="E128" s="86" t="s">
        <v>290</v>
      </c>
      <c r="F128" s="73" t="s">
        <v>392</v>
      </c>
      <c r="G128" s="86" t="s">
        <v>314</v>
      </c>
      <c r="H128" s="73" t="s">
        <v>408</v>
      </c>
      <c r="I128" s="73" t="s">
        <v>294</v>
      </c>
      <c r="J128" s="73"/>
      <c r="K128" s="83">
        <v>7.6500000000018575</v>
      </c>
      <c r="L128" s="86" t="s">
        <v>132</v>
      </c>
      <c r="M128" s="87">
        <v>1.15E-2</v>
      </c>
      <c r="N128" s="87">
        <v>3.6700000000007574E-2</v>
      </c>
      <c r="O128" s="83">
        <v>2356544.3505950002</v>
      </c>
      <c r="P128" s="85">
        <v>90.26</v>
      </c>
      <c r="Q128" s="73"/>
      <c r="R128" s="83">
        <v>2127.0168660169998</v>
      </c>
      <c r="S128" s="84">
        <v>5.1255735928088459E-3</v>
      </c>
      <c r="T128" s="84">
        <f t="shared" si="1"/>
        <v>3.9033360911031366E-3</v>
      </c>
      <c r="U128" s="84">
        <f>R128/'סכום נכסי הקרן'!$C$42</f>
        <v>3.2190820014851227E-4</v>
      </c>
    </row>
    <row r="129" spans="2:21">
      <c r="B129" s="76" t="s">
        <v>453</v>
      </c>
      <c r="C129" s="73">
        <v>1158732</v>
      </c>
      <c r="D129" s="86" t="s">
        <v>119</v>
      </c>
      <c r="E129" s="86" t="s">
        <v>290</v>
      </c>
      <c r="F129" s="73" t="s">
        <v>454</v>
      </c>
      <c r="G129" s="86" t="s">
        <v>128</v>
      </c>
      <c r="H129" s="73" t="s">
        <v>455</v>
      </c>
      <c r="I129" s="73" t="s">
        <v>294</v>
      </c>
      <c r="J129" s="73"/>
      <c r="K129" s="83">
        <v>1.8700000000007837</v>
      </c>
      <c r="L129" s="86" t="s">
        <v>132</v>
      </c>
      <c r="M129" s="87">
        <v>1.8500000000000003E-2</v>
      </c>
      <c r="N129" s="87">
        <v>3.6100000000180273E-2</v>
      </c>
      <c r="O129" s="83">
        <v>61126.043126999997</v>
      </c>
      <c r="P129" s="85">
        <v>104.36</v>
      </c>
      <c r="Q129" s="73"/>
      <c r="R129" s="83">
        <v>63.791137784999997</v>
      </c>
      <c r="S129" s="84">
        <v>6.9053040495884482E-5</v>
      </c>
      <c r="T129" s="84">
        <f t="shared" si="1"/>
        <v>1.1706453972553193E-4</v>
      </c>
      <c r="U129" s="84">
        <f>R129/'סכום נכסי הקרן'!$C$42</f>
        <v>9.6543147719595854E-6</v>
      </c>
    </row>
    <row r="130" spans="2:21">
      <c r="B130" s="76" t="s">
        <v>456</v>
      </c>
      <c r="C130" s="73">
        <v>1191824</v>
      </c>
      <c r="D130" s="86" t="s">
        <v>119</v>
      </c>
      <c r="E130" s="86" t="s">
        <v>290</v>
      </c>
      <c r="F130" s="73" t="s">
        <v>454</v>
      </c>
      <c r="G130" s="86" t="s">
        <v>128</v>
      </c>
      <c r="H130" s="73" t="s">
        <v>455</v>
      </c>
      <c r="I130" s="73" t="s">
        <v>294</v>
      </c>
      <c r="J130" s="73"/>
      <c r="K130" s="83">
        <v>2.5999999999994907</v>
      </c>
      <c r="L130" s="86" t="s">
        <v>132</v>
      </c>
      <c r="M130" s="87">
        <v>3.2000000000000001E-2</v>
      </c>
      <c r="N130" s="87">
        <v>3.539999999998969E-2</v>
      </c>
      <c r="O130" s="83">
        <v>1559655.9604890002</v>
      </c>
      <c r="P130" s="85">
        <v>100.8</v>
      </c>
      <c r="Q130" s="73"/>
      <c r="R130" s="83">
        <v>1572.1331647530003</v>
      </c>
      <c r="S130" s="84">
        <v>5.7422626578145144E-3</v>
      </c>
      <c r="T130" s="84">
        <f t="shared" si="1"/>
        <v>2.8850566349724162E-3</v>
      </c>
      <c r="U130" s="84">
        <f>R130/'סכום נכסי הקרן'!$C$42</f>
        <v>2.3793067443188672E-4</v>
      </c>
    </row>
    <row r="131" spans="2:21">
      <c r="B131" s="76" t="s">
        <v>457</v>
      </c>
      <c r="C131" s="73">
        <v>1155357</v>
      </c>
      <c r="D131" s="86" t="s">
        <v>119</v>
      </c>
      <c r="E131" s="86" t="s">
        <v>290</v>
      </c>
      <c r="F131" s="73" t="s">
        <v>458</v>
      </c>
      <c r="G131" s="86" t="s">
        <v>128</v>
      </c>
      <c r="H131" s="73" t="s">
        <v>455</v>
      </c>
      <c r="I131" s="73" t="s">
        <v>294</v>
      </c>
      <c r="J131" s="73"/>
      <c r="K131" s="83">
        <v>1</v>
      </c>
      <c r="L131" s="86" t="s">
        <v>132</v>
      </c>
      <c r="M131" s="87">
        <v>3.15E-2</v>
      </c>
      <c r="N131" s="87">
        <v>3.039999999998786E-2</v>
      </c>
      <c r="O131" s="83">
        <v>756376.21482999995</v>
      </c>
      <c r="P131" s="85">
        <v>108.89</v>
      </c>
      <c r="Q131" s="73"/>
      <c r="R131" s="83">
        <v>823.61803102500005</v>
      </c>
      <c r="S131" s="84">
        <v>5.5782848832797152E-3</v>
      </c>
      <c r="T131" s="84">
        <f t="shared" si="1"/>
        <v>1.5114398184360666E-3</v>
      </c>
      <c r="U131" s="84">
        <f>R131/'סכום נכסי הקרן'!$C$42</f>
        <v>1.2464846998303035E-4</v>
      </c>
    </row>
    <row r="132" spans="2:21">
      <c r="B132" s="76" t="s">
        <v>459</v>
      </c>
      <c r="C132" s="73">
        <v>1184779</v>
      </c>
      <c r="D132" s="86" t="s">
        <v>119</v>
      </c>
      <c r="E132" s="86" t="s">
        <v>290</v>
      </c>
      <c r="F132" s="73" t="s">
        <v>458</v>
      </c>
      <c r="G132" s="86" t="s">
        <v>128</v>
      </c>
      <c r="H132" s="73" t="s">
        <v>455</v>
      </c>
      <c r="I132" s="73" t="s">
        <v>294</v>
      </c>
      <c r="J132" s="73"/>
      <c r="K132" s="83">
        <v>2.6500000000004502</v>
      </c>
      <c r="L132" s="86" t="s">
        <v>132</v>
      </c>
      <c r="M132" s="87">
        <v>0.01</v>
      </c>
      <c r="N132" s="87">
        <v>3.910000000000536E-2</v>
      </c>
      <c r="O132" s="83">
        <v>2143671.890689</v>
      </c>
      <c r="P132" s="85">
        <v>98.34</v>
      </c>
      <c r="Q132" s="73"/>
      <c r="R132" s="83">
        <v>2108.0869718570002</v>
      </c>
      <c r="S132" s="84">
        <v>4.644103838230898E-3</v>
      </c>
      <c r="T132" s="84">
        <f t="shared" si="1"/>
        <v>3.8685974201240706E-3</v>
      </c>
      <c r="U132" s="84">
        <f>R132/'סכום נכסי הקרן'!$C$42</f>
        <v>3.190433013057221E-4</v>
      </c>
    </row>
    <row r="133" spans="2:21">
      <c r="B133" s="76" t="s">
        <v>460</v>
      </c>
      <c r="C133" s="73">
        <v>1192442</v>
      </c>
      <c r="D133" s="86" t="s">
        <v>119</v>
      </c>
      <c r="E133" s="86" t="s">
        <v>290</v>
      </c>
      <c r="F133" s="73" t="s">
        <v>458</v>
      </c>
      <c r="G133" s="86" t="s">
        <v>128</v>
      </c>
      <c r="H133" s="73" t="s">
        <v>455</v>
      </c>
      <c r="I133" s="73" t="s">
        <v>294</v>
      </c>
      <c r="J133" s="73"/>
      <c r="K133" s="83">
        <v>3.6999999999996103</v>
      </c>
      <c r="L133" s="86" t="s">
        <v>132</v>
      </c>
      <c r="M133" s="87">
        <v>3.2300000000000002E-2</v>
      </c>
      <c r="N133" s="87">
        <v>3.9799999999988712E-2</v>
      </c>
      <c r="O133" s="83">
        <v>1036486.8756</v>
      </c>
      <c r="P133" s="85">
        <v>99.12</v>
      </c>
      <c r="Q133" s="73"/>
      <c r="R133" s="83">
        <v>1027.3657847919999</v>
      </c>
      <c r="S133" s="84">
        <v>4.0646544141176473E-3</v>
      </c>
      <c r="T133" s="84">
        <f t="shared" si="1"/>
        <v>1.885341865695888E-3</v>
      </c>
      <c r="U133" s="84">
        <f>R133/'סכום נכסי הקרן'!$C$42</f>
        <v>1.5548417878596797E-4</v>
      </c>
    </row>
    <row r="134" spans="2:21">
      <c r="B134" s="76" t="s">
        <v>461</v>
      </c>
      <c r="C134" s="73">
        <v>1139849</v>
      </c>
      <c r="D134" s="86" t="s">
        <v>119</v>
      </c>
      <c r="E134" s="86" t="s">
        <v>290</v>
      </c>
      <c r="F134" s="73" t="s">
        <v>462</v>
      </c>
      <c r="G134" s="86" t="s">
        <v>314</v>
      </c>
      <c r="H134" s="73" t="s">
        <v>463</v>
      </c>
      <c r="I134" s="73" t="s">
        <v>130</v>
      </c>
      <c r="J134" s="73"/>
      <c r="K134" s="83">
        <v>2.4599999999992788</v>
      </c>
      <c r="L134" s="86" t="s">
        <v>132</v>
      </c>
      <c r="M134" s="87">
        <v>2.5000000000000001E-2</v>
      </c>
      <c r="N134" s="87">
        <v>3.3199999999990085E-2</v>
      </c>
      <c r="O134" s="83">
        <v>815335.03579999995</v>
      </c>
      <c r="P134" s="85">
        <v>108.84</v>
      </c>
      <c r="Q134" s="73"/>
      <c r="R134" s="83">
        <v>887.41067428399992</v>
      </c>
      <c r="S134" s="84">
        <v>2.292366098599946E-3</v>
      </c>
      <c r="T134" s="84">
        <f t="shared" si="1"/>
        <v>1.6285071208905135E-3</v>
      </c>
      <c r="U134" s="84">
        <f>R134/'סכום נכסי הקרן'!$C$42</f>
        <v>1.3430301259729501E-4</v>
      </c>
    </row>
    <row r="135" spans="2:21">
      <c r="B135" s="76" t="s">
        <v>464</v>
      </c>
      <c r="C135" s="73">
        <v>1142629</v>
      </c>
      <c r="D135" s="86" t="s">
        <v>119</v>
      </c>
      <c r="E135" s="86" t="s">
        <v>290</v>
      </c>
      <c r="F135" s="73" t="s">
        <v>462</v>
      </c>
      <c r="G135" s="86" t="s">
        <v>314</v>
      </c>
      <c r="H135" s="73" t="s">
        <v>463</v>
      </c>
      <c r="I135" s="73" t="s">
        <v>130</v>
      </c>
      <c r="J135" s="73"/>
      <c r="K135" s="83">
        <v>5.419999999999078</v>
      </c>
      <c r="L135" s="86" t="s">
        <v>132</v>
      </c>
      <c r="M135" s="87">
        <v>1.9E-2</v>
      </c>
      <c r="N135" s="87">
        <v>3.8599999999993473E-2</v>
      </c>
      <c r="O135" s="83">
        <v>1050890.320689</v>
      </c>
      <c r="P135" s="85">
        <v>99.2</v>
      </c>
      <c r="Q135" s="73"/>
      <c r="R135" s="83">
        <v>1042.4832269380001</v>
      </c>
      <c r="S135" s="84">
        <v>3.496683100471082E-3</v>
      </c>
      <c r="T135" s="84">
        <f t="shared" si="1"/>
        <v>1.9130842209524048E-3</v>
      </c>
      <c r="U135" s="84">
        <f>R135/'סכום נכסי הקרן'!$C$42</f>
        <v>1.5777209134078515E-4</v>
      </c>
    </row>
    <row r="136" spans="2:21">
      <c r="B136" s="76" t="s">
        <v>465</v>
      </c>
      <c r="C136" s="73">
        <v>1183151</v>
      </c>
      <c r="D136" s="86" t="s">
        <v>119</v>
      </c>
      <c r="E136" s="86" t="s">
        <v>290</v>
      </c>
      <c r="F136" s="73" t="s">
        <v>462</v>
      </c>
      <c r="G136" s="86" t="s">
        <v>314</v>
      </c>
      <c r="H136" s="73" t="s">
        <v>463</v>
      </c>
      <c r="I136" s="73" t="s">
        <v>130</v>
      </c>
      <c r="J136" s="73"/>
      <c r="K136" s="83">
        <v>7.1900000000006967</v>
      </c>
      <c r="L136" s="86" t="s">
        <v>132</v>
      </c>
      <c r="M136" s="87">
        <v>3.9000000000000003E-3</v>
      </c>
      <c r="N136" s="87">
        <v>4.1900000000006966E-2</v>
      </c>
      <c r="O136" s="83">
        <v>1088470.427499</v>
      </c>
      <c r="P136" s="85">
        <v>80.430000000000007</v>
      </c>
      <c r="Q136" s="73"/>
      <c r="R136" s="83">
        <v>875.45672968099996</v>
      </c>
      <c r="S136" s="84">
        <v>4.631789053187234E-3</v>
      </c>
      <c r="T136" s="84">
        <f t="shared" si="1"/>
        <v>1.6065701705327514E-3</v>
      </c>
      <c r="U136" s="84">
        <f>R136/'סכום נכסי הקרן'!$C$42</f>
        <v>1.3249387189262699E-4</v>
      </c>
    </row>
    <row r="137" spans="2:21">
      <c r="B137" s="76" t="s">
        <v>466</v>
      </c>
      <c r="C137" s="73">
        <v>1177526</v>
      </c>
      <c r="D137" s="86" t="s">
        <v>119</v>
      </c>
      <c r="E137" s="86" t="s">
        <v>290</v>
      </c>
      <c r="F137" s="73" t="s">
        <v>467</v>
      </c>
      <c r="G137" s="86" t="s">
        <v>468</v>
      </c>
      <c r="H137" s="73" t="s">
        <v>455</v>
      </c>
      <c r="I137" s="73" t="s">
        <v>294</v>
      </c>
      <c r="J137" s="73"/>
      <c r="K137" s="83">
        <v>4.4999999999967706</v>
      </c>
      <c r="L137" s="86" t="s">
        <v>132</v>
      </c>
      <c r="M137" s="87">
        <v>7.4999999999999997E-3</v>
      </c>
      <c r="N137" s="87">
        <v>4.529999999996738E-2</v>
      </c>
      <c r="O137" s="83">
        <v>681724.75425600004</v>
      </c>
      <c r="P137" s="85">
        <v>90.85</v>
      </c>
      <c r="Q137" s="73"/>
      <c r="R137" s="83">
        <v>619.34695363399999</v>
      </c>
      <c r="S137" s="84">
        <v>1.2971545345597218E-3</v>
      </c>
      <c r="T137" s="84">
        <f t="shared" si="1"/>
        <v>1.1365774083218066E-3</v>
      </c>
      <c r="U137" s="84">
        <f>R137/'סכום נכסי הקרן'!$C$42</f>
        <v>9.3733560037596598E-5</v>
      </c>
    </row>
    <row r="138" spans="2:21">
      <c r="B138" s="76" t="s">
        <v>469</v>
      </c>
      <c r="C138" s="73">
        <v>1184555</v>
      </c>
      <c r="D138" s="86" t="s">
        <v>119</v>
      </c>
      <c r="E138" s="86" t="s">
        <v>290</v>
      </c>
      <c r="F138" s="73" t="s">
        <v>467</v>
      </c>
      <c r="G138" s="86" t="s">
        <v>468</v>
      </c>
      <c r="H138" s="73" t="s">
        <v>455</v>
      </c>
      <c r="I138" s="73" t="s">
        <v>294</v>
      </c>
      <c r="J138" s="73"/>
      <c r="K138" s="83">
        <v>5.5499999999999501</v>
      </c>
      <c r="L138" s="86" t="s">
        <v>132</v>
      </c>
      <c r="M138" s="87">
        <v>7.4999999999999997E-3</v>
      </c>
      <c r="N138" s="87">
        <v>4.5700000000001954E-2</v>
      </c>
      <c r="O138" s="83">
        <v>3504631.7297129999</v>
      </c>
      <c r="P138" s="85">
        <v>85.68</v>
      </c>
      <c r="Q138" s="73"/>
      <c r="R138" s="83">
        <v>3002.7684727129999</v>
      </c>
      <c r="S138" s="84">
        <v>4.0387155070854925E-3</v>
      </c>
      <c r="T138" s="84">
        <f t="shared" si="1"/>
        <v>5.5104473970229535E-3</v>
      </c>
      <c r="U138" s="84">
        <f>R138/'סכום נכסי הקרן'!$C$42</f>
        <v>4.5444669948659138E-4</v>
      </c>
    </row>
    <row r="139" spans="2:21">
      <c r="B139" s="76" t="s">
        <v>470</v>
      </c>
      <c r="C139" s="73">
        <v>1130632</v>
      </c>
      <c r="D139" s="86" t="s">
        <v>119</v>
      </c>
      <c r="E139" s="86" t="s">
        <v>290</v>
      </c>
      <c r="F139" s="73" t="s">
        <v>440</v>
      </c>
      <c r="G139" s="86" t="s">
        <v>314</v>
      </c>
      <c r="H139" s="73" t="s">
        <v>455</v>
      </c>
      <c r="I139" s="73" t="s">
        <v>294</v>
      </c>
      <c r="J139" s="73"/>
      <c r="K139" s="83">
        <v>1.0800000000348613</v>
      </c>
      <c r="L139" s="86" t="s">
        <v>132</v>
      </c>
      <c r="M139" s="87">
        <v>3.4500000000000003E-2</v>
      </c>
      <c r="N139" s="87">
        <v>2.1200000000522915E-2</v>
      </c>
      <c r="O139" s="83">
        <v>10285.092649</v>
      </c>
      <c r="P139" s="85">
        <v>111.56</v>
      </c>
      <c r="Q139" s="73"/>
      <c r="R139" s="83">
        <v>11.474049545</v>
      </c>
      <c r="S139" s="84">
        <v>7.9581234310461125E-5</v>
      </c>
      <c r="T139" s="84">
        <f t="shared" si="1"/>
        <v>2.1056284233406766E-5</v>
      </c>
      <c r="U139" s="84">
        <f>R139/'סכום נכסי הקרן'!$C$42</f>
        <v>1.7365121529865131E-6</v>
      </c>
    </row>
    <row r="140" spans="2:21">
      <c r="B140" s="76" t="s">
        <v>471</v>
      </c>
      <c r="C140" s="73">
        <v>1138668</v>
      </c>
      <c r="D140" s="86" t="s">
        <v>119</v>
      </c>
      <c r="E140" s="86" t="s">
        <v>290</v>
      </c>
      <c r="F140" s="73" t="s">
        <v>440</v>
      </c>
      <c r="G140" s="86" t="s">
        <v>314</v>
      </c>
      <c r="H140" s="73" t="s">
        <v>455</v>
      </c>
      <c r="I140" s="73" t="s">
        <v>294</v>
      </c>
      <c r="J140" s="73"/>
      <c r="K140" s="83">
        <v>1.940000000030299</v>
      </c>
      <c r="L140" s="86" t="s">
        <v>132</v>
      </c>
      <c r="M140" s="87">
        <v>2.0499999999999997E-2</v>
      </c>
      <c r="N140" s="87">
        <v>4.230000000024952E-2</v>
      </c>
      <c r="O140" s="83">
        <v>21075.419892000002</v>
      </c>
      <c r="P140" s="85">
        <v>106.49</v>
      </c>
      <c r="Q140" s="73"/>
      <c r="R140" s="83">
        <v>22.443215127999999</v>
      </c>
      <c r="S140" s="84">
        <v>5.0259809761049956E-5</v>
      </c>
      <c r="T140" s="84">
        <f t="shared" ref="T140:T202" si="2">IFERROR(R140/$R$11,0)</f>
        <v>4.1186044647383699E-5</v>
      </c>
      <c r="U140" s="84">
        <f>R140/'סכום נכסי הקרן'!$C$42</f>
        <v>3.3966138693244382E-6</v>
      </c>
    </row>
    <row r="141" spans="2:21">
      <c r="B141" s="76" t="s">
        <v>472</v>
      </c>
      <c r="C141" s="73">
        <v>1141696</v>
      </c>
      <c r="D141" s="86" t="s">
        <v>119</v>
      </c>
      <c r="E141" s="86" t="s">
        <v>290</v>
      </c>
      <c r="F141" s="73" t="s">
        <v>440</v>
      </c>
      <c r="G141" s="86" t="s">
        <v>314</v>
      </c>
      <c r="H141" s="73" t="s">
        <v>455</v>
      </c>
      <c r="I141" s="73" t="s">
        <v>294</v>
      </c>
      <c r="J141" s="73"/>
      <c r="K141" s="83">
        <v>2.6700000000004813</v>
      </c>
      <c r="L141" s="86" t="s">
        <v>132</v>
      </c>
      <c r="M141" s="87">
        <v>2.0499999999999997E-2</v>
      </c>
      <c r="N141" s="87">
        <v>4.380000000001185E-2</v>
      </c>
      <c r="O141" s="83">
        <v>1037524.402231</v>
      </c>
      <c r="P141" s="85">
        <v>104.09</v>
      </c>
      <c r="Q141" s="73"/>
      <c r="R141" s="83">
        <v>1079.9591537440001</v>
      </c>
      <c r="S141" s="84">
        <v>1.354314756335175E-3</v>
      </c>
      <c r="T141" s="84">
        <f t="shared" si="2"/>
        <v>1.9818571300846779E-3</v>
      </c>
      <c r="U141" s="84">
        <f>R141/'סכום נכסי הקרן'!$C$42</f>
        <v>1.6344379443809402E-4</v>
      </c>
    </row>
    <row r="142" spans="2:21">
      <c r="B142" s="76" t="s">
        <v>473</v>
      </c>
      <c r="C142" s="73">
        <v>1165141</v>
      </c>
      <c r="D142" s="86" t="s">
        <v>119</v>
      </c>
      <c r="E142" s="86" t="s">
        <v>290</v>
      </c>
      <c r="F142" s="73" t="s">
        <v>440</v>
      </c>
      <c r="G142" s="86" t="s">
        <v>314</v>
      </c>
      <c r="H142" s="73" t="s">
        <v>455</v>
      </c>
      <c r="I142" s="73" t="s">
        <v>294</v>
      </c>
      <c r="J142" s="73"/>
      <c r="K142" s="83">
        <v>5.7400000000004114</v>
      </c>
      <c r="L142" s="86" t="s">
        <v>132</v>
      </c>
      <c r="M142" s="87">
        <v>8.3999999999999995E-3</v>
      </c>
      <c r="N142" s="87">
        <v>4.5500000000002289E-2</v>
      </c>
      <c r="O142" s="83">
        <v>988969.42192300002</v>
      </c>
      <c r="P142" s="85">
        <v>88.4</v>
      </c>
      <c r="Q142" s="73"/>
      <c r="R142" s="83">
        <v>874.10183123600007</v>
      </c>
      <c r="S142" s="84">
        <v>1.4602743367750116E-3</v>
      </c>
      <c r="T142" s="84">
        <f t="shared" si="2"/>
        <v>1.6040837661771288E-3</v>
      </c>
      <c r="U142" s="84">
        <f>R142/'סכום נכסי הקרן'!$C$42</f>
        <v>1.3228881807909957E-4</v>
      </c>
    </row>
    <row r="143" spans="2:21">
      <c r="B143" s="76" t="s">
        <v>474</v>
      </c>
      <c r="C143" s="73">
        <v>1178367</v>
      </c>
      <c r="D143" s="86" t="s">
        <v>119</v>
      </c>
      <c r="E143" s="86" t="s">
        <v>290</v>
      </c>
      <c r="F143" s="73" t="s">
        <v>440</v>
      </c>
      <c r="G143" s="86" t="s">
        <v>314</v>
      </c>
      <c r="H143" s="73" t="s">
        <v>455</v>
      </c>
      <c r="I143" s="73" t="s">
        <v>294</v>
      </c>
      <c r="J143" s="73"/>
      <c r="K143" s="83">
        <v>6.5399999999980043</v>
      </c>
      <c r="L143" s="86" t="s">
        <v>132</v>
      </c>
      <c r="M143" s="87">
        <v>5.0000000000000001E-3</v>
      </c>
      <c r="N143" s="87">
        <v>3.790000000000273E-2</v>
      </c>
      <c r="O143" s="83">
        <v>254348.42137500001</v>
      </c>
      <c r="P143" s="85">
        <v>86.66</v>
      </c>
      <c r="Q143" s="73"/>
      <c r="R143" s="83">
        <v>220.41834978599996</v>
      </c>
      <c r="S143" s="84">
        <v>1.4120207170289589E-3</v>
      </c>
      <c r="T143" s="84">
        <f t="shared" si="2"/>
        <v>4.0449462982970665E-4</v>
      </c>
      <c r="U143" s="84">
        <f>R143/'סכום נכסי הקרן'!$C$42</f>
        <v>3.3358679657385176E-5</v>
      </c>
    </row>
    <row r="144" spans="2:21">
      <c r="B144" s="76" t="s">
        <v>475</v>
      </c>
      <c r="C144" s="73">
        <v>1178375</v>
      </c>
      <c r="D144" s="86" t="s">
        <v>119</v>
      </c>
      <c r="E144" s="86" t="s">
        <v>290</v>
      </c>
      <c r="F144" s="73" t="s">
        <v>440</v>
      </c>
      <c r="G144" s="86" t="s">
        <v>314</v>
      </c>
      <c r="H144" s="73" t="s">
        <v>455</v>
      </c>
      <c r="I144" s="73" t="s">
        <v>294</v>
      </c>
      <c r="J144" s="73"/>
      <c r="K144" s="83">
        <v>6.3900000000021091</v>
      </c>
      <c r="L144" s="86" t="s">
        <v>132</v>
      </c>
      <c r="M144" s="87">
        <v>9.7000000000000003E-3</v>
      </c>
      <c r="N144" s="87">
        <v>4.5200000000022944E-2</v>
      </c>
      <c r="O144" s="83">
        <v>752641.54998899996</v>
      </c>
      <c r="P144" s="85">
        <v>85.7</v>
      </c>
      <c r="Q144" s="73"/>
      <c r="R144" s="83">
        <v>645.01385187599999</v>
      </c>
      <c r="S144" s="84">
        <v>1.804658860710734E-3</v>
      </c>
      <c r="T144" s="84">
        <f t="shared" si="2"/>
        <v>1.1836793057516458E-3</v>
      </c>
      <c r="U144" s="84">
        <f>R144/'סכום נכסי הקרן'!$C$42</f>
        <v>9.7618054396096527E-5</v>
      </c>
    </row>
    <row r="145" spans="2:21">
      <c r="B145" s="76" t="s">
        <v>476</v>
      </c>
      <c r="C145" s="73">
        <v>1171214</v>
      </c>
      <c r="D145" s="86" t="s">
        <v>119</v>
      </c>
      <c r="E145" s="86" t="s">
        <v>290</v>
      </c>
      <c r="F145" s="73" t="s">
        <v>477</v>
      </c>
      <c r="G145" s="86" t="s">
        <v>478</v>
      </c>
      <c r="H145" s="73" t="s">
        <v>463</v>
      </c>
      <c r="I145" s="73" t="s">
        <v>130</v>
      </c>
      <c r="J145" s="73"/>
      <c r="K145" s="83">
        <v>1.5300000000004066</v>
      </c>
      <c r="L145" s="86" t="s">
        <v>132</v>
      </c>
      <c r="M145" s="87">
        <v>1.8500000000000003E-2</v>
      </c>
      <c r="N145" s="87">
        <v>3.7500000000005654E-2</v>
      </c>
      <c r="O145" s="83">
        <v>1663399.055896</v>
      </c>
      <c r="P145" s="85">
        <v>106.43</v>
      </c>
      <c r="Q145" s="73"/>
      <c r="R145" s="83">
        <v>1770.3556707760001</v>
      </c>
      <c r="S145" s="84">
        <v>2.3738426987898161E-3</v>
      </c>
      <c r="T145" s="84">
        <f t="shared" si="2"/>
        <v>3.2488191768639389E-3</v>
      </c>
      <c r="U145" s="84">
        <f>R145/'סכום נכסי הקרן'!$C$42</f>
        <v>2.6793017803821193E-4</v>
      </c>
    </row>
    <row r="146" spans="2:21">
      <c r="B146" s="76" t="s">
        <v>479</v>
      </c>
      <c r="C146" s="73">
        <v>1175660</v>
      </c>
      <c r="D146" s="86" t="s">
        <v>119</v>
      </c>
      <c r="E146" s="86" t="s">
        <v>290</v>
      </c>
      <c r="F146" s="73" t="s">
        <v>477</v>
      </c>
      <c r="G146" s="86" t="s">
        <v>478</v>
      </c>
      <c r="H146" s="73" t="s">
        <v>463</v>
      </c>
      <c r="I146" s="73" t="s">
        <v>130</v>
      </c>
      <c r="J146" s="73"/>
      <c r="K146" s="83">
        <v>1.3800000000002259</v>
      </c>
      <c r="L146" s="86" t="s">
        <v>132</v>
      </c>
      <c r="M146" s="87">
        <v>0.01</v>
      </c>
      <c r="N146" s="87">
        <v>4.5199999999997138E-2</v>
      </c>
      <c r="O146" s="83">
        <v>1632467.3659890003</v>
      </c>
      <c r="P146" s="85">
        <v>103.05</v>
      </c>
      <c r="Q146" s="73"/>
      <c r="R146" s="83">
        <v>1682.2575122990002</v>
      </c>
      <c r="S146" s="84">
        <v>1.7160669253840912E-3</v>
      </c>
      <c r="T146" s="84">
        <f t="shared" si="2"/>
        <v>3.0871482813308285E-3</v>
      </c>
      <c r="U146" s="84">
        <f>R146/'סכום נכסי הקרן'!$C$42</f>
        <v>2.5459717627182967E-4</v>
      </c>
    </row>
    <row r="147" spans="2:21">
      <c r="B147" s="76" t="s">
        <v>480</v>
      </c>
      <c r="C147" s="73">
        <v>1182831</v>
      </c>
      <c r="D147" s="86" t="s">
        <v>119</v>
      </c>
      <c r="E147" s="86" t="s">
        <v>290</v>
      </c>
      <c r="F147" s="73" t="s">
        <v>477</v>
      </c>
      <c r="G147" s="86" t="s">
        <v>478</v>
      </c>
      <c r="H147" s="73" t="s">
        <v>463</v>
      </c>
      <c r="I147" s="73" t="s">
        <v>130</v>
      </c>
      <c r="J147" s="73"/>
      <c r="K147" s="83">
        <v>4.36999999999985</v>
      </c>
      <c r="L147" s="86" t="s">
        <v>132</v>
      </c>
      <c r="M147" s="87">
        <v>0.01</v>
      </c>
      <c r="N147" s="87">
        <v>5.1899999999997164E-2</v>
      </c>
      <c r="O147" s="83">
        <v>3538134.9073740002</v>
      </c>
      <c r="P147" s="85">
        <v>88.87</v>
      </c>
      <c r="Q147" s="73"/>
      <c r="R147" s="83">
        <v>3144.3404684310003</v>
      </c>
      <c r="S147" s="84">
        <v>2.9881432390761265E-3</v>
      </c>
      <c r="T147" s="84">
        <f t="shared" si="2"/>
        <v>5.7702493239396692E-3</v>
      </c>
      <c r="U147" s="84">
        <f>R147/'סכום נכסי הקרן'!$C$42</f>
        <v>4.7587256923926219E-4</v>
      </c>
    </row>
    <row r="148" spans="2:21">
      <c r="B148" s="76" t="s">
        <v>481</v>
      </c>
      <c r="C148" s="73">
        <v>1191659</v>
      </c>
      <c r="D148" s="86" t="s">
        <v>119</v>
      </c>
      <c r="E148" s="86" t="s">
        <v>290</v>
      </c>
      <c r="F148" s="73" t="s">
        <v>477</v>
      </c>
      <c r="G148" s="86" t="s">
        <v>478</v>
      </c>
      <c r="H148" s="73" t="s">
        <v>463</v>
      </c>
      <c r="I148" s="73" t="s">
        <v>130</v>
      </c>
      <c r="J148" s="73"/>
      <c r="K148" s="83">
        <v>3.0400000000000502</v>
      </c>
      <c r="L148" s="86" t="s">
        <v>132</v>
      </c>
      <c r="M148" s="87">
        <v>3.5400000000000001E-2</v>
      </c>
      <c r="N148" s="87">
        <v>4.7899999999997361E-2</v>
      </c>
      <c r="O148" s="83">
        <v>2451151.395</v>
      </c>
      <c r="P148" s="85">
        <v>97.61</v>
      </c>
      <c r="Q148" s="73"/>
      <c r="R148" s="83">
        <v>2392.5688852969997</v>
      </c>
      <c r="S148" s="84">
        <v>3.5678540268700601E-3</v>
      </c>
      <c r="T148" s="84">
        <f t="shared" si="2"/>
        <v>4.3906565244676062E-3</v>
      </c>
      <c r="U148" s="84">
        <f>R148/'סכום נכסי הקרן'!$C$42</f>
        <v>3.6209752536637098E-4</v>
      </c>
    </row>
    <row r="149" spans="2:21">
      <c r="B149" s="76" t="s">
        <v>482</v>
      </c>
      <c r="C149" s="73">
        <v>1139542</v>
      </c>
      <c r="D149" s="86" t="s">
        <v>119</v>
      </c>
      <c r="E149" s="86" t="s">
        <v>290</v>
      </c>
      <c r="F149" s="73" t="s">
        <v>483</v>
      </c>
      <c r="G149" s="86" t="s">
        <v>324</v>
      </c>
      <c r="H149" s="73" t="s">
        <v>455</v>
      </c>
      <c r="I149" s="73" t="s">
        <v>294</v>
      </c>
      <c r="J149" s="73"/>
      <c r="K149" s="83">
        <v>3.0300000000045384</v>
      </c>
      <c r="L149" s="86" t="s">
        <v>132</v>
      </c>
      <c r="M149" s="87">
        <v>1.9400000000000001E-2</v>
      </c>
      <c r="N149" s="87">
        <v>2.4700000000048381E-2</v>
      </c>
      <c r="O149" s="83">
        <v>244983.00119599997</v>
      </c>
      <c r="P149" s="85">
        <v>108.83</v>
      </c>
      <c r="Q149" s="73"/>
      <c r="R149" s="83">
        <v>266.61498559300003</v>
      </c>
      <c r="S149" s="84">
        <v>6.7778491965620542E-4</v>
      </c>
      <c r="T149" s="84">
        <f t="shared" si="2"/>
        <v>4.8927110655350224E-4</v>
      </c>
      <c r="U149" s="84">
        <f>R149/'סכום נכסי הקרן'!$C$42</f>
        <v>4.0350197272097331E-5</v>
      </c>
    </row>
    <row r="150" spans="2:21">
      <c r="B150" s="76" t="s">
        <v>484</v>
      </c>
      <c r="C150" s="73">
        <v>1142595</v>
      </c>
      <c r="D150" s="86" t="s">
        <v>119</v>
      </c>
      <c r="E150" s="86" t="s">
        <v>290</v>
      </c>
      <c r="F150" s="73" t="s">
        <v>483</v>
      </c>
      <c r="G150" s="86" t="s">
        <v>324</v>
      </c>
      <c r="H150" s="73" t="s">
        <v>455</v>
      </c>
      <c r="I150" s="73" t="s">
        <v>294</v>
      </c>
      <c r="J150" s="73"/>
      <c r="K150" s="83">
        <v>3.9999999999993463</v>
      </c>
      <c r="L150" s="86" t="s">
        <v>132</v>
      </c>
      <c r="M150" s="87">
        <v>1.23E-2</v>
      </c>
      <c r="N150" s="87">
        <v>2.6299999999997156E-2</v>
      </c>
      <c r="O150" s="83">
        <v>2939114.4240899999</v>
      </c>
      <c r="P150" s="85">
        <v>104.15</v>
      </c>
      <c r="Q150" s="73"/>
      <c r="R150" s="83">
        <v>3061.0875702490002</v>
      </c>
      <c r="S150" s="84">
        <v>2.3112197753655597E-3</v>
      </c>
      <c r="T150" s="84">
        <f t="shared" si="2"/>
        <v>5.6174700736409842E-3</v>
      </c>
      <c r="U150" s="84">
        <f>R150/'סכום נכסי הקרן'!$C$42</f>
        <v>4.6327286162100542E-4</v>
      </c>
    </row>
    <row r="151" spans="2:21">
      <c r="B151" s="76" t="s">
        <v>485</v>
      </c>
      <c r="C151" s="73">
        <v>1820190</v>
      </c>
      <c r="D151" s="86" t="s">
        <v>119</v>
      </c>
      <c r="E151" s="86" t="s">
        <v>290</v>
      </c>
      <c r="F151" s="73" t="s">
        <v>486</v>
      </c>
      <c r="G151" s="86" t="s">
        <v>487</v>
      </c>
      <c r="H151" s="73" t="s">
        <v>488</v>
      </c>
      <c r="I151" s="73" t="s">
        <v>130</v>
      </c>
      <c r="J151" s="73"/>
      <c r="K151" s="83">
        <v>1.2</v>
      </c>
      <c r="L151" s="86" t="s">
        <v>132</v>
      </c>
      <c r="M151" s="87">
        <v>4.6500000000000007E-2</v>
      </c>
      <c r="N151" s="87">
        <v>5.1100417246175242E-2</v>
      </c>
      <c r="O151" s="83">
        <v>1.6108000000000001E-2</v>
      </c>
      <c r="P151" s="85">
        <v>110.23</v>
      </c>
      <c r="Q151" s="73"/>
      <c r="R151" s="83">
        <v>1.7975E-5</v>
      </c>
      <c r="S151" s="84">
        <v>3.746280000707021E-11</v>
      </c>
      <c r="T151" s="84">
        <f t="shared" si="2"/>
        <v>3.2986323408409743E-11</v>
      </c>
      <c r="U151" s="84">
        <f>R151/'סכום נכסי הקרן'!$C$42</f>
        <v>2.7203827059936729E-12</v>
      </c>
    </row>
    <row r="152" spans="2:21">
      <c r="B152" s="76" t="s">
        <v>489</v>
      </c>
      <c r="C152" s="73">
        <v>1142231</v>
      </c>
      <c r="D152" s="86" t="s">
        <v>119</v>
      </c>
      <c r="E152" s="86" t="s">
        <v>290</v>
      </c>
      <c r="F152" s="73" t="s">
        <v>490</v>
      </c>
      <c r="G152" s="86" t="s">
        <v>487</v>
      </c>
      <c r="H152" s="73" t="s">
        <v>488</v>
      </c>
      <c r="I152" s="73" t="s">
        <v>130</v>
      </c>
      <c r="J152" s="73"/>
      <c r="K152" s="83">
        <v>2.8600000000009311</v>
      </c>
      <c r="L152" s="86" t="s">
        <v>132</v>
      </c>
      <c r="M152" s="87">
        <v>2.5699999999999997E-2</v>
      </c>
      <c r="N152" s="87">
        <v>4.5900000000018738E-2</v>
      </c>
      <c r="O152" s="83">
        <v>795900.62348299997</v>
      </c>
      <c r="P152" s="85">
        <v>105.24</v>
      </c>
      <c r="Q152" s="73"/>
      <c r="R152" s="83">
        <v>837.60577577699996</v>
      </c>
      <c r="S152" s="84">
        <v>6.692155163057987E-4</v>
      </c>
      <c r="T152" s="84">
        <f t="shared" si="2"/>
        <v>1.5371090408084591E-3</v>
      </c>
      <c r="U152" s="84">
        <f>R152/'סכום נכסי הקרן'!$C$42</f>
        <v>1.2676541123027342E-4</v>
      </c>
    </row>
    <row r="153" spans="2:21">
      <c r="B153" s="76" t="s">
        <v>491</v>
      </c>
      <c r="C153" s="73">
        <v>1171628</v>
      </c>
      <c r="D153" s="86" t="s">
        <v>119</v>
      </c>
      <c r="E153" s="86" t="s">
        <v>290</v>
      </c>
      <c r="F153" s="73" t="s">
        <v>490</v>
      </c>
      <c r="G153" s="86" t="s">
        <v>487</v>
      </c>
      <c r="H153" s="73" t="s">
        <v>488</v>
      </c>
      <c r="I153" s="73" t="s">
        <v>130</v>
      </c>
      <c r="J153" s="73"/>
      <c r="K153" s="83">
        <v>1.729999999999746</v>
      </c>
      <c r="L153" s="86" t="s">
        <v>132</v>
      </c>
      <c r="M153" s="87">
        <v>1.2199999999999999E-2</v>
      </c>
      <c r="N153" s="87">
        <v>3.8700000000036407E-2</v>
      </c>
      <c r="O153" s="83">
        <v>112971.536842</v>
      </c>
      <c r="P153" s="85">
        <v>104.54</v>
      </c>
      <c r="Q153" s="73"/>
      <c r="R153" s="83">
        <v>118.10044811100001</v>
      </c>
      <c r="S153" s="84">
        <v>2.4559029748260871E-4</v>
      </c>
      <c r="T153" s="84">
        <f t="shared" si="2"/>
        <v>2.1672876640153321E-4</v>
      </c>
      <c r="U153" s="84">
        <f>R153/'סכום נכסי הקרן'!$C$42</f>
        <v>1.7873625402573997E-5</v>
      </c>
    </row>
    <row r="154" spans="2:21">
      <c r="B154" s="76" t="s">
        <v>492</v>
      </c>
      <c r="C154" s="73">
        <v>1178292</v>
      </c>
      <c r="D154" s="86" t="s">
        <v>119</v>
      </c>
      <c r="E154" s="86" t="s">
        <v>290</v>
      </c>
      <c r="F154" s="73" t="s">
        <v>490</v>
      </c>
      <c r="G154" s="86" t="s">
        <v>487</v>
      </c>
      <c r="H154" s="73" t="s">
        <v>488</v>
      </c>
      <c r="I154" s="73" t="s">
        <v>130</v>
      </c>
      <c r="J154" s="73"/>
      <c r="K154" s="83">
        <v>5.5500000000013641</v>
      </c>
      <c r="L154" s="86" t="s">
        <v>132</v>
      </c>
      <c r="M154" s="87">
        <v>1.09E-2</v>
      </c>
      <c r="N154" s="87">
        <v>4.4700000000002731E-2</v>
      </c>
      <c r="O154" s="83">
        <v>817050.46499999997</v>
      </c>
      <c r="P154" s="85">
        <v>89.75</v>
      </c>
      <c r="Q154" s="73"/>
      <c r="R154" s="83">
        <v>733.30279794</v>
      </c>
      <c r="S154" s="84">
        <v>1.8156677E-3</v>
      </c>
      <c r="T154" s="84">
        <f t="shared" si="2"/>
        <v>1.3457003198409224E-3</v>
      </c>
      <c r="U154" s="84">
        <f>R154/'סכום נכסי הקרן'!$C$42</f>
        <v>1.1097993044632818E-4</v>
      </c>
    </row>
    <row r="155" spans="2:21">
      <c r="B155" s="76" t="s">
        <v>493</v>
      </c>
      <c r="C155" s="73">
        <v>1184530</v>
      </c>
      <c r="D155" s="86" t="s">
        <v>119</v>
      </c>
      <c r="E155" s="86" t="s">
        <v>290</v>
      </c>
      <c r="F155" s="73" t="s">
        <v>490</v>
      </c>
      <c r="G155" s="86" t="s">
        <v>487</v>
      </c>
      <c r="H155" s="73" t="s">
        <v>488</v>
      </c>
      <c r="I155" s="73" t="s">
        <v>130</v>
      </c>
      <c r="J155" s="73"/>
      <c r="K155" s="83">
        <v>6.4900000000034987</v>
      </c>
      <c r="L155" s="86" t="s">
        <v>132</v>
      </c>
      <c r="M155" s="87">
        <v>1.54E-2</v>
      </c>
      <c r="N155" s="87">
        <v>4.6800000000027639E-2</v>
      </c>
      <c r="O155" s="83">
        <v>1034029.934819</v>
      </c>
      <c r="P155" s="85">
        <v>86.8</v>
      </c>
      <c r="Q155" s="73"/>
      <c r="R155" s="83">
        <v>897.53798001400003</v>
      </c>
      <c r="S155" s="84">
        <v>2.95437124234E-3</v>
      </c>
      <c r="T155" s="84">
        <f t="shared" si="2"/>
        <v>1.6470919655116887E-3</v>
      </c>
      <c r="U155" s="84">
        <f>R155/'סכום נכסי הקרן'!$C$42</f>
        <v>1.3583570507942033E-4</v>
      </c>
    </row>
    <row r="156" spans="2:21">
      <c r="B156" s="76" t="s">
        <v>494</v>
      </c>
      <c r="C156" s="73">
        <v>1182989</v>
      </c>
      <c r="D156" s="86" t="s">
        <v>119</v>
      </c>
      <c r="E156" s="86" t="s">
        <v>290</v>
      </c>
      <c r="F156" s="73" t="s">
        <v>495</v>
      </c>
      <c r="G156" s="86" t="s">
        <v>496</v>
      </c>
      <c r="H156" s="73" t="s">
        <v>497</v>
      </c>
      <c r="I156" s="73" t="s">
        <v>294</v>
      </c>
      <c r="J156" s="73"/>
      <c r="K156" s="83">
        <v>4.7099999999994848</v>
      </c>
      <c r="L156" s="86" t="s">
        <v>132</v>
      </c>
      <c r="M156" s="87">
        <v>7.4999999999999997E-3</v>
      </c>
      <c r="N156" s="87">
        <v>3.83999999999938E-2</v>
      </c>
      <c r="O156" s="83">
        <v>3002363.9862779998</v>
      </c>
      <c r="P156" s="85">
        <v>92.39</v>
      </c>
      <c r="Q156" s="73"/>
      <c r="R156" s="83">
        <v>2773.8841805329998</v>
      </c>
      <c r="S156" s="84">
        <v>2.2429134814567456E-3</v>
      </c>
      <c r="T156" s="84">
        <f t="shared" si="2"/>
        <v>5.0904167274844593E-3</v>
      </c>
      <c r="U156" s="84">
        <f>R156/'סכום נכסי הקרן'!$C$42</f>
        <v>4.1980676234500163E-4</v>
      </c>
    </row>
    <row r="157" spans="2:21">
      <c r="B157" s="76" t="s">
        <v>498</v>
      </c>
      <c r="C157" s="73">
        <v>1260769</v>
      </c>
      <c r="D157" s="86" t="s">
        <v>119</v>
      </c>
      <c r="E157" s="86" t="s">
        <v>290</v>
      </c>
      <c r="F157" s="73" t="s">
        <v>499</v>
      </c>
      <c r="G157" s="86" t="s">
        <v>487</v>
      </c>
      <c r="H157" s="73" t="s">
        <v>488</v>
      </c>
      <c r="I157" s="73" t="s">
        <v>130</v>
      </c>
      <c r="J157" s="73"/>
      <c r="K157" s="83">
        <v>3.7900000000008309</v>
      </c>
      <c r="L157" s="86" t="s">
        <v>132</v>
      </c>
      <c r="M157" s="87">
        <v>1.0800000000000001E-2</v>
      </c>
      <c r="N157" s="87">
        <v>3.6900000000009127E-2</v>
      </c>
      <c r="O157" s="83">
        <v>1216144.6007040001</v>
      </c>
      <c r="P157" s="85">
        <v>99.93</v>
      </c>
      <c r="Q157" s="73"/>
      <c r="R157" s="83">
        <v>1215.2932945810001</v>
      </c>
      <c r="S157" s="84">
        <v>3.7077579289756099E-3</v>
      </c>
      <c r="T157" s="84">
        <f t="shared" si="2"/>
        <v>2.2302118303822328E-3</v>
      </c>
      <c r="U157" s="84">
        <f>R157/'סכום נכסי הקרן'!$C$42</f>
        <v>1.8392561119823236E-4</v>
      </c>
    </row>
    <row r="158" spans="2:21">
      <c r="B158" s="76" t="s">
        <v>500</v>
      </c>
      <c r="C158" s="73">
        <v>6120224</v>
      </c>
      <c r="D158" s="86" t="s">
        <v>119</v>
      </c>
      <c r="E158" s="86" t="s">
        <v>290</v>
      </c>
      <c r="F158" s="73" t="s">
        <v>501</v>
      </c>
      <c r="G158" s="86" t="s">
        <v>314</v>
      </c>
      <c r="H158" s="73" t="s">
        <v>497</v>
      </c>
      <c r="I158" s="73" t="s">
        <v>294</v>
      </c>
      <c r="J158" s="73"/>
      <c r="K158" s="83">
        <v>3.9900000000046107</v>
      </c>
      <c r="L158" s="86" t="s">
        <v>132</v>
      </c>
      <c r="M158" s="87">
        <v>1.8000000000000002E-2</v>
      </c>
      <c r="N158" s="87">
        <v>3.2800000000036328E-2</v>
      </c>
      <c r="O158" s="83">
        <v>137888.96216299999</v>
      </c>
      <c r="P158" s="85">
        <v>103.82</v>
      </c>
      <c r="Q158" s="73"/>
      <c r="R158" s="83">
        <v>143.15632076599999</v>
      </c>
      <c r="S158" s="84">
        <v>2.4710484967965183E-4</v>
      </c>
      <c r="T158" s="84">
        <f t="shared" si="2"/>
        <v>2.6270935714855739E-4</v>
      </c>
      <c r="U158" s="84">
        <f>R158/'סכום נכסי הקרן'!$C$42</f>
        <v>2.166564557805337E-5</v>
      </c>
    </row>
    <row r="159" spans="2:21">
      <c r="B159" s="76" t="s">
        <v>502</v>
      </c>
      <c r="C159" s="73">
        <v>1193630</v>
      </c>
      <c r="D159" s="86" t="s">
        <v>119</v>
      </c>
      <c r="E159" s="86" t="s">
        <v>290</v>
      </c>
      <c r="F159" s="73" t="s">
        <v>503</v>
      </c>
      <c r="G159" s="86" t="s">
        <v>314</v>
      </c>
      <c r="H159" s="73" t="s">
        <v>497</v>
      </c>
      <c r="I159" s="73" t="s">
        <v>294</v>
      </c>
      <c r="J159" s="73"/>
      <c r="K159" s="83">
        <v>5.0899999999991925</v>
      </c>
      <c r="L159" s="86" t="s">
        <v>132</v>
      </c>
      <c r="M159" s="87">
        <v>3.6200000000000003E-2</v>
      </c>
      <c r="N159" s="87">
        <v>4.6199999999994017E-2</v>
      </c>
      <c r="O159" s="83">
        <v>2538141.9643020001</v>
      </c>
      <c r="P159" s="85">
        <v>96.18</v>
      </c>
      <c r="Q159" s="73"/>
      <c r="R159" s="83">
        <v>2441.184881533</v>
      </c>
      <c r="S159" s="84">
        <v>2.0133022531399571E-3</v>
      </c>
      <c r="T159" s="84">
        <f t="shared" si="2"/>
        <v>4.4798728234752691E-3</v>
      </c>
      <c r="U159" s="84">
        <f>R159/'סכום נכסי הקרן'!$C$42</f>
        <v>3.6945519520754309E-4</v>
      </c>
    </row>
    <row r="160" spans="2:21">
      <c r="B160" s="76" t="s">
        <v>504</v>
      </c>
      <c r="C160" s="73">
        <v>1132828</v>
      </c>
      <c r="D160" s="86" t="s">
        <v>119</v>
      </c>
      <c r="E160" s="86" t="s">
        <v>290</v>
      </c>
      <c r="F160" s="73" t="s">
        <v>505</v>
      </c>
      <c r="G160" s="86" t="s">
        <v>156</v>
      </c>
      <c r="H160" s="73" t="s">
        <v>497</v>
      </c>
      <c r="I160" s="73" t="s">
        <v>294</v>
      </c>
      <c r="J160" s="73"/>
      <c r="K160" s="83">
        <v>0.75999999999953038</v>
      </c>
      <c r="L160" s="86" t="s">
        <v>132</v>
      </c>
      <c r="M160" s="87">
        <v>1.9799999999999998E-2</v>
      </c>
      <c r="N160" s="87">
        <v>2.1799999999992235E-2</v>
      </c>
      <c r="O160" s="83">
        <v>1012058.30978</v>
      </c>
      <c r="P160" s="85">
        <v>109.42</v>
      </c>
      <c r="Q160" s="73"/>
      <c r="R160" s="83">
        <v>1107.394149427</v>
      </c>
      <c r="S160" s="84">
        <v>3.330458443803491E-3</v>
      </c>
      <c r="T160" s="84">
        <f t="shared" si="2"/>
        <v>2.0322037025635518E-3</v>
      </c>
      <c r="U160" s="84">
        <f>R160/'סכום נכסי הקרן'!$C$42</f>
        <v>1.6759587720833292E-4</v>
      </c>
    </row>
    <row r="161" spans="2:21">
      <c r="B161" s="76" t="s">
        <v>506</v>
      </c>
      <c r="C161" s="73">
        <v>1166057</v>
      </c>
      <c r="D161" s="86" t="s">
        <v>119</v>
      </c>
      <c r="E161" s="86" t="s">
        <v>290</v>
      </c>
      <c r="F161" s="73" t="s">
        <v>507</v>
      </c>
      <c r="G161" s="86" t="s">
        <v>324</v>
      </c>
      <c r="H161" s="73" t="s">
        <v>508</v>
      </c>
      <c r="I161" s="73" t="s">
        <v>294</v>
      </c>
      <c r="J161" s="73"/>
      <c r="K161" s="83">
        <v>3.970000000000407</v>
      </c>
      <c r="L161" s="86" t="s">
        <v>132</v>
      </c>
      <c r="M161" s="87">
        <v>2.75E-2</v>
      </c>
      <c r="N161" s="87">
        <v>3.7800000000006641E-2</v>
      </c>
      <c r="O161" s="83">
        <v>1790148.1106389998</v>
      </c>
      <c r="P161" s="85">
        <v>104.28</v>
      </c>
      <c r="Q161" s="73"/>
      <c r="R161" s="83">
        <v>1866.766446292</v>
      </c>
      <c r="S161" s="84">
        <v>1.9824464578332116E-3</v>
      </c>
      <c r="T161" s="84">
        <f t="shared" si="2"/>
        <v>3.4257447413271577E-3</v>
      </c>
      <c r="U161" s="84">
        <f>R161/'סכום נכסי הקרן'!$C$42</f>
        <v>2.8252123263543944E-4</v>
      </c>
    </row>
    <row r="162" spans="2:21">
      <c r="B162" s="76" t="s">
        <v>509</v>
      </c>
      <c r="C162" s="73">
        <v>1180355</v>
      </c>
      <c r="D162" s="86" t="s">
        <v>119</v>
      </c>
      <c r="E162" s="86" t="s">
        <v>290</v>
      </c>
      <c r="F162" s="73" t="s">
        <v>507</v>
      </c>
      <c r="G162" s="86" t="s">
        <v>324</v>
      </c>
      <c r="H162" s="73" t="s">
        <v>508</v>
      </c>
      <c r="I162" s="73" t="s">
        <v>294</v>
      </c>
      <c r="J162" s="73"/>
      <c r="K162" s="83">
        <v>4.2099999999981002</v>
      </c>
      <c r="L162" s="86" t="s">
        <v>132</v>
      </c>
      <c r="M162" s="87">
        <v>2.5000000000000001E-2</v>
      </c>
      <c r="N162" s="87">
        <v>6.1399999999987326E-2</v>
      </c>
      <c r="O162" s="83">
        <v>128136.81052200001</v>
      </c>
      <c r="P162" s="85">
        <v>86.31</v>
      </c>
      <c r="Q162" s="73"/>
      <c r="R162" s="83">
        <v>110.59486940100001</v>
      </c>
      <c r="S162" s="84">
        <v>1.5061328251095779E-4</v>
      </c>
      <c r="T162" s="84">
        <f t="shared" si="2"/>
        <v>2.0295511150888594E-4</v>
      </c>
      <c r="U162" s="84">
        <f>R162/'סכום נכסי הקרן'!$C$42</f>
        <v>1.6737711826987998E-5</v>
      </c>
    </row>
    <row r="163" spans="2:21">
      <c r="B163" s="76" t="s">
        <v>510</v>
      </c>
      <c r="C163" s="73">
        <v>1260603</v>
      </c>
      <c r="D163" s="86" t="s">
        <v>119</v>
      </c>
      <c r="E163" s="86" t="s">
        <v>290</v>
      </c>
      <c r="F163" s="73" t="s">
        <v>499</v>
      </c>
      <c r="G163" s="86" t="s">
        <v>487</v>
      </c>
      <c r="H163" s="73" t="s">
        <v>511</v>
      </c>
      <c r="I163" s="73" t="s">
        <v>130</v>
      </c>
      <c r="J163" s="73"/>
      <c r="K163" s="83">
        <v>2.4599999999996638</v>
      </c>
      <c r="L163" s="86" t="s">
        <v>132</v>
      </c>
      <c r="M163" s="87">
        <v>0.04</v>
      </c>
      <c r="N163" s="87">
        <v>0.13529999999997311</v>
      </c>
      <c r="O163" s="83">
        <v>2028674.138727</v>
      </c>
      <c r="P163" s="85">
        <v>87.99</v>
      </c>
      <c r="Q163" s="73"/>
      <c r="R163" s="83">
        <v>1785.0303908599999</v>
      </c>
      <c r="S163" s="84">
        <v>7.0088488597242838E-4</v>
      </c>
      <c r="T163" s="84">
        <f t="shared" si="2"/>
        <v>3.2757490829901531E-3</v>
      </c>
      <c r="U163" s="84">
        <f>R163/'סכום נכסי הקרן'!$C$42</f>
        <v>2.7015108789811798E-4</v>
      </c>
    </row>
    <row r="164" spans="2:21">
      <c r="B164" s="76" t="s">
        <v>512</v>
      </c>
      <c r="C164" s="73">
        <v>1260652</v>
      </c>
      <c r="D164" s="86" t="s">
        <v>119</v>
      </c>
      <c r="E164" s="86" t="s">
        <v>290</v>
      </c>
      <c r="F164" s="73" t="s">
        <v>499</v>
      </c>
      <c r="G164" s="86" t="s">
        <v>487</v>
      </c>
      <c r="H164" s="73" t="s">
        <v>511</v>
      </c>
      <c r="I164" s="73" t="s">
        <v>130</v>
      </c>
      <c r="J164" s="73"/>
      <c r="K164" s="83">
        <v>3.1900000000012372</v>
      </c>
      <c r="L164" s="86" t="s">
        <v>132</v>
      </c>
      <c r="M164" s="87">
        <v>3.2799999999999996E-2</v>
      </c>
      <c r="N164" s="87">
        <v>0.12140000000003692</v>
      </c>
      <c r="O164" s="83">
        <v>1895690.9618559999</v>
      </c>
      <c r="P164" s="85">
        <v>84.87</v>
      </c>
      <c r="Q164" s="73"/>
      <c r="R164" s="83">
        <v>1608.8729066789999</v>
      </c>
      <c r="S164" s="84">
        <v>1.263400681307644E-3</v>
      </c>
      <c r="T164" s="84">
        <f t="shared" si="2"/>
        <v>2.9524785548117783E-3</v>
      </c>
      <c r="U164" s="84">
        <f>R164/'סכום נכסי הקרן'!$C$42</f>
        <v>2.4349096141704167E-4</v>
      </c>
    </row>
    <row r="165" spans="2:21">
      <c r="B165" s="76" t="s">
        <v>513</v>
      </c>
      <c r="C165" s="73">
        <v>1260736</v>
      </c>
      <c r="D165" s="86" t="s">
        <v>119</v>
      </c>
      <c r="E165" s="86" t="s">
        <v>290</v>
      </c>
      <c r="F165" s="73" t="s">
        <v>499</v>
      </c>
      <c r="G165" s="86" t="s">
        <v>487</v>
      </c>
      <c r="H165" s="73" t="s">
        <v>511</v>
      </c>
      <c r="I165" s="73" t="s">
        <v>130</v>
      </c>
      <c r="J165" s="73"/>
      <c r="K165" s="83">
        <v>4.0700000000019063</v>
      </c>
      <c r="L165" s="86" t="s">
        <v>132</v>
      </c>
      <c r="M165" s="87">
        <v>1.29E-2</v>
      </c>
      <c r="N165" s="87">
        <v>9.5000000000030754E-2</v>
      </c>
      <c r="O165" s="83">
        <v>830471.24256099993</v>
      </c>
      <c r="P165" s="85">
        <v>78.33</v>
      </c>
      <c r="Q165" s="73"/>
      <c r="R165" s="83">
        <v>650.50812196799995</v>
      </c>
      <c r="S165" s="84">
        <v>8.0587464137749066E-4</v>
      </c>
      <c r="T165" s="84">
        <f t="shared" si="2"/>
        <v>1.1937619633398439E-3</v>
      </c>
      <c r="U165" s="84">
        <f>R165/'סכום נכסי הקרן'!$C$42</f>
        <v>9.8449571355225033E-5</v>
      </c>
    </row>
    <row r="166" spans="2:21">
      <c r="B166" s="76" t="s">
        <v>514</v>
      </c>
      <c r="C166" s="73">
        <v>6120323</v>
      </c>
      <c r="D166" s="86" t="s">
        <v>119</v>
      </c>
      <c r="E166" s="86" t="s">
        <v>290</v>
      </c>
      <c r="F166" s="73" t="s">
        <v>501</v>
      </c>
      <c r="G166" s="86" t="s">
        <v>314</v>
      </c>
      <c r="H166" s="73" t="s">
        <v>508</v>
      </c>
      <c r="I166" s="73" t="s">
        <v>294</v>
      </c>
      <c r="J166" s="73"/>
      <c r="K166" s="83">
        <v>3.1900000000000457</v>
      </c>
      <c r="L166" s="86" t="s">
        <v>132</v>
      </c>
      <c r="M166" s="87">
        <v>3.3000000000000002E-2</v>
      </c>
      <c r="N166" s="87">
        <v>5.7599999999997271E-2</v>
      </c>
      <c r="O166" s="83">
        <v>2159055.7603850001</v>
      </c>
      <c r="P166" s="85">
        <v>101.7</v>
      </c>
      <c r="Q166" s="73"/>
      <c r="R166" s="83">
        <v>2195.75980351</v>
      </c>
      <c r="S166" s="84">
        <v>3.4195062993709162E-3</v>
      </c>
      <c r="T166" s="84">
        <f t="shared" si="2"/>
        <v>4.0294877889161104E-3</v>
      </c>
      <c r="U166" s="84">
        <f>R166/'סכום נכסי הקרן'!$C$42</f>
        <v>3.3231193301722778E-4</v>
      </c>
    </row>
    <row r="167" spans="2:21">
      <c r="B167" s="76" t="s">
        <v>515</v>
      </c>
      <c r="C167" s="73">
        <v>1168350</v>
      </c>
      <c r="D167" s="86" t="s">
        <v>119</v>
      </c>
      <c r="E167" s="86" t="s">
        <v>290</v>
      </c>
      <c r="F167" s="73" t="s">
        <v>516</v>
      </c>
      <c r="G167" s="86" t="s">
        <v>314</v>
      </c>
      <c r="H167" s="73" t="s">
        <v>508</v>
      </c>
      <c r="I167" s="73" t="s">
        <v>294</v>
      </c>
      <c r="J167" s="73"/>
      <c r="K167" s="83">
        <v>2.74999999999967</v>
      </c>
      <c r="L167" s="86" t="s">
        <v>132</v>
      </c>
      <c r="M167" s="87">
        <v>1E-3</v>
      </c>
      <c r="N167" s="87">
        <v>3.2399999999992969E-2</v>
      </c>
      <c r="O167" s="83">
        <v>2272894.3278359999</v>
      </c>
      <c r="P167" s="85">
        <v>100.12</v>
      </c>
      <c r="Q167" s="73"/>
      <c r="R167" s="83">
        <v>2275.6218759650001</v>
      </c>
      <c r="S167" s="84">
        <v>4.0135161445780578E-3</v>
      </c>
      <c r="T167" s="84">
        <f t="shared" si="2"/>
        <v>4.1760444592953304E-3</v>
      </c>
      <c r="U167" s="84">
        <f>R167/'סכום נכסי הקרן'!$C$42</f>
        <v>3.4439846435360585E-4</v>
      </c>
    </row>
    <row r="168" spans="2:21">
      <c r="B168" s="76" t="s">
        <v>517</v>
      </c>
      <c r="C168" s="73">
        <v>1175975</v>
      </c>
      <c r="D168" s="86" t="s">
        <v>119</v>
      </c>
      <c r="E168" s="86" t="s">
        <v>290</v>
      </c>
      <c r="F168" s="73" t="s">
        <v>516</v>
      </c>
      <c r="G168" s="86" t="s">
        <v>314</v>
      </c>
      <c r="H168" s="73" t="s">
        <v>508</v>
      </c>
      <c r="I168" s="73" t="s">
        <v>294</v>
      </c>
      <c r="J168" s="73"/>
      <c r="K168" s="83">
        <v>5.4600000000001421</v>
      </c>
      <c r="L168" s="86" t="s">
        <v>132</v>
      </c>
      <c r="M168" s="87">
        <v>3.0000000000000001E-3</v>
      </c>
      <c r="N168" s="87">
        <v>4.0199999999999306E-2</v>
      </c>
      <c r="O168" s="83">
        <v>1281765.5419139999</v>
      </c>
      <c r="P168" s="85">
        <v>88.42</v>
      </c>
      <c r="Q168" s="73"/>
      <c r="R168" s="83">
        <v>1133.3370919039999</v>
      </c>
      <c r="S168" s="84">
        <v>3.5428048610922237E-3</v>
      </c>
      <c r="T168" s="84">
        <f t="shared" si="2"/>
        <v>2.0798121749258376E-3</v>
      </c>
      <c r="U168" s="84">
        <f>R168/'סכום נכסי הקרן'!$C$42</f>
        <v>1.7152214881094871E-4</v>
      </c>
    </row>
    <row r="169" spans="2:21">
      <c r="B169" s="76" t="s">
        <v>518</v>
      </c>
      <c r="C169" s="73">
        <v>1185834</v>
      </c>
      <c r="D169" s="86" t="s">
        <v>119</v>
      </c>
      <c r="E169" s="86" t="s">
        <v>290</v>
      </c>
      <c r="F169" s="73" t="s">
        <v>516</v>
      </c>
      <c r="G169" s="86" t="s">
        <v>314</v>
      </c>
      <c r="H169" s="73" t="s">
        <v>508</v>
      </c>
      <c r="I169" s="73" t="s">
        <v>294</v>
      </c>
      <c r="J169" s="73"/>
      <c r="K169" s="83">
        <v>3.9799999999995546</v>
      </c>
      <c r="L169" s="86" t="s">
        <v>132</v>
      </c>
      <c r="M169" s="87">
        <v>3.0000000000000001E-3</v>
      </c>
      <c r="N169" s="87">
        <v>3.8499999999995892E-2</v>
      </c>
      <c r="O169" s="83">
        <v>1861661.156652</v>
      </c>
      <c r="P169" s="85">
        <v>91.6</v>
      </c>
      <c r="Q169" s="73"/>
      <c r="R169" s="83">
        <v>1705.281623462</v>
      </c>
      <c r="S169" s="84">
        <v>3.6603640516162015E-3</v>
      </c>
      <c r="T169" s="84">
        <f t="shared" si="2"/>
        <v>3.1294003412481522E-3</v>
      </c>
      <c r="U169" s="84">
        <f>R169/'סכום נכסי הקרן'!$C$42</f>
        <v>2.5808170444032488E-4</v>
      </c>
    </row>
    <row r="170" spans="2:21">
      <c r="B170" s="76" t="s">
        <v>519</v>
      </c>
      <c r="C170" s="73">
        <v>1192129</v>
      </c>
      <c r="D170" s="86" t="s">
        <v>119</v>
      </c>
      <c r="E170" s="86" t="s">
        <v>290</v>
      </c>
      <c r="F170" s="73" t="s">
        <v>516</v>
      </c>
      <c r="G170" s="86" t="s">
        <v>314</v>
      </c>
      <c r="H170" s="73" t="s">
        <v>508</v>
      </c>
      <c r="I170" s="73" t="s">
        <v>294</v>
      </c>
      <c r="J170" s="73"/>
      <c r="K170" s="83">
        <v>3.4899999999971558</v>
      </c>
      <c r="L170" s="86" t="s">
        <v>132</v>
      </c>
      <c r="M170" s="87">
        <v>3.0000000000000001E-3</v>
      </c>
      <c r="N170" s="87">
        <v>3.2799999999970644E-2</v>
      </c>
      <c r="O170" s="83">
        <v>716576.60210400005</v>
      </c>
      <c r="P170" s="85">
        <v>91.26</v>
      </c>
      <c r="Q170" s="73"/>
      <c r="R170" s="83">
        <v>653.94780731399999</v>
      </c>
      <c r="S170" s="84">
        <v>2.8663064084160001E-3</v>
      </c>
      <c r="T170" s="84">
        <f t="shared" si="2"/>
        <v>1.2000742066358844E-3</v>
      </c>
      <c r="U170" s="84">
        <f>R170/'סכום נכסי הקרן'!$C$42</f>
        <v>9.8970142177440241E-5</v>
      </c>
    </row>
    <row r="171" spans="2:21">
      <c r="B171" s="76" t="s">
        <v>520</v>
      </c>
      <c r="C171" s="73">
        <v>1188192</v>
      </c>
      <c r="D171" s="86" t="s">
        <v>119</v>
      </c>
      <c r="E171" s="86" t="s">
        <v>290</v>
      </c>
      <c r="F171" s="73" t="s">
        <v>521</v>
      </c>
      <c r="G171" s="86" t="s">
        <v>522</v>
      </c>
      <c r="H171" s="73" t="s">
        <v>511</v>
      </c>
      <c r="I171" s="73" t="s">
        <v>130</v>
      </c>
      <c r="J171" s="73"/>
      <c r="K171" s="83">
        <v>4.4100000000010544</v>
      </c>
      <c r="L171" s="86" t="s">
        <v>132</v>
      </c>
      <c r="M171" s="87">
        <v>3.2500000000000001E-2</v>
      </c>
      <c r="N171" s="87">
        <v>5.5600000000018079E-2</v>
      </c>
      <c r="O171" s="83">
        <v>918454.62155499996</v>
      </c>
      <c r="P171" s="85">
        <v>93.95</v>
      </c>
      <c r="Q171" s="73"/>
      <c r="R171" s="83">
        <v>862.88812314899997</v>
      </c>
      <c r="S171" s="84">
        <v>3.5325177752115384E-3</v>
      </c>
      <c r="T171" s="84">
        <f t="shared" si="2"/>
        <v>1.5835052403598668E-3</v>
      </c>
      <c r="U171" s="84">
        <f>R171/'סכום נכסי הקרן'!$C$42</f>
        <v>1.3059170667159269E-4</v>
      </c>
    </row>
    <row r="172" spans="2:21">
      <c r="B172" s="76" t="s">
        <v>527</v>
      </c>
      <c r="C172" s="73">
        <v>3660156</v>
      </c>
      <c r="D172" s="86" t="s">
        <v>119</v>
      </c>
      <c r="E172" s="86" t="s">
        <v>290</v>
      </c>
      <c r="F172" s="73" t="s">
        <v>528</v>
      </c>
      <c r="G172" s="86" t="s">
        <v>314</v>
      </c>
      <c r="H172" s="73" t="s">
        <v>526</v>
      </c>
      <c r="I172" s="73"/>
      <c r="J172" s="73"/>
      <c r="K172" s="83">
        <v>3.6600000000002053</v>
      </c>
      <c r="L172" s="86" t="s">
        <v>132</v>
      </c>
      <c r="M172" s="87">
        <v>1.9E-2</v>
      </c>
      <c r="N172" s="87">
        <v>3.7000000000000546E-2</v>
      </c>
      <c r="O172" s="83">
        <v>1867543.92</v>
      </c>
      <c r="P172" s="85">
        <v>98.09</v>
      </c>
      <c r="Q172" s="83">
        <v>18.553795793000003</v>
      </c>
      <c r="R172" s="83">
        <v>1850.4276327569999</v>
      </c>
      <c r="S172" s="84">
        <v>3.4341782714950599E-3</v>
      </c>
      <c r="T172" s="84">
        <f t="shared" si="2"/>
        <v>3.3957610201936269E-3</v>
      </c>
      <c r="U172" s="84">
        <f>R172/'סכום נכסי הקרן'!$C$42</f>
        <v>2.800484745949905E-4</v>
      </c>
    </row>
    <row r="173" spans="2:21">
      <c r="B173" s="76" t="s">
        <v>529</v>
      </c>
      <c r="C173" s="73">
        <v>1140581</v>
      </c>
      <c r="D173" s="86" t="s">
        <v>119</v>
      </c>
      <c r="E173" s="86" t="s">
        <v>290</v>
      </c>
      <c r="F173" s="73" t="s">
        <v>530</v>
      </c>
      <c r="G173" s="86" t="s">
        <v>314</v>
      </c>
      <c r="H173" s="73" t="s">
        <v>526</v>
      </c>
      <c r="I173" s="73"/>
      <c r="J173" s="73"/>
      <c r="K173" s="83">
        <v>0.01</v>
      </c>
      <c r="L173" s="86" t="s">
        <v>132</v>
      </c>
      <c r="M173" s="87">
        <v>2.1000000000000001E-2</v>
      </c>
      <c r="N173" s="87">
        <v>0.2475003511235955</v>
      </c>
      <c r="O173" s="83">
        <v>5.0890999999999999E-2</v>
      </c>
      <c r="P173" s="85">
        <v>111.53</v>
      </c>
      <c r="Q173" s="73"/>
      <c r="R173" s="83">
        <v>5.6959999999999997E-5</v>
      </c>
      <c r="S173" s="84">
        <v>2.4962473638841062E-10</v>
      </c>
      <c r="T173" s="84">
        <f t="shared" si="2"/>
        <v>1.0452856641685779E-10</v>
      </c>
      <c r="U173" s="84">
        <f>R173/'סכום נכסי הקרן'!$C$42</f>
        <v>8.6204728196606177E-12</v>
      </c>
    </row>
    <row r="174" spans="2:21">
      <c r="B174" s="76" t="s">
        <v>531</v>
      </c>
      <c r="C174" s="73">
        <v>1155928</v>
      </c>
      <c r="D174" s="86" t="s">
        <v>119</v>
      </c>
      <c r="E174" s="86" t="s">
        <v>290</v>
      </c>
      <c r="F174" s="73" t="s">
        <v>530</v>
      </c>
      <c r="G174" s="86" t="s">
        <v>314</v>
      </c>
      <c r="H174" s="73" t="s">
        <v>526</v>
      </c>
      <c r="I174" s="73"/>
      <c r="J174" s="73"/>
      <c r="K174" s="83">
        <v>3.9400000000000484</v>
      </c>
      <c r="L174" s="86" t="s">
        <v>132</v>
      </c>
      <c r="M174" s="87">
        <v>2.75E-2</v>
      </c>
      <c r="N174" s="87">
        <v>3.469999999999783E-2</v>
      </c>
      <c r="O174" s="83">
        <v>1956002.746029</v>
      </c>
      <c r="P174" s="85">
        <v>106.19</v>
      </c>
      <c r="Q174" s="73"/>
      <c r="R174" s="83">
        <v>2077.0793198349998</v>
      </c>
      <c r="S174" s="84">
        <v>3.8294980827398078E-3</v>
      </c>
      <c r="T174" s="84">
        <f t="shared" si="2"/>
        <v>3.8116945863141604E-3</v>
      </c>
      <c r="U174" s="84">
        <f>R174/'סכום נכסי הקרן'!$C$42</f>
        <v>3.1435052354137607E-4</v>
      </c>
    </row>
    <row r="175" spans="2:21">
      <c r="B175" s="76" t="s">
        <v>532</v>
      </c>
      <c r="C175" s="73">
        <v>1177658</v>
      </c>
      <c r="D175" s="86" t="s">
        <v>119</v>
      </c>
      <c r="E175" s="86" t="s">
        <v>290</v>
      </c>
      <c r="F175" s="73" t="s">
        <v>530</v>
      </c>
      <c r="G175" s="86" t="s">
        <v>314</v>
      </c>
      <c r="H175" s="73" t="s">
        <v>526</v>
      </c>
      <c r="I175" s="73"/>
      <c r="J175" s="73"/>
      <c r="K175" s="83">
        <v>5.6499999999986681</v>
      </c>
      <c r="L175" s="86" t="s">
        <v>132</v>
      </c>
      <c r="M175" s="87">
        <v>8.5000000000000006E-3</v>
      </c>
      <c r="N175" s="87">
        <v>3.629999999999374E-2</v>
      </c>
      <c r="O175" s="83">
        <v>1504822.5132240001</v>
      </c>
      <c r="P175" s="85">
        <v>92.28</v>
      </c>
      <c r="Q175" s="73"/>
      <c r="R175" s="83">
        <v>1388.650173949</v>
      </c>
      <c r="S175" s="84">
        <v>2.9100964471827718E-3</v>
      </c>
      <c r="T175" s="84">
        <f t="shared" si="2"/>
        <v>2.548342906204515E-3</v>
      </c>
      <c r="U175" s="84">
        <f>R175/'סכום נכסי הקרן'!$C$42</f>
        <v>2.1016188694775886E-4</v>
      </c>
    </row>
    <row r="176" spans="2:21">
      <c r="B176" s="76" t="s">
        <v>533</v>
      </c>
      <c r="C176" s="73">
        <v>1193929</v>
      </c>
      <c r="D176" s="86" t="s">
        <v>119</v>
      </c>
      <c r="E176" s="86" t="s">
        <v>290</v>
      </c>
      <c r="F176" s="73" t="s">
        <v>530</v>
      </c>
      <c r="G176" s="86" t="s">
        <v>314</v>
      </c>
      <c r="H176" s="73" t="s">
        <v>526</v>
      </c>
      <c r="I176" s="73"/>
      <c r="J176" s="73"/>
      <c r="K176" s="83">
        <v>6.9600000000044684</v>
      </c>
      <c r="L176" s="86" t="s">
        <v>132</v>
      </c>
      <c r="M176" s="87">
        <v>3.1800000000000002E-2</v>
      </c>
      <c r="N176" s="87">
        <v>3.8200000000022986E-2</v>
      </c>
      <c r="O176" s="83">
        <v>639563.75970299996</v>
      </c>
      <c r="P176" s="85">
        <v>96.57</v>
      </c>
      <c r="Q176" s="73"/>
      <c r="R176" s="83">
        <v>617.62670336899998</v>
      </c>
      <c r="S176" s="84">
        <v>3.2654128443939546E-3</v>
      </c>
      <c r="T176" s="84">
        <f t="shared" si="2"/>
        <v>1.1334205386926166E-3</v>
      </c>
      <c r="U176" s="84">
        <f>R176/'סכום נכסי הקרן'!$C$42</f>
        <v>9.347321294046797E-5</v>
      </c>
    </row>
    <row r="177" spans="2:21">
      <c r="B177" s="76" t="s">
        <v>534</v>
      </c>
      <c r="C177" s="73">
        <v>1169531</v>
      </c>
      <c r="D177" s="86" t="s">
        <v>119</v>
      </c>
      <c r="E177" s="86" t="s">
        <v>290</v>
      </c>
      <c r="F177" s="73" t="s">
        <v>535</v>
      </c>
      <c r="G177" s="86" t="s">
        <v>324</v>
      </c>
      <c r="H177" s="73" t="s">
        <v>526</v>
      </c>
      <c r="I177" s="73"/>
      <c r="J177" s="73"/>
      <c r="K177" s="83">
        <v>2.7599999999998155</v>
      </c>
      <c r="L177" s="86" t="s">
        <v>132</v>
      </c>
      <c r="M177" s="87">
        <v>1.6399999999999998E-2</v>
      </c>
      <c r="N177" s="87">
        <v>3.4099999999999311E-2</v>
      </c>
      <c r="O177" s="83">
        <v>834287.24150799995</v>
      </c>
      <c r="P177" s="85">
        <v>104.01</v>
      </c>
      <c r="Q177" s="73"/>
      <c r="R177" s="83">
        <v>867.74215786599996</v>
      </c>
      <c r="S177" s="84">
        <v>3.1993605932637116E-3</v>
      </c>
      <c r="T177" s="84">
        <f t="shared" si="2"/>
        <v>1.5924129877318061E-3</v>
      </c>
      <c r="U177" s="84">
        <f>R177/'סכום נכסי הקרן'!$C$42</f>
        <v>1.3132632876329892E-4</v>
      </c>
    </row>
    <row r="178" spans="2:21">
      <c r="B178" s="76" t="s">
        <v>536</v>
      </c>
      <c r="C178" s="73">
        <v>1179340</v>
      </c>
      <c r="D178" s="86" t="s">
        <v>119</v>
      </c>
      <c r="E178" s="86" t="s">
        <v>290</v>
      </c>
      <c r="F178" s="73" t="s">
        <v>537</v>
      </c>
      <c r="G178" s="86" t="s">
        <v>538</v>
      </c>
      <c r="H178" s="73" t="s">
        <v>526</v>
      </c>
      <c r="I178" s="73"/>
      <c r="J178" s="73"/>
      <c r="K178" s="83">
        <v>3.129999999999808</v>
      </c>
      <c r="L178" s="86" t="s">
        <v>132</v>
      </c>
      <c r="M178" s="87">
        <v>1.4800000000000001E-2</v>
      </c>
      <c r="N178" s="87">
        <v>4.82999999999984E-2</v>
      </c>
      <c r="O178" s="83">
        <v>3274061.2790489998</v>
      </c>
      <c r="P178" s="85">
        <v>96.82</v>
      </c>
      <c r="Q178" s="73"/>
      <c r="R178" s="83">
        <v>3169.9461053969994</v>
      </c>
      <c r="S178" s="84">
        <v>4.5663018794136721E-3</v>
      </c>
      <c r="T178" s="84">
        <f t="shared" si="2"/>
        <v>5.8172387994355678E-3</v>
      </c>
      <c r="U178" s="84">
        <f>R178/'סכום נכסי הקרן'!$C$42</f>
        <v>4.7974779215877579E-4</v>
      </c>
    </row>
    <row r="179" spans="2:21">
      <c r="B179" s="76" t="s">
        <v>539</v>
      </c>
      <c r="C179" s="73">
        <v>1113034</v>
      </c>
      <c r="D179" s="86" t="s">
        <v>119</v>
      </c>
      <c r="E179" s="86" t="s">
        <v>290</v>
      </c>
      <c r="F179" s="73" t="s">
        <v>540</v>
      </c>
      <c r="G179" s="86" t="s">
        <v>468</v>
      </c>
      <c r="H179" s="73" t="s">
        <v>526</v>
      </c>
      <c r="I179" s="73"/>
      <c r="J179" s="73"/>
      <c r="K179" s="83">
        <v>0</v>
      </c>
      <c r="L179" s="86" t="s">
        <v>132</v>
      </c>
      <c r="M179" s="87">
        <v>0</v>
      </c>
      <c r="N179" s="87">
        <v>2.4519000000073534</v>
      </c>
      <c r="O179" s="83">
        <v>627128.29131100001</v>
      </c>
      <c r="P179" s="85">
        <v>25.2</v>
      </c>
      <c r="Q179" s="73"/>
      <c r="R179" s="83">
        <v>158.03631614099999</v>
      </c>
      <c r="S179" s="84">
        <v>1.3808979613550096E-3</v>
      </c>
      <c r="T179" s="84">
        <f t="shared" si="2"/>
        <v>2.900159685396779E-4</v>
      </c>
      <c r="U179" s="84">
        <f>R179/'סכום נכסי הקרן'!$C$42</f>
        <v>2.3917622328173859E-5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8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46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4.1104754339693867</v>
      </c>
      <c r="L181" s="71"/>
      <c r="M181" s="71"/>
      <c r="N181" s="91">
        <v>6.5000606384576026E-2</v>
      </c>
      <c r="O181" s="80"/>
      <c r="P181" s="82"/>
      <c r="Q181" s="80">
        <v>33.980814158000001</v>
      </c>
      <c r="R181" s="80">
        <v>64911.136916992007</v>
      </c>
      <c r="S181" s="71"/>
      <c r="T181" s="81">
        <f t="shared" si="2"/>
        <v>0.11911987511273786</v>
      </c>
      <c r="U181" s="81">
        <f>R181/'סכום נכסי הקרן'!$C$42</f>
        <v>9.8238183196312952E-3</v>
      </c>
    </row>
    <row r="182" spans="2:21">
      <c r="B182" s="76" t="s">
        <v>541</v>
      </c>
      <c r="C182" s="73">
        <v>7480163</v>
      </c>
      <c r="D182" s="86" t="s">
        <v>119</v>
      </c>
      <c r="E182" s="86" t="s">
        <v>290</v>
      </c>
      <c r="F182" s="73" t="s">
        <v>300</v>
      </c>
      <c r="G182" s="86" t="s">
        <v>297</v>
      </c>
      <c r="H182" s="73" t="s">
        <v>298</v>
      </c>
      <c r="I182" s="73" t="s">
        <v>130</v>
      </c>
      <c r="J182" s="73"/>
      <c r="K182" s="83">
        <v>3.83</v>
      </c>
      <c r="L182" s="86" t="s">
        <v>132</v>
      </c>
      <c r="M182" s="87">
        <v>2.6800000000000001E-2</v>
      </c>
      <c r="N182" s="87">
        <v>4.5699883812362847E-2</v>
      </c>
      <c r="O182" s="83">
        <v>9.0809000000000001E-2</v>
      </c>
      <c r="P182" s="85">
        <v>93.96</v>
      </c>
      <c r="Q182" s="73"/>
      <c r="R182" s="83">
        <v>8.5206999999999986E-5</v>
      </c>
      <c r="S182" s="84">
        <v>3.4798696269291054E-11</v>
      </c>
      <c r="T182" s="84">
        <f t="shared" si="2"/>
        <v>1.5636526612853231E-10</v>
      </c>
      <c r="U182" s="84">
        <f>R182/'סכום נכסי הקרן'!$C$42</f>
        <v>1.2895446410548143E-11</v>
      </c>
    </row>
    <row r="183" spans="2:21">
      <c r="B183" s="76" t="s">
        <v>542</v>
      </c>
      <c r="C183" s="73">
        <v>1143585</v>
      </c>
      <c r="D183" s="86" t="s">
        <v>119</v>
      </c>
      <c r="E183" s="86" t="s">
        <v>290</v>
      </c>
      <c r="F183" s="73" t="s">
        <v>543</v>
      </c>
      <c r="G183" s="86" t="s">
        <v>314</v>
      </c>
      <c r="H183" s="73" t="s">
        <v>298</v>
      </c>
      <c r="I183" s="73" t="s">
        <v>130</v>
      </c>
      <c r="J183" s="73"/>
      <c r="K183" s="83">
        <v>2.63</v>
      </c>
      <c r="L183" s="86" t="s">
        <v>132</v>
      </c>
      <c r="M183" s="87">
        <v>1.44E-2</v>
      </c>
      <c r="N183" s="87">
        <v>4.5700822481151475E-2</v>
      </c>
      <c r="O183" s="83">
        <v>1.2605999999999999E-2</v>
      </c>
      <c r="P183" s="85">
        <v>92.24</v>
      </c>
      <c r="Q183" s="73"/>
      <c r="R183" s="83">
        <v>1.1671999999999999E-5</v>
      </c>
      <c r="S183" s="84">
        <v>2.5211999999999997E-11</v>
      </c>
      <c r="T183" s="84">
        <f t="shared" si="2"/>
        <v>2.1419547528398247E-11</v>
      </c>
      <c r="U183" s="84">
        <f>R183/'סכום נכסי הקרן'!$C$42</f>
        <v>1.7664704836916913E-12</v>
      </c>
    </row>
    <row r="184" spans="2:21">
      <c r="B184" s="76" t="s">
        <v>544</v>
      </c>
      <c r="C184" s="73">
        <v>6620488</v>
      </c>
      <c r="D184" s="86" t="s">
        <v>119</v>
      </c>
      <c r="E184" s="86" t="s">
        <v>290</v>
      </c>
      <c r="F184" s="73" t="s">
        <v>317</v>
      </c>
      <c r="G184" s="86" t="s">
        <v>297</v>
      </c>
      <c r="H184" s="73" t="s">
        <v>298</v>
      </c>
      <c r="I184" s="73" t="s">
        <v>130</v>
      </c>
      <c r="J184" s="73"/>
      <c r="K184" s="83">
        <v>4.2599999999962304</v>
      </c>
      <c r="L184" s="86" t="s">
        <v>132</v>
      </c>
      <c r="M184" s="87">
        <v>2.5000000000000001E-2</v>
      </c>
      <c r="N184" s="87">
        <v>4.5299999999976921E-2</v>
      </c>
      <c r="O184" s="83">
        <v>510214.46029700001</v>
      </c>
      <c r="P184" s="85">
        <v>92.55</v>
      </c>
      <c r="Q184" s="73"/>
      <c r="R184" s="83">
        <v>472.20347165300001</v>
      </c>
      <c r="S184" s="84">
        <v>1.7196259380222853E-4</v>
      </c>
      <c r="T184" s="84">
        <f t="shared" si="2"/>
        <v>8.6655112269928781E-4</v>
      </c>
      <c r="U184" s="84">
        <f>R184/'סכום נכסי הקרן'!$C$42</f>
        <v>7.146448723198858E-5</v>
      </c>
    </row>
    <row r="185" spans="2:21">
      <c r="B185" s="76" t="s">
        <v>545</v>
      </c>
      <c r="C185" s="73">
        <v>6000202</v>
      </c>
      <c r="D185" s="86" t="s">
        <v>119</v>
      </c>
      <c r="E185" s="86" t="s">
        <v>290</v>
      </c>
      <c r="F185" s="73" t="s">
        <v>323</v>
      </c>
      <c r="G185" s="86" t="s">
        <v>324</v>
      </c>
      <c r="H185" s="73" t="s">
        <v>325</v>
      </c>
      <c r="I185" s="73" t="s">
        <v>130</v>
      </c>
      <c r="J185" s="73"/>
      <c r="K185" s="83">
        <v>0.52</v>
      </c>
      <c r="L185" s="86" t="s">
        <v>132</v>
      </c>
      <c r="M185" s="87">
        <v>4.8000000000000001E-2</v>
      </c>
      <c r="N185" s="87">
        <v>4.860063970756226E-2</v>
      </c>
      <c r="O185" s="83">
        <v>1.7041000000000001E-2</v>
      </c>
      <c r="P185" s="85">
        <v>102.23</v>
      </c>
      <c r="Q185" s="73"/>
      <c r="R185" s="83">
        <v>1.7507999999999999E-5</v>
      </c>
      <c r="S185" s="84">
        <v>2.5140915116917574E-11</v>
      </c>
      <c r="T185" s="84">
        <f t="shared" si="2"/>
        <v>3.2129321292597369E-11</v>
      </c>
      <c r="U185" s="84">
        <f>R185/'סכום נכסי הקרן'!$C$42</f>
        <v>2.6497057255375369E-12</v>
      </c>
    </row>
    <row r="186" spans="2:21">
      <c r="B186" s="76" t="s">
        <v>546</v>
      </c>
      <c r="C186" s="73">
        <v>7460389</v>
      </c>
      <c r="D186" s="86" t="s">
        <v>119</v>
      </c>
      <c r="E186" s="86" t="s">
        <v>290</v>
      </c>
      <c r="F186" s="73" t="s">
        <v>547</v>
      </c>
      <c r="G186" s="86" t="s">
        <v>548</v>
      </c>
      <c r="H186" s="73" t="s">
        <v>325</v>
      </c>
      <c r="I186" s="73" t="s">
        <v>130</v>
      </c>
      <c r="J186" s="73"/>
      <c r="K186" s="83">
        <v>2.4700000000000002</v>
      </c>
      <c r="L186" s="86" t="s">
        <v>132</v>
      </c>
      <c r="M186" s="87">
        <v>2.6099999999999998E-2</v>
      </c>
      <c r="N186" s="87">
        <v>4.7700320151508324E-2</v>
      </c>
      <c r="O186" s="83">
        <v>2.2877000000000002E-2</v>
      </c>
      <c r="P186" s="85">
        <v>95.61</v>
      </c>
      <c r="Q186" s="73"/>
      <c r="R186" s="83">
        <v>2.2176999999999998E-5</v>
      </c>
      <c r="S186" s="84">
        <v>4.4625405641172491E-11</v>
      </c>
      <c r="T186" s="84">
        <f t="shared" si="2"/>
        <v>4.06975073284174E-11</v>
      </c>
      <c r="U186" s="84">
        <f>R186/'סכום נכסי הקרן'!$C$42</f>
        <v>3.3563241875283273E-12</v>
      </c>
    </row>
    <row r="187" spans="2:21">
      <c r="B187" s="76" t="s">
        <v>549</v>
      </c>
      <c r="C187" s="73">
        <v>1133131</v>
      </c>
      <c r="D187" s="86" t="s">
        <v>119</v>
      </c>
      <c r="E187" s="86" t="s">
        <v>290</v>
      </c>
      <c r="F187" s="73" t="s">
        <v>550</v>
      </c>
      <c r="G187" s="86" t="s">
        <v>551</v>
      </c>
      <c r="H187" s="73" t="s">
        <v>334</v>
      </c>
      <c r="I187" s="73" t="s">
        <v>294</v>
      </c>
      <c r="J187" s="73"/>
      <c r="K187" s="83">
        <v>0.66</v>
      </c>
      <c r="L187" s="86" t="s">
        <v>132</v>
      </c>
      <c r="M187" s="87">
        <v>5.2000000000000005E-2</v>
      </c>
      <c r="N187" s="87">
        <v>4.599992810582821E-2</v>
      </c>
      <c r="O187" s="83">
        <v>0.16341</v>
      </c>
      <c r="P187" s="85">
        <v>102.13</v>
      </c>
      <c r="Q187" s="73"/>
      <c r="R187" s="83">
        <v>1.6691200000000004E-4</v>
      </c>
      <c r="S187" s="84">
        <v>1.0580094109422375E-9</v>
      </c>
      <c r="T187" s="84">
        <f t="shared" si="2"/>
        <v>3.063039339496238E-10</v>
      </c>
      <c r="U187" s="84">
        <f>R187/'סכום נכסי הקרן'!$C$42</f>
        <v>2.5260891138960562E-11</v>
      </c>
    </row>
    <row r="188" spans="2:21">
      <c r="B188" s="76" t="s">
        <v>552</v>
      </c>
      <c r="C188" s="73">
        <v>2810372</v>
      </c>
      <c r="D188" s="86" t="s">
        <v>119</v>
      </c>
      <c r="E188" s="86" t="s">
        <v>290</v>
      </c>
      <c r="F188" s="73" t="s">
        <v>553</v>
      </c>
      <c r="G188" s="86" t="s">
        <v>407</v>
      </c>
      <c r="H188" s="73" t="s">
        <v>348</v>
      </c>
      <c r="I188" s="73" t="s">
        <v>294</v>
      </c>
      <c r="J188" s="73"/>
      <c r="K188" s="83">
        <v>8.5699999999942236</v>
      </c>
      <c r="L188" s="86" t="s">
        <v>132</v>
      </c>
      <c r="M188" s="87">
        <v>2.4E-2</v>
      </c>
      <c r="N188" s="87">
        <v>5.1599999999955751E-2</v>
      </c>
      <c r="O188" s="83">
        <v>714159.62676300004</v>
      </c>
      <c r="P188" s="85">
        <v>79.739999999999995</v>
      </c>
      <c r="Q188" s="73"/>
      <c r="R188" s="83">
        <v>569.47088629699999</v>
      </c>
      <c r="S188" s="84">
        <v>9.508909704496124E-4</v>
      </c>
      <c r="T188" s="84">
        <f t="shared" si="2"/>
        <v>1.0450487247324937E-3</v>
      </c>
      <c r="U188" s="84">
        <f>R188/'סכום נכסי הקרן'!$C$42</f>
        <v>8.6185187796898369E-5</v>
      </c>
    </row>
    <row r="189" spans="2:21">
      <c r="B189" s="76" t="s">
        <v>554</v>
      </c>
      <c r="C189" s="73">
        <v>1138114</v>
      </c>
      <c r="D189" s="86" t="s">
        <v>119</v>
      </c>
      <c r="E189" s="86" t="s">
        <v>290</v>
      </c>
      <c r="F189" s="73" t="s">
        <v>342</v>
      </c>
      <c r="G189" s="86" t="s">
        <v>314</v>
      </c>
      <c r="H189" s="73" t="s">
        <v>343</v>
      </c>
      <c r="I189" s="73" t="s">
        <v>130</v>
      </c>
      <c r="J189" s="73"/>
      <c r="K189" s="83">
        <v>1.71</v>
      </c>
      <c r="L189" s="86" t="s">
        <v>132</v>
      </c>
      <c r="M189" s="87">
        <v>3.39E-2</v>
      </c>
      <c r="N189" s="87">
        <v>5.4800243495513372E-2</v>
      </c>
      <c r="O189" s="83">
        <v>4.5754999999999997E-2</v>
      </c>
      <c r="P189" s="85">
        <v>97.37</v>
      </c>
      <c r="Q189" s="73"/>
      <c r="R189" s="83">
        <v>4.4353999999999996E-5</v>
      </c>
      <c r="S189" s="84">
        <v>7.0270389647352444E-11</v>
      </c>
      <c r="T189" s="84">
        <f t="shared" si="2"/>
        <v>8.13950146568348E-11</v>
      </c>
      <c r="U189" s="84">
        <f>R189/'סכום נכסי הקרן'!$C$42</f>
        <v>6.7126483750566546E-12</v>
      </c>
    </row>
    <row r="190" spans="2:21">
      <c r="B190" s="76" t="s">
        <v>555</v>
      </c>
      <c r="C190" s="73">
        <v>1162866</v>
      </c>
      <c r="D190" s="86" t="s">
        <v>119</v>
      </c>
      <c r="E190" s="86" t="s">
        <v>290</v>
      </c>
      <c r="F190" s="73" t="s">
        <v>342</v>
      </c>
      <c r="G190" s="86" t="s">
        <v>314</v>
      </c>
      <c r="H190" s="73" t="s">
        <v>343</v>
      </c>
      <c r="I190" s="73" t="s">
        <v>130</v>
      </c>
      <c r="J190" s="73"/>
      <c r="K190" s="83">
        <v>6.6000000000021233</v>
      </c>
      <c r="L190" s="86" t="s">
        <v>132</v>
      </c>
      <c r="M190" s="87">
        <v>2.4399999999999998E-2</v>
      </c>
      <c r="N190" s="87">
        <v>5.5100000000028661E-2</v>
      </c>
      <c r="O190" s="83">
        <v>456199.98706699995</v>
      </c>
      <c r="P190" s="85">
        <v>82.59</v>
      </c>
      <c r="Q190" s="73"/>
      <c r="R190" s="83">
        <v>376.77556419200005</v>
      </c>
      <c r="S190" s="84">
        <v>4.1527920478581526E-4</v>
      </c>
      <c r="T190" s="84">
        <f t="shared" si="2"/>
        <v>6.9142924132536065E-4</v>
      </c>
      <c r="U190" s="84">
        <f>R190/'סכום נכסי הקרן'!$C$42</f>
        <v>5.7022182412735799E-5</v>
      </c>
    </row>
    <row r="191" spans="2:21">
      <c r="B191" s="76" t="s">
        <v>556</v>
      </c>
      <c r="C191" s="73">
        <v>1132521</v>
      </c>
      <c r="D191" s="86" t="s">
        <v>119</v>
      </c>
      <c r="E191" s="86" t="s">
        <v>290</v>
      </c>
      <c r="F191" s="73" t="s">
        <v>351</v>
      </c>
      <c r="G191" s="86" t="s">
        <v>314</v>
      </c>
      <c r="H191" s="73" t="s">
        <v>343</v>
      </c>
      <c r="I191" s="73" t="s">
        <v>130</v>
      </c>
      <c r="J191" s="73"/>
      <c r="K191" s="83">
        <v>0.26000000000116186</v>
      </c>
      <c r="L191" s="86" t="s">
        <v>132</v>
      </c>
      <c r="M191" s="87">
        <v>3.5000000000000003E-2</v>
      </c>
      <c r="N191" s="87">
        <v>3.1500000000006703E-2</v>
      </c>
      <c r="O191" s="83">
        <v>443391.17937100003</v>
      </c>
      <c r="P191" s="85">
        <v>100.94</v>
      </c>
      <c r="Q191" s="73"/>
      <c r="R191" s="83">
        <v>447.55903689799999</v>
      </c>
      <c r="S191" s="84">
        <v>3.8891575023551187E-3</v>
      </c>
      <c r="T191" s="84">
        <f t="shared" si="2"/>
        <v>8.2132557081912745E-4</v>
      </c>
      <c r="U191" s="84">
        <f>R191/'סכום נכסי הקרן'!$C$42</f>
        <v>6.7734735125925084E-5</v>
      </c>
    </row>
    <row r="192" spans="2:21">
      <c r="B192" s="76" t="s">
        <v>557</v>
      </c>
      <c r="C192" s="73">
        <v>7590151</v>
      </c>
      <c r="D192" s="86" t="s">
        <v>119</v>
      </c>
      <c r="E192" s="86" t="s">
        <v>290</v>
      </c>
      <c r="F192" s="73" t="s">
        <v>356</v>
      </c>
      <c r="G192" s="86" t="s">
        <v>314</v>
      </c>
      <c r="H192" s="73" t="s">
        <v>348</v>
      </c>
      <c r="I192" s="73" t="s">
        <v>294</v>
      </c>
      <c r="J192" s="73"/>
      <c r="K192" s="83">
        <v>5.9500000000000277</v>
      </c>
      <c r="L192" s="86" t="s">
        <v>132</v>
      </c>
      <c r="M192" s="87">
        <v>2.5499999999999998E-2</v>
      </c>
      <c r="N192" s="87">
        <v>5.4500000000000277E-2</v>
      </c>
      <c r="O192" s="83">
        <v>4126681.4739120002</v>
      </c>
      <c r="P192" s="85">
        <v>84.96</v>
      </c>
      <c r="Q192" s="73"/>
      <c r="R192" s="83">
        <v>3506.0287174620003</v>
      </c>
      <c r="S192" s="84">
        <v>2.9197851887065563E-3</v>
      </c>
      <c r="T192" s="84">
        <f t="shared" si="2"/>
        <v>6.4339914967106292E-3</v>
      </c>
      <c r="U192" s="84">
        <f>R192/'סכום נכסי הקרן'!$C$42</f>
        <v>5.3061139859253426E-4</v>
      </c>
    </row>
    <row r="193" spans="2:21">
      <c r="B193" s="76" t="s">
        <v>558</v>
      </c>
      <c r="C193" s="73">
        <v>4160156</v>
      </c>
      <c r="D193" s="86" t="s">
        <v>119</v>
      </c>
      <c r="E193" s="86" t="s">
        <v>290</v>
      </c>
      <c r="F193" s="73" t="s">
        <v>559</v>
      </c>
      <c r="G193" s="86" t="s">
        <v>314</v>
      </c>
      <c r="H193" s="73" t="s">
        <v>348</v>
      </c>
      <c r="I193" s="73" t="s">
        <v>294</v>
      </c>
      <c r="J193" s="73"/>
      <c r="K193" s="83">
        <v>1.0999999999992218</v>
      </c>
      <c r="L193" s="86" t="s">
        <v>132</v>
      </c>
      <c r="M193" s="87">
        <v>2.5499999999999998E-2</v>
      </c>
      <c r="N193" s="87">
        <v>5.2299999999979183E-2</v>
      </c>
      <c r="O193" s="83">
        <v>1050493.4550000001</v>
      </c>
      <c r="P193" s="85">
        <v>97.85</v>
      </c>
      <c r="Q193" s="73"/>
      <c r="R193" s="83">
        <v>1027.9078457179999</v>
      </c>
      <c r="S193" s="84">
        <v>3.478616409369971E-3</v>
      </c>
      <c r="T193" s="84">
        <f t="shared" si="2"/>
        <v>1.886336613791137E-3</v>
      </c>
      <c r="U193" s="84">
        <f>R193/'סכום נכסי הקרן'!$C$42</f>
        <v>1.555662156799143E-4</v>
      </c>
    </row>
    <row r="194" spans="2:21">
      <c r="B194" s="76" t="s">
        <v>560</v>
      </c>
      <c r="C194" s="73">
        <v>2320232</v>
      </c>
      <c r="D194" s="86" t="s">
        <v>119</v>
      </c>
      <c r="E194" s="86" t="s">
        <v>290</v>
      </c>
      <c r="F194" s="73" t="s">
        <v>561</v>
      </c>
      <c r="G194" s="86" t="s">
        <v>126</v>
      </c>
      <c r="H194" s="73" t="s">
        <v>348</v>
      </c>
      <c r="I194" s="73" t="s">
        <v>294</v>
      </c>
      <c r="J194" s="73"/>
      <c r="K194" s="83">
        <v>4.059999999997272</v>
      </c>
      <c r="L194" s="86" t="s">
        <v>132</v>
      </c>
      <c r="M194" s="87">
        <v>2.2400000000000003E-2</v>
      </c>
      <c r="N194" s="87">
        <v>4.9899999999967103E-2</v>
      </c>
      <c r="O194" s="83">
        <v>687961.23018900002</v>
      </c>
      <c r="P194" s="85">
        <v>90.6</v>
      </c>
      <c r="Q194" s="73"/>
      <c r="R194" s="83">
        <v>623.29284259500002</v>
      </c>
      <c r="S194" s="84">
        <v>2.0840191501527113E-3</v>
      </c>
      <c r="T194" s="84">
        <f t="shared" si="2"/>
        <v>1.1438185971619304E-3</v>
      </c>
      <c r="U194" s="84">
        <f>R194/'סכום נכסי הקרן'!$C$42</f>
        <v>9.4330741016137679E-5</v>
      </c>
    </row>
    <row r="195" spans="2:21">
      <c r="B195" s="76" t="s">
        <v>562</v>
      </c>
      <c r="C195" s="73">
        <v>1135920</v>
      </c>
      <c r="D195" s="86" t="s">
        <v>119</v>
      </c>
      <c r="E195" s="86" t="s">
        <v>290</v>
      </c>
      <c r="F195" s="73" t="s">
        <v>563</v>
      </c>
      <c r="G195" s="86" t="s">
        <v>430</v>
      </c>
      <c r="H195" s="73" t="s">
        <v>343</v>
      </c>
      <c r="I195" s="73" t="s">
        <v>130</v>
      </c>
      <c r="J195" s="73"/>
      <c r="K195" s="83">
        <v>1.2199999999999644</v>
      </c>
      <c r="L195" s="86" t="s">
        <v>132</v>
      </c>
      <c r="M195" s="87">
        <v>4.0999999999999995E-2</v>
      </c>
      <c r="N195" s="87">
        <v>4.9199999999987157E-2</v>
      </c>
      <c r="O195" s="83">
        <v>560263.17599999998</v>
      </c>
      <c r="P195" s="85">
        <v>100.08</v>
      </c>
      <c r="Q195" s="73"/>
      <c r="R195" s="83">
        <v>560.71138654100002</v>
      </c>
      <c r="S195" s="84">
        <v>1.8675439199999999E-3</v>
      </c>
      <c r="T195" s="84">
        <f t="shared" si="2"/>
        <v>1.0289739713612947E-3</v>
      </c>
      <c r="U195" s="84">
        <f>R195/'סכום נכסי הקרן'!$C$42</f>
        <v>8.4859502586919058E-5</v>
      </c>
    </row>
    <row r="196" spans="2:21">
      <c r="B196" s="76" t="s">
        <v>564</v>
      </c>
      <c r="C196" s="73">
        <v>7770209</v>
      </c>
      <c r="D196" s="86" t="s">
        <v>119</v>
      </c>
      <c r="E196" s="86" t="s">
        <v>290</v>
      </c>
      <c r="F196" s="73" t="s">
        <v>399</v>
      </c>
      <c r="G196" s="86" t="s">
        <v>400</v>
      </c>
      <c r="H196" s="73" t="s">
        <v>348</v>
      </c>
      <c r="I196" s="73" t="s">
        <v>294</v>
      </c>
      <c r="J196" s="73"/>
      <c r="K196" s="83">
        <v>3.17</v>
      </c>
      <c r="L196" s="86" t="s">
        <v>132</v>
      </c>
      <c r="M196" s="87">
        <v>5.0900000000000001E-2</v>
      </c>
      <c r="N196" s="87">
        <v>4.9098966026587879E-2</v>
      </c>
      <c r="O196" s="83">
        <v>1.3306E-2</v>
      </c>
      <c r="P196" s="85">
        <v>102.93</v>
      </c>
      <c r="Q196" s="73"/>
      <c r="R196" s="83">
        <v>1.3540000000000003E-5</v>
      </c>
      <c r="S196" s="84">
        <v>1.841146555932794E-11</v>
      </c>
      <c r="T196" s="84">
        <f t="shared" si="2"/>
        <v>2.4847555991647729E-11</v>
      </c>
      <c r="U196" s="84">
        <f>R196/'סכום נכסי הקרן'!$C$42</f>
        <v>2.0491784055162359E-12</v>
      </c>
    </row>
    <row r="197" spans="2:21">
      <c r="B197" s="76" t="s">
        <v>565</v>
      </c>
      <c r="C197" s="73">
        <v>7770258</v>
      </c>
      <c r="D197" s="86" t="s">
        <v>119</v>
      </c>
      <c r="E197" s="86" t="s">
        <v>290</v>
      </c>
      <c r="F197" s="73" t="s">
        <v>399</v>
      </c>
      <c r="G197" s="86" t="s">
        <v>400</v>
      </c>
      <c r="H197" s="73" t="s">
        <v>348</v>
      </c>
      <c r="I197" s="73" t="s">
        <v>294</v>
      </c>
      <c r="J197" s="73"/>
      <c r="K197" s="83">
        <v>4.41</v>
      </c>
      <c r="L197" s="86" t="s">
        <v>132</v>
      </c>
      <c r="M197" s="87">
        <v>3.5200000000000002E-2</v>
      </c>
      <c r="N197" s="87">
        <v>5.109982342647653E-2</v>
      </c>
      <c r="O197" s="83">
        <v>0.134463</v>
      </c>
      <c r="P197" s="85">
        <v>93.91</v>
      </c>
      <c r="Q197" s="73"/>
      <c r="R197" s="83">
        <v>1.2629299999999998E-4</v>
      </c>
      <c r="S197" s="84">
        <v>1.6731670606223952E-10</v>
      </c>
      <c r="T197" s="84">
        <f t="shared" si="2"/>
        <v>2.3176310109698417E-10</v>
      </c>
      <c r="U197" s="84">
        <f>R197/'סכום נכסי הקרן'!$C$42</f>
        <v>1.9113507264982415E-11</v>
      </c>
    </row>
    <row r="198" spans="2:21">
      <c r="B198" s="76" t="s">
        <v>566</v>
      </c>
      <c r="C198" s="73">
        <v>1410299</v>
      </c>
      <c r="D198" s="86" t="s">
        <v>119</v>
      </c>
      <c r="E198" s="86" t="s">
        <v>290</v>
      </c>
      <c r="F198" s="73" t="s">
        <v>402</v>
      </c>
      <c r="G198" s="86" t="s">
        <v>128</v>
      </c>
      <c r="H198" s="73" t="s">
        <v>348</v>
      </c>
      <c r="I198" s="73" t="s">
        <v>294</v>
      </c>
      <c r="J198" s="73"/>
      <c r="K198" s="83">
        <v>1.6599999999909874</v>
      </c>
      <c r="L198" s="86" t="s">
        <v>132</v>
      </c>
      <c r="M198" s="87">
        <v>2.7000000000000003E-2</v>
      </c>
      <c r="N198" s="87">
        <v>5.3700000000045052E-2</v>
      </c>
      <c r="O198" s="83">
        <v>23135.606336000004</v>
      </c>
      <c r="P198" s="85">
        <v>95.92</v>
      </c>
      <c r="Q198" s="73"/>
      <c r="R198" s="83">
        <v>22.191673770000005</v>
      </c>
      <c r="S198" s="84">
        <v>1.1379379756588882E-4</v>
      </c>
      <c r="T198" s="84">
        <f t="shared" si="2"/>
        <v>4.0724435491023287E-5</v>
      </c>
      <c r="U198" s="84">
        <f>R198/'סכום נכסי הקרן'!$C$42</f>
        <v>3.3585449536000797E-6</v>
      </c>
    </row>
    <row r="199" spans="2:21">
      <c r="B199" s="76" t="s">
        <v>567</v>
      </c>
      <c r="C199" s="73">
        <v>1192731</v>
      </c>
      <c r="D199" s="86" t="s">
        <v>119</v>
      </c>
      <c r="E199" s="86" t="s">
        <v>290</v>
      </c>
      <c r="F199" s="73" t="s">
        <v>402</v>
      </c>
      <c r="G199" s="86" t="s">
        <v>128</v>
      </c>
      <c r="H199" s="73" t="s">
        <v>348</v>
      </c>
      <c r="I199" s="73" t="s">
        <v>294</v>
      </c>
      <c r="J199" s="73"/>
      <c r="K199" s="83">
        <v>3.8999999999990704</v>
      </c>
      <c r="L199" s="86" t="s">
        <v>132</v>
      </c>
      <c r="M199" s="87">
        <v>4.5599999999999995E-2</v>
      </c>
      <c r="N199" s="87">
        <v>5.5399999999982796E-2</v>
      </c>
      <c r="O199" s="83">
        <v>888224.70983299997</v>
      </c>
      <c r="P199" s="85">
        <v>96.8</v>
      </c>
      <c r="Q199" s="73"/>
      <c r="R199" s="83">
        <v>859.80148951199988</v>
      </c>
      <c r="S199" s="84">
        <v>3.0722959042716936E-3</v>
      </c>
      <c r="T199" s="84">
        <f t="shared" si="2"/>
        <v>1.5778408901293598E-3</v>
      </c>
      <c r="U199" s="84">
        <f>R199/'סכום נכסי הקרן'!$C$42</f>
        <v>1.3012456760256162E-4</v>
      </c>
    </row>
    <row r="200" spans="2:21">
      <c r="B200" s="76" t="s">
        <v>568</v>
      </c>
      <c r="C200" s="73">
        <v>2300309</v>
      </c>
      <c r="D200" s="86" t="s">
        <v>119</v>
      </c>
      <c r="E200" s="86" t="s">
        <v>290</v>
      </c>
      <c r="F200" s="73" t="s">
        <v>410</v>
      </c>
      <c r="G200" s="86" t="s">
        <v>156</v>
      </c>
      <c r="H200" s="73" t="s">
        <v>411</v>
      </c>
      <c r="I200" s="73" t="s">
        <v>130</v>
      </c>
      <c r="J200" s="73"/>
      <c r="K200" s="83">
        <v>8.9399999999994844</v>
      </c>
      <c r="L200" s="86" t="s">
        <v>132</v>
      </c>
      <c r="M200" s="87">
        <v>2.7900000000000001E-2</v>
      </c>
      <c r="N200" s="87">
        <v>5.389999999999559E-2</v>
      </c>
      <c r="O200" s="83">
        <v>817050.46499999997</v>
      </c>
      <c r="P200" s="85">
        <v>80.540000000000006</v>
      </c>
      <c r="Q200" s="73"/>
      <c r="R200" s="83">
        <v>658.05244451099998</v>
      </c>
      <c r="S200" s="84">
        <v>1.899940621802623E-3</v>
      </c>
      <c r="T200" s="84">
        <f t="shared" si="2"/>
        <v>1.2076067179045591E-3</v>
      </c>
      <c r="U200" s="84">
        <f>R200/'סכום נכסי הקרן'!$C$42</f>
        <v>9.9591348522090991E-5</v>
      </c>
    </row>
    <row r="201" spans="2:21">
      <c r="B201" s="76" t="s">
        <v>569</v>
      </c>
      <c r="C201" s="73">
        <v>2300176</v>
      </c>
      <c r="D201" s="86" t="s">
        <v>119</v>
      </c>
      <c r="E201" s="86" t="s">
        <v>290</v>
      </c>
      <c r="F201" s="73" t="s">
        <v>410</v>
      </c>
      <c r="G201" s="86" t="s">
        <v>156</v>
      </c>
      <c r="H201" s="73" t="s">
        <v>411</v>
      </c>
      <c r="I201" s="73" t="s">
        <v>130</v>
      </c>
      <c r="J201" s="73"/>
      <c r="K201" s="83">
        <v>1.6000000000011367</v>
      </c>
      <c r="L201" s="86" t="s">
        <v>132</v>
      </c>
      <c r="M201" s="87">
        <v>3.6499999999999998E-2</v>
      </c>
      <c r="N201" s="87">
        <v>5.1700000000039222E-2</v>
      </c>
      <c r="O201" s="83">
        <v>533800.25630400004</v>
      </c>
      <c r="P201" s="85">
        <v>98.9</v>
      </c>
      <c r="Q201" s="73"/>
      <c r="R201" s="83">
        <v>527.92843582899991</v>
      </c>
      <c r="S201" s="84">
        <v>3.341532574600103E-4</v>
      </c>
      <c r="T201" s="84">
        <f t="shared" si="2"/>
        <v>9.6881324732969558E-4</v>
      </c>
      <c r="U201" s="84">
        <f>R201/'סכום נכסי הקרן'!$C$42</f>
        <v>7.9898046555299139E-5</v>
      </c>
    </row>
    <row r="202" spans="2:21">
      <c r="B202" s="76" t="s">
        <v>570</v>
      </c>
      <c r="C202" s="73">
        <v>1185941</v>
      </c>
      <c r="D202" s="86" t="s">
        <v>119</v>
      </c>
      <c r="E202" s="86" t="s">
        <v>290</v>
      </c>
      <c r="F202" s="73" t="s">
        <v>571</v>
      </c>
      <c r="G202" s="86" t="s">
        <v>129</v>
      </c>
      <c r="H202" s="73" t="s">
        <v>411</v>
      </c>
      <c r="I202" s="73" t="s">
        <v>130</v>
      </c>
      <c r="J202" s="73"/>
      <c r="K202" s="83">
        <v>1.9599999999996136</v>
      </c>
      <c r="L202" s="86" t="s">
        <v>132</v>
      </c>
      <c r="M202" s="87">
        <v>5.5999999999999994E-2</v>
      </c>
      <c r="N202" s="87">
        <v>6.7399999999980559E-2</v>
      </c>
      <c r="O202" s="83">
        <v>1750822.425</v>
      </c>
      <c r="P202" s="85">
        <v>100.51</v>
      </c>
      <c r="Q202" s="73"/>
      <c r="R202" s="83">
        <v>1759.7515803829999</v>
      </c>
      <c r="S202" s="84">
        <v>4.5451115625243371E-3</v>
      </c>
      <c r="T202" s="84">
        <f t="shared" si="2"/>
        <v>3.229359374073646E-3</v>
      </c>
      <c r="U202" s="84">
        <f>R202/'סכום נכסי הקרן'!$C$42</f>
        <v>2.6632532773957987E-4</v>
      </c>
    </row>
    <row r="203" spans="2:21">
      <c r="B203" s="76" t="s">
        <v>572</v>
      </c>
      <c r="C203" s="73">
        <v>1143130</v>
      </c>
      <c r="D203" s="86" t="s">
        <v>119</v>
      </c>
      <c r="E203" s="86" t="s">
        <v>290</v>
      </c>
      <c r="F203" s="73" t="s">
        <v>432</v>
      </c>
      <c r="G203" s="86" t="s">
        <v>430</v>
      </c>
      <c r="H203" s="73" t="s">
        <v>411</v>
      </c>
      <c r="I203" s="73" t="s">
        <v>130</v>
      </c>
      <c r="J203" s="73"/>
      <c r="K203" s="83">
        <v>7.5699999999979388</v>
      </c>
      <c r="L203" s="86" t="s">
        <v>132</v>
      </c>
      <c r="M203" s="87">
        <v>3.0499999999999999E-2</v>
      </c>
      <c r="N203" s="87">
        <v>5.4899999999981998E-2</v>
      </c>
      <c r="O203" s="83">
        <v>1454412.0869450001</v>
      </c>
      <c r="P203" s="85">
        <v>84.4</v>
      </c>
      <c r="Q203" s="73"/>
      <c r="R203" s="83">
        <v>1227.5238014290001</v>
      </c>
      <c r="S203" s="84">
        <v>2.1304963381592835E-3</v>
      </c>
      <c r="T203" s="84">
        <f t="shared" ref="T203:T266" si="3">IFERROR(R203/$R$11,0)</f>
        <v>2.2526563062841465E-3</v>
      </c>
      <c r="U203" s="84">
        <f>R203/'סכום נכסי הקרן'!$C$42</f>
        <v>1.8577660754398126E-4</v>
      </c>
    </row>
    <row r="204" spans="2:21">
      <c r="B204" s="76" t="s">
        <v>573</v>
      </c>
      <c r="C204" s="73">
        <v>1157601</v>
      </c>
      <c r="D204" s="86" t="s">
        <v>119</v>
      </c>
      <c r="E204" s="86" t="s">
        <v>290</v>
      </c>
      <c r="F204" s="73" t="s">
        <v>432</v>
      </c>
      <c r="G204" s="86" t="s">
        <v>430</v>
      </c>
      <c r="H204" s="73" t="s">
        <v>411</v>
      </c>
      <c r="I204" s="73" t="s">
        <v>130</v>
      </c>
      <c r="J204" s="73"/>
      <c r="K204" s="83">
        <v>3.1000000000022356</v>
      </c>
      <c r="L204" s="86" t="s">
        <v>132</v>
      </c>
      <c r="M204" s="87">
        <v>2.9100000000000001E-2</v>
      </c>
      <c r="N204" s="87">
        <v>5.000000000002483E-2</v>
      </c>
      <c r="O204" s="83">
        <v>850364.53049499984</v>
      </c>
      <c r="P204" s="85">
        <v>94.7</v>
      </c>
      <c r="Q204" s="73"/>
      <c r="R204" s="83">
        <v>805.29521026199996</v>
      </c>
      <c r="S204" s="84">
        <v>1.4172742174916664E-3</v>
      </c>
      <c r="T204" s="84">
        <f t="shared" si="3"/>
        <v>1.477815201387797E-3</v>
      </c>
      <c r="U204" s="84">
        <f>R204/'סכום נכסי הקרן'!$C$42</f>
        <v>1.2187544718866667E-4</v>
      </c>
    </row>
    <row r="205" spans="2:21">
      <c r="B205" s="76" t="s">
        <v>574</v>
      </c>
      <c r="C205" s="73">
        <v>1138163</v>
      </c>
      <c r="D205" s="86" t="s">
        <v>119</v>
      </c>
      <c r="E205" s="86" t="s">
        <v>290</v>
      </c>
      <c r="F205" s="73" t="s">
        <v>432</v>
      </c>
      <c r="G205" s="86" t="s">
        <v>430</v>
      </c>
      <c r="H205" s="73" t="s">
        <v>411</v>
      </c>
      <c r="I205" s="73" t="s">
        <v>130</v>
      </c>
      <c r="J205" s="73"/>
      <c r="K205" s="83">
        <v>5.14</v>
      </c>
      <c r="L205" s="86" t="s">
        <v>132</v>
      </c>
      <c r="M205" s="87">
        <v>3.95E-2</v>
      </c>
      <c r="N205" s="87">
        <v>5.0799542477796715E-2</v>
      </c>
      <c r="O205" s="83">
        <v>4.6689000000000001E-2</v>
      </c>
      <c r="P205" s="85">
        <v>95.66</v>
      </c>
      <c r="Q205" s="73"/>
      <c r="R205" s="83">
        <v>4.4588000000000001E-5</v>
      </c>
      <c r="S205" s="84">
        <v>1.9452941649220552E-10</v>
      </c>
      <c r="T205" s="84">
        <f t="shared" si="3"/>
        <v>8.1824433275892821E-11</v>
      </c>
      <c r="U205" s="84">
        <f>R205/'סכום נכסי הקרן'!$C$42</f>
        <v>6.7480625365700083E-12</v>
      </c>
    </row>
    <row r="206" spans="2:21">
      <c r="B206" s="76" t="s">
        <v>575</v>
      </c>
      <c r="C206" s="73">
        <v>1143122</v>
      </c>
      <c r="D206" s="86" t="s">
        <v>119</v>
      </c>
      <c r="E206" s="86" t="s">
        <v>290</v>
      </c>
      <c r="F206" s="73" t="s">
        <v>432</v>
      </c>
      <c r="G206" s="86" t="s">
        <v>430</v>
      </c>
      <c r="H206" s="73" t="s">
        <v>411</v>
      </c>
      <c r="I206" s="73" t="s">
        <v>130</v>
      </c>
      <c r="J206" s="73"/>
      <c r="K206" s="83">
        <v>6.8199999999990446</v>
      </c>
      <c r="L206" s="86" t="s">
        <v>132</v>
      </c>
      <c r="M206" s="87">
        <v>3.0499999999999999E-2</v>
      </c>
      <c r="N206" s="87">
        <v>5.5299999999991648E-2</v>
      </c>
      <c r="O206" s="83">
        <v>1955381.3037489997</v>
      </c>
      <c r="P206" s="85">
        <v>85.68</v>
      </c>
      <c r="Q206" s="73"/>
      <c r="R206" s="83">
        <v>1675.3707010800001</v>
      </c>
      <c r="S206" s="84">
        <v>2.6827517659134699E-3</v>
      </c>
      <c r="T206" s="84">
        <f t="shared" si="3"/>
        <v>3.0745101404616995E-3</v>
      </c>
      <c r="U206" s="84">
        <f>R206/'סכום נכסי הקרן'!$C$42</f>
        <v>2.5355490855891671E-4</v>
      </c>
    </row>
    <row r="207" spans="2:21">
      <c r="B207" s="76" t="s">
        <v>576</v>
      </c>
      <c r="C207" s="73">
        <v>1182666</v>
      </c>
      <c r="D207" s="86" t="s">
        <v>119</v>
      </c>
      <c r="E207" s="86" t="s">
        <v>290</v>
      </c>
      <c r="F207" s="73" t="s">
        <v>432</v>
      </c>
      <c r="G207" s="86" t="s">
        <v>430</v>
      </c>
      <c r="H207" s="73" t="s">
        <v>411</v>
      </c>
      <c r="I207" s="73" t="s">
        <v>130</v>
      </c>
      <c r="J207" s="73"/>
      <c r="K207" s="83">
        <v>8.4299999999998079</v>
      </c>
      <c r="L207" s="86" t="s">
        <v>132</v>
      </c>
      <c r="M207" s="87">
        <v>2.63E-2</v>
      </c>
      <c r="N207" s="87">
        <v>5.5E-2</v>
      </c>
      <c r="O207" s="83">
        <v>2100986.91</v>
      </c>
      <c r="P207" s="85">
        <v>79.64</v>
      </c>
      <c r="Q207" s="73"/>
      <c r="R207" s="83">
        <v>1673.2259751240001</v>
      </c>
      <c r="S207" s="84">
        <v>3.0287028104691999E-3</v>
      </c>
      <c r="T207" s="84">
        <f t="shared" si="3"/>
        <v>3.0705743060245906E-3</v>
      </c>
      <c r="U207" s="84">
        <f>R207/'סכום נכסי הקרן'!$C$42</f>
        <v>2.5323032021956773E-4</v>
      </c>
    </row>
    <row r="208" spans="2:21">
      <c r="B208" s="76" t="s">
        <v>577</v>
      </c>
      <c r="C208" s="73">
        <v>1141647</v>
      </c>
      <c r="D208" s="86" t="s">
        <v>119</v>
      </c>
      <c r="E208" s="86" t="s">
        <v>290</v>
      </c>
      <c r="F208" s="73" t="s">
        <v>578</v>
      </c>
      <c r="G208" s="86" t="s">
        <v>127</v>
      </c>
      <c r="H208" s="73" t="s">
        <v>408</v>
      </c>
      <c r="I208" s="73" t="s">
        <v>294</v>
      </c>
      <c r="J208" s="73"/>
      <c r="K208" s="83">
        <v>0.22999999997854845</v>
      </c>
      <c r="L208" s="86" t="s">
        <v>132</v>
      </c>
      <c r="M208" s="87">
        <v>3.4000000000000002E-2</v>
      </c>
      <c r="N208" s="87">
        <v>5.9500000000979304E-2</v>
      </c>
      <c r="O208" s="83">
        <v>10731.490505</v>
      </c>
      <c r="P208" s="85">
        <v>99.91</v>
      </c>
      <c r="Q208" s="73"/>
      <c r="R208" s="83">
        <v>10.721831801</v>
      </c>
      <c r="S208" s="84">
        <v>1.5327330898249657E-4</v>
      </c>
      <c r="T208" s="84">
        <f t="shared" si="3"/>
        <v>1.9675872674178486E-5</v>
      </c>
      <c r="U208" s="84">
        <f>R208/'סכום נכסי הקרן'!$C$42</f>
        <v>1.6226695859812739E-6</v>
      </c>
    </row>
    <row r="209" spans="2:21">
      <c r="B209" s="76" t="s">
        <v>579</v>
      </c>
      <c r="C209" s="73">
        <v>1136068</v>
      </c>
      <c r="D209" s="86" t="s">
        <v>119</v>
      </c>
      <c r="E209" s="86" t="s">
        <v>290</v>
      </c>
      <c r="F209" s="73" t="s">
        <v>438</v>
      </c>
      <c r="G209" s="86" t="s">
        <v>430</v>
      </c>
      <c r="H209" s="73" t="s">
        <v>411</v>
      </c>
      <c r="I209" s="73" t="s">
        <v>130</v>
      </c>
      <c r="J209" s="73"/>
      <c r="K209" s="83">
        <v>1.3100000000011311</v>
      </c>
      <c r="L209" s="86" t="s">
        <v>132</v>
      </c>
      <c r="M209" s="87">
        <v>3.9199999999999999E-2</v>
      </c>
      <c r="N209" s="87">
        <v>5.3400000000007546E-2</v>
      </c>
      <c r="O209" s="83">
        <v>134076.452021</v>
      </c>
      <c r="P209" s="85">
        <v>98.91</v>
      </c>
      <c r="Q209" s="73"/>
      <c r="R209" s="83">
        <v>132.61502303499998</v>
      </c>
      <c r="S209" s="84">
        <v>1.3968421449616296E-4</v>
      </c>
      <c r="T209" s="84">
        <f t="shared" si="3"/>
        <v>2.433647865728076E-4</v>
      </c>
      <c r="U209" s="84">
        <f>R209/'סכום נכסי הקרן'!$C$42</f>
        <v>2.0070298482301337E-5</v>
      </c>
    </row>
    <row r="210" spans="2:21">
      <c r="B210" s="76" t="s">
        <v>580</v>
      </c>
      <c r="C210" s="73">
        <v>1160647</v>
      </c>
      <c r="D210" s="86" t="s">
        <v>119</v>
      </c>
      <c r="E210" s="86" t="s">
        <v>290</v>
      </c>
      <c r="F210" s="73" t="s">
        <v>438</v>
      </c>
      <c r="G210" s="86" t="s">
        <v>430</v>
      </c>
      <c r="H210" s="73" t="s">
        <v>411</v>
      </c>
      <c r="I210" s="73" t="s">
        <v>130</v>
      </c>
      <c r="J210" s="73"/>
      <c r="K210" s="83">
        <v>6.3799999999999732</v>
      </c>
      <c r="L210" s="86" t="s">
        <v>132</v>
      </c>
      <c r="M210" s="87">
        <v>2.64E-2</v>
      </c>
      <c r="N210" s="87">
        <v>5.3399999999999198E-2</v>
      </c>
      <c r="O210" s="83">
        <v>4453583.4125809995</v>
      </c>
      <c r="P210" s="85">
        <v>84.75</v>
      </c>
      <c r="Q210" s="73"/>
      <c r="R210" s="83">
        <v>3774.4119421949999</v>
      </c>
      <c r="S210" s="84">
        <v>2.721952652753574E-3</v>
      </c>
      <c r="T210" s="84">
        <f t="shared" si="3"/>
        <v>6.9265075383481613E-3</v>
      </c>
      <c r="U210" s="84">
        <f>R210/'סכום נכסי הקרן'!$C$42</f>
        <v>5.7122920572146138E-4</v>
      </c>
    </row>
    <row r="211" spans="2:21">
      <c r="B211" s="76" t="s">
        <v>581</v>
      </c>
      <c r="C211" s="73">
        <v>1179928</v>
      </c>
      <c r="D211" s="86" t="s">
        <v>119</v>
      </c>
      <c r="E211" s="86" t="s">
        <v>290</v>
      </c>
      <c r="F211" s="73" t="s">
        <v>438</v>
      </c>
      <c r="G211" s="86" t="s">
        <v>430</v>
      </c>
      <c r="H211" s="73" t="s">
        <v>411</v>
      </c>
      <c r="I211" s="73" t="s">
        <v>130</v>
      </c>
      <c r="J211" s="73"/>
      <c r="K211" s="83">
        <v>7.9799999999989977</v>
      </c>
      <c r="L211" s="86" t="s">
        <v>132</v>
      </c>
      <c r="M211" s="87">
        <v>2.5000000000000001E-2</v>
      </c>
      <c r="N211" s="87">
        <v>5.5299999999993549E-2</v>
      </c>
      <c r="O211" s="83">
        <v>1760704.1134550003</v>
      </c>
      <c r="P211" s="85">
        <v>79.150000000000006</v>
      </c>
      <c r="Q211" s="73"/>
      <c r="R211" s="83">
        <v>1393.59730573</v>
      </c>
      <c r="S211" s="84">
        <v>1.3202172188236027E-3</v>
      </c>
      <c r="T211" s="84">
        <f t="shared" si="3"/>
        <v>2.5574214980750068E-3</v>
      </c>
      <c r="U211" s="84">
        <f>R211/'סכום נכסי הקרן'!$C$42</f>
        <v>2.1091059858844338E-4</v>
      </c>
    </row>
    <row r="212" spans="2:21">
      <c r="B212" s="76" t="s">
        <v>582</v>
      </c>
      <c r="C212" s="73">
        <v>1143411</v>
      </c>
      <c r="D212" s="86" t="s">
        <v>119</v>
      </c>
      <c r="E212" s="86" t="s">
        <v>290</v>
      </c>
      <c r="F212" s="73" t="s">
        <v>563</v>
      </c>
      <c r="G212" s="86" t="s">
        <v>430</v>
      </c>
      <c r="H212" s="73" t="s">
        <v>411</v>
      </c>
      <c r="I212" s="73" t="s">
        <v>130</v>
      </c>
      <c r="J212" s="73"/>
      <c r="K212" s="83">
        <v>5.6000000000015211</v>
      </c>
      <c r="L212" s="86" t="s">
        <v>132</v>
      </c>
      <c r="M212" s="87">
        <v>3.4300000000000004E-2</v>
      </c>
      <c r="N212" s="87">
        <v>5.2600000000013684E-2</v>
      </c>
      <c r="O212" s="83">
        <v>1437444.1898399999</v>
      </c>
      <c r="P212" s="85">
        <v>91.5</v>
      </c>
      <c r="Q212" s="73"/>
      <c r="R212" s="83">
        <v>1315.2614338199999</v>
      </c>
      <c r="S212" s="84">
        <v>4.7303020594971698E-3</v>
      </c>
      <c r="T212" s="84">
        <f t="shared" si="3"/>
        <v>2.4136655923557839E-3</v>
      </c>
      <c r="U212" s="84">
        <f>R212/'סכום נכסי הקרן'!$C$42</f>
        <v>1.9905504636575074E-4</v>
      </c>
    </row>
    <row r="213" spans="2:21">
      <c r="B213" s="76" t="s">
        <v>583</v>
      </c>
      <c r="C213" s="73">
        <v>1184191</v>
      </c>
      <c r="D213" s="86" t="s">
        <v>119</v>
      </c>
      <c r="E213" s="86" t="s">
        <v>290</v>
      </c>
      <c r="F213" s="73" t="s">
        <v>563</v>
      </c>
      <c r="G213" s="86" t="s">
        <v>430</v>
      </c>
      <c r="H213" s="73" t="s">
        <v>411</v>
      </c>
      <c r="I213" s="73" t="s">
        <v>130</v>
      </c>
      <c r="J213" s="73"/>
      <c r="K213" s="83">
        <v>6.8400000000026742</v>
      </c>
      <c r="L213" s="86" t="s">
        <v>132</v>
      </c>
      <c r="M213" s="87">
        <v>2.98E-2</v>
      </c>
      <c r="N213" s="87">
        <v>5.5100000000019529E-2</v>
      </c>
      <c r="O213" s="83">
        <v>1140112.2188609999</v>
      </c>
      <c r="P213" s="85">
        <v>85.31</v>
      </c>
      <c r="Q213" s="73"/>
      <c r="R213" s="83">
        <v>972.62973391000003</v>
      </c>
      <c r="S213" s="84">
        <v>2.9044324411110658E-3</v>
      </c>
      <c r="T213" s="84">
        <f t="shared" si="3"/>
        <v>1.7848945179076924E-3</v>
      </c>
      <c r="U213" s="84">
        <f>R213/'סכום נכסי הקרן'!$C$42</f>
        <v>1.4720028414264211E-4</v>
      </c>
    </row>
    <row r="214" spans="2:21">
      <c r="B214" s="76" t="s">
        <v>584</v>
      </c>
      <c r="C214" s="73">
        <v>1139815</v>
      </c>
      <c r="D214" s="86" t="s">
        <v>119</v>
      </c>
      <c r="E214" s="86" t="s">
        <v>290</v>
      </c>
      <c r="F214" s="73" t="s">
        <v>450</v>
      </c>
      <c r="G214" s="86" t="s">
        <v>430</v>
      </c>
      <c r="H214" s="73" t="s">
        <v>411</v>
      </c>
      <c r="I214" s="73" t="s">
        <v>130</v>
      </c>
      <c r="J214" s="73"/>
      <c r="K214" s="83">
        <v>2.2499999999999143</v>
      </c>
      <c r="L214" s="86" t="s">
        <v>132</v>
      </c>
      <c r="M214" s="87">
        <v>3.61E-2</v>
      </c>
      <c r="N214" s="87">
        <v>4.950000000000019E-2</v>
      </c>
      <c r="O214" s="83">
        <v>2958652.8135489998</v>
      </c>
      <c r="P214" s="85">
        <v>97.78</v>
      </c>
      <c r="Q214" s="73"/>
      <c r="R214" s="83">
        <v>2892.9706225009995</v>
      </c>
      <c r="S214" s="84">
        <v>3.8549222326371333E-3</v>
      </c>
      <c r="T214" s="84">
        <f t="shared" si="3"/>
        <v>5.3089549132042512E-3</v>
      </c>
      <c r="U214" s="84">
        <f>R214/'סכום נכסי הקרן'!$C$42</f>
        <v>4.378296105924601E-4</v>
      </c>
    </row>
    <row r="215" spans="2:21">
      <c r="B215" s="76" t="s">
        <v>585</v>
      </c>
      <c r="C215" s="73">
        <v>1155522</v>
      </c>
      <c r="D215" s="86" t="s">
        <v>119</v>
      </c>
      <c r="E215" s="86" t="s">
        <v>290</v>
      </c>
      <c r="F215" s="73" t="s">
        <v>450</v>
      </c>
      <c r="G215" s="86" t="s">
        <v>430</v>
      </c>
      <c r="H215" s="73" t="s">
        <v>411</v>
      </c>
      <c r="I215" s="73" t="s">
        <v>130</v>
      </c>
      <c r="J215" s="73"/>
      <c r="K215" s="83">
        <v>3.249999999999468</v>
      </c>
      <c r="L215" s="86" t="s">
        <v>132</v>
      </c>
      <c r="M215" s="87">
        <v>3.3000000000000002E-2</v>
      </c>
      <c r="N215" s="87">
        <v>4.8699999999985331E-2</v>
      </c>
      <c r="O215" s="83">
        <v>984332.16330100002</v>
      </c>
      <c r="P215" s="85">
        <v>95.55</v>
      </c>
      <c r="Q215" s="73"/>
      <c r="R215" s="83">
        <v>940.52938217400003</v>
      </c>
      <c r="S215" s="84">
        <v>3.1923078477063033E-3</v>
      </c>
      <c r="T215" s="84">
        <f t="shared" si="3"/>
        <v>1.7259864464814112E-3</v>
      </c>
      <c r="U215" s="84">
        <f>R215/'סכום נכסי הקרן'!$C$42</f>
        <v>1.4234213439471842E-4</v>
      </c>
    </row>
    <row r="216" spans="2:21">
      <c r="B216" s="76" t="s">
        <v>586</v>
      </c>
      <c r="C216" s="73">
        <v>1159359</v>
      </c>
      <c r="D216" s="86" t="s">
        <v>119</v>
      </c>
      <c r="E216" s="86" t="s">
        <v>290</v>
      </c>
      <c r="F216" s="73" t="s">
        <v>450</v>
      </c>
      <c r="G216" s="86" t="s">
        <v>430</v>
      </c>
      <c r="H216" s="73" t="s">
        <v>411</v>
      </c>
      <c r="I216" s="73" t="s">
        <v>130</v>
      </c>
      <c r="J216" s="73"/>
      <c r="K216" s="83">
        <v>5.5599999999998353</v>
      </c>
      <c r="L216" s="86" t="s">
        <v>132</v>
      </c>
      <c r="M216" s="87">
        <v>2.6200000000000001E-2</v>
      </c>
      <c r="N216" s="87">
        <v>5.3299999999998134E-2</v>
      </c>
      <c r="O216" s="83">
        <v>2760950.0386959999</v>
      </c>
      <c r="P216" s="85">
        <v>87.48</v>
      </c>
      <c r="Q216" s="73"/>
      <c r="R216" s="83">
        <v>2415.2790018649998</v>
      </c>
      <c r="S216" s="84">
        <v>2.1347095193808997E-3</v>
      </c>
      <c r="T216" s="84">
        <f t="shared" si="3"/>
        <v>4.4323323659004148E-3</v>
      </c>
      <c r="U216" s="84">
        <f>R216/'סכום נכסי הקרן'!$C$42</f>
        <v>3.6553453278571381E-4</v>
      </c>
    </row>
    <row r="217" spans="2:21">
      <c r="B217" s="76" t="s">
        <v>587</v>
      </c>
      <c r="C217" s="73">
        <v>1141829</v>
      </c>
      <c r="D217" s="86" t="s">
        <v>119</v>
      </c>
      <c r="E217" s="86" t="s">
        <v>290</v>
      </c>
      <c r="F217" s="73" t="s">
        <v>588</v>
      </c>
      <c r="G217" s="86" t="s">
        <v>127</v>
      </c>
      <c r="H217" s="73" t="s">
        <v>408</v>
      </c>
      <c r="I217" s="73" t="s">
        <v>294</v>
      </c>
      <c r="J217" s="73"/>
      <c r="K217" s="83">
        <v>2.5499999999996632</v>
      </c>
      <c r="L217" s="86" t="s">
        <v>132</v>
      </c>
      <c r="M217" s="87">
        <v>2.3E-2</v>
      </c>
      <c r="N217" s="87">
        <v>5.7199999999996962E-2</v>
      </c>
      <c r="O217" s="83">
        <v>1290013.6544530001</v>
      </c>
      <c r="P217" s="85">
        <v>92.03</v>
      </c>
      <c r="Q217" s="73"/>
      <c r="R217" s="83">
        <v>1187.199537488</v>
      </c>
      <c r="S217" s="84">
        <v>1.5801792662713194E-3</v>
      </c>
      <c r="T217" s="84">
        <f t="shared" si="3"/>
        <v>2.1786563501470725E-3</v>
      </c>
      <c r="U217" s="84">
        <f>R217/'סכום נכסי הקרן'!$C$42</f>
        <v>1.7967382978281184E-4</v>
      </c>
    </row>
    <row r="218" spans="2:21">
      <c r="B218" s="76" t="s">
        <v>589</v>
      </c>
      <c r="C218" s="73">
        <v>1173566</v>
      </c>
      <c r="D218" s="86" t="s">
        <v>119</v>
      </c>
      <c r="E218" s="86" t="s">
        <v>290</v>
      </c>
      <c r="F218" s="73" t="s">
        <v>588</v>
      </c>
      <c r="G218" s="86" t="s">
        <v>127</v>
      </c>
      <c r="H218" s="73" t="s">
        <v>408</v>
      </c>
      <c r="I218" s="73" t="s">
        <v>294</v>
      </c>
      <c r="J218" s="73"/>
      <c r="K218" s="83">
        <v>2.6899999999995283</v>
      </c>
      <c r="L218" s="86" t="s">
        <v>132</v>
      </c>
      <c r="M218" s="87">
        <v>2.1499999999999998E-2</v>
      </c>
      <c r="N218" s="87">
        <v>6.019999999999371E-2</v>
      </c>
      <c r="O218" s="83">
        <v>666139.29509899998</v>
      </c>
      <c r="P218" s="85">
        <v>90.37</v>
      </c>
      <c r="Q218" s="83">
        <v>33.980812991000001</v>
      </c>
      <c r="R218" s="83">
        <v>635.97089397000002</v>
      </c>
      <c r="S218" s="84">
        <v>1.1870217814551809E-3</v>
      </c>
      <c r="T218" s="84">
        <f t="shared" si="3"/>
        <v>1.1670843720072257E-3</v>
      </c>
      <c r="U218" s="84">
        <f>R218/'סכום נכסי הקרן'!$C$42</f>
        <v>9.6249469901047224E-5</v>
      </c>
    </row>
    <row r="219" spans="2:21">
      <c r="B219" s="76" t="s">
        <v>590</v>
      </c>
      <c r="C219" s="73">
        <v>1136464</v>
      </c>
      <c r="D219" s="86" t="s">
        <v>119</v>
      </c>
      <c r="E219" s="86" t="s">
        <v>290</v>
      </c>
      <c r="F219" s="73" t="s">
        <v>588</v>
      </c>
      <c r="G219" s="86" t="s">
        <v>127</v>
      </c>
      <c r="H219" s="73" t="s">
        <v>408</v>
      </c>
      <c r="I219" s="73" t="s">
        <v>294</v>
      </c>
      <c r="J219" s="73"/>
      <c r="K219" s="83">
        <v>1.8399999999985883</v>
      </c>
      <c r="L219" s="86" t="s">
        <v>132</v>
      </c>
      <c r="M219" s="87">
        <v>2.75E-2</v>
      </c>
      <c r="N219" s="87">
        <v>5.9699999999975287E-2</v>
      </c>
      <c r="O219" s="83">
        <v>688519.27052100003</v>
      </c>
      <c r="P219" s="85">
        <v>94.66</v>
      </c>
      <c r="Q219" s="73"/>
      <c r="R219" s="83">
        <v>651.75231871300002</v>
      </c>
      <c r="S219" s="84">
        <v>2.1872456034806253E-3</v>
      </c>
      <c r="T219" s="84">
        <f t="shared" si="3"/>
        <v>1.1960452165367431E-3</v>
      </c>
      <c r="U219" s="84">
        <f>R219/'סכום נכסי הקרן'!$C$42</f>
        <v>9.8637871288908031E-5</v>
      </c>
    </row>
    <row r="220" spans="2:21">
      <c r="B220" s="76" t="s">
        <v>591</v>
      </c>
      <c r="C220" s="73">
        <v>1139591</v>
      </c>
      <c r="D220" s="86" t="s">
        <v>119</v>
      </c>
      <c r="E220" s="86" t="s">
        <v>290</v>
      </c>
      <c r="F220" s="73" t="s">
        <v>588</v>
      </c>
      <c r="G220" s="86" t="s">
        <v>127</v>
      </c>
      <c r="H220" s="73" t="s">
        <v>408</v>
      </c>
      <c r="I220" s="73" t="s">
        <v>294</v>
      </c>
      <c r="J220" s="73"/>
      <c r="K220" s="83">
        <v>0.65999999999840131</v>
      </c>
      <c r="L220" s="86" t="s">
        <v>132</v>
      </c>
      <c r="M220" s="87">
        <v>2.4E-2</v>
      </c>
      <c r="N220" s="87">
        <v>5.9299999999965367E-2</v>
      </c>
      <c r="O220" s="83">
        <v>153267.09476499999</v>
      </c>
      <c r="P220" s="85">
        <v>97.96</v>
      </c>
      <c r="Q220" s="73"/>
      <c r="R220" s="83">
        <v>150.14044596400001</v>
      </c>
      <c r="S220" s="84">
        <v>1.3167863985148339E-3</v>
      </c>
      <c r="T220" s="84">
        <f t="shared" si="3"/>
        <v>2.7552608107100815E-4</v>
      </c>
      <c r="U220" s="84">
        <f>R220/'סכום נכסי הקרן'!$C$42</f>
        <v>2.2722641038700594E-5</v>
      </c>
    </row>
    <row r="221" spans="2:21">
      <c r="B221" s="76" t="s">
        <v>592</v>
      </c>
      <c r="C221" s="73">
        <v>1158740</v>
      </c>
      <c r="D221" s="86" t="s">
        <v>119</v>
      </c>
      <c r="E221" s="86" t="s">
        <v>290</v>
      </c>
      <c r="F221" s="73" t="s">
        <v>454</v>
      </c>
      <c r="G221" s="86" t="s">
        <v>128</v>
      </c>
      <c r="H221" s="73" t="s">
        <v>455</v>
      </c>
      <c r="I221" s="73" t="s">
        <v>294</v>
      </c>
      <c r="J221" s="73"/>
      <c r="K221" s="83">
        <v>1.8000000000624354</v>
      </c>
      <c r="L221" s="86" t="s">
        <v>132</v>
      </c>
      <c r="M221" s="87">
        <v>3.2500000000000001E-2</v>
      </c>
      <c r="N221" s="87">
        <v>6.3400000001514051E-2</v>
      </c>
      <c r="O221" s="83">
        <v>13415.595127000001</v>
      </c>
      <c r="P221" s="85">
        <v>95.51</v>
      </c>
      <c r="Q221" s="73"/>
      <c r="R221" s="83">
        <v>12.813234709</v>
      </c>
      <c r="S221" s="84">
        <v>3.2372788384505338E-5</v>
      </c>
      <c r="T221" s="84">
        <f t="shared" si="3"/>
        <v>2.3513852796602775E-5</v>
      </c>
      <c r="U221" s="84">
        <f>R221/'סכום נכסי הקרן'!$C$42</f>
        <v>1.9391878781753255E-6</v>
      </c>
    </row>
    <row r="222" spans="2:21">
      <c r="B222" s="76" t="s">
        <v>593</v>
      </c>
      <c r="C222" s="73">
        <v>1191832</v>
      </c>
      <c r="D222" s="86" t="s">
        <v>119</v>
      </c>
      <c r="E222" s="86" t="s">
        <v>290</v>
      </c>
      <c r="F222" s="73" t="s">
        <v>454</v>
      </c>
      <c r="G222" s="86" t="s">
        <v>128</v>
      </c>
      <c r="H222" s="73" t="s">
        <v>455</v>
      </c>
      <c r="I222" s="73" t="s">
        <v>294</v>
      </c>
      <c r="J222" s="73"/>
      <c r="K222" s="83">
        <v>2.5800000000003633</v>
      </c>
      <c r="L222" s="86" t="s">
        <v>132</v>
      </c>
      <c r="M222" s="87">
        <v>5.7000000000000002E-2</v>
      </c>
      <c r="N222" s="87">
        <v>6.6500000000005791E-2</v>
      </c>
      <c r="O222" s="83">
        <v>1235006.7942959999</v>
      </c>
      <c r="P222" s="85">
        <v>98.15</v>
      </c>
      <c r="Q222" s="73"/>
      <c r="R222" s="83">
        <v>1212.1591272819999</v>
      </c>
      <c r="S222" s="84">
        <v>5.759003554689248E-3</v>
      </c>
      <c r="T222" s="84">
        <f t="shared" si="3"/>
        <v>2.2244602500684145E-3</v>
      </c>
      <c r="U222" s="84">
        <f>R222/'סכום נכסי הקרן'!$C$42</f>
        <v>1.8345127826260561E-4</v>
      </c>
    </row>
    <row r="223" spans="2:21">
      <c r="B223" s="76" t="s">
        <v>594</v>
      </c>
      <c r="C223" s="73">
        <v>1161678</v>
      </c>
      <c r="D223" s="86" t="s">
        <v>119</v>
      </c>
      <c r="E223" s="86" t="s">
        <v>290</v>
      </c>
      <c r="F223" s="73" t="s">
        <v>458</v>
      </c>
      <c r="G223" s="86" t="s">
        <v>128</v>
      </c>
      <c r="H223" s="73" t="s">
        <v>455</v>
      </c>
      <c r="I223" s="73" t="s">
        <v>294</v>
      </c>
      <c r="J223" s="73"/>
      <c r="K223" s="83">
        <v>2.1300000000015253</v>
      </c>
      <c r="L223" s="86" t="s">
        <v>132</v>
      </c>
      <c r="M223" s="87">
        <v>2.7999999999999997E-2</v>
      </c>
      <c r="N223" s="87">
        <v>6.2000000000034243E-2</v>
      </c>
      <c r="O223" s="83">
        <v>684156.90619300003</v>
      </c>
      <c r="P223" s="85">
        <v>93.93</v>
      </c>
      <c r="Q223" s="73"/>
      <c r="R223" s="83">
        <v>642.628566654</v>
      </c>
      <c r="S223" s="84">
        <v>1.9677296180969452E-3</v>
      </c>
      <c r="T223" s="84">
        <f t="shared" si="3"/>
        <v>1.1793020156401469E-3</v>
      </c>
      <c r="U223" s="84">
        <f>R223/'סכום נכסי הקרן'!$C$42</f>
        <v>9.7257059199056689E-5</v>
      </c>
    </row>
    <row r="224" spans="2:21">
      <c r="B224" s="76" t="s">
        <v>595</v>
      </c>
      <c r="C224" s="73">
        <v>1192459</v>
      </c>
      <c r="D224" s="86" t="s">
        <v>119</v>
      </c>
      <c r="E224" s="86" t="s">
        <v>290</v>
      </c>
      <c r="F224" s="73" t="s">
        <v>458</v>
      </c>
      <c r="G224" s="86" t="s">
        <v>128</v>
      </c>
      <c r="H224" s="73" t="s">
        <v>455</v>
      </c>
      <c r="I224" s="73" t="s">
        <v>294</v>
      </c>
      <c r="J224" s="73"/>
      <c r="K224" s="83">
        <v>3.7399999999983602</v>
      </c>
      <c r="L224" s="86" t="s">
        <v>132</v>
      </c>
      <c r="M224" s="87">
        <v>5.6500000000000002E-2</v>
      </c>
      <c r="N224" s="87">
        <v>6.2999999999973216E-2</v>
      </c>
      <c r="O224" s="83">
        <v>1205729.845181</v>
      </c>
      <c r="P224" s="85">
        <v>99.11</v>
      </c>
      <c r="Q224" s="73"/>
      <c r="R224" s="83">
        <v>1194.9988033540001</v>
      </c>
      <c r="S224" s="84">
        <v>3.9536274139614644E-3</v>
      </c>
      <c r="T224" s="84">
        <f t="shared" si="3"/>
        <v>2.1929689568899961E-3</v>
      </c>
      <c r="U224" s="84">
        <f>R224/'סכום נכסי הקרן'!$C$42</f>
        <v>1.8085419072753022E-4</v>
      </c>
    </row>
    <row r="225" spans="2:21">
      <c r="B225" s="76" t="s">
        <v>596</v>
      </c>
      <c r="C225" s="73">
        <v>7390149</v>
      </c>
      <c r="D225" s="86" t="s">
        <v>119</v>
      </c>
      <c r="E225" s="86" t="s">
        <v>290</v>
      </c>
      <c r="F225" s="73" t="s">
        <v>597</v>
      </c>
      <c r="G225" s="86" t="s">
        <v>468</v>
      </c>
      <c r="H225" s="73" t="s">
        <v>463</v>
      </c>
      <c r="I225" s="73" t="s">
        <v>130</v>
      </c>
      <c r="J225" s="73"/>
      <c r="K225" s="83">
        <v>1.6599999999992521</v>
      </c>
      <c r="L225" s="86" t="s">
        <v>132</v>
      </c>
      <c r="M225" s="87">
        <v>0.04</v>
      </c>
      <c r="N225" s="87">
        <v>5.1700000000190774E-2</v>
      </c>
      <c r="O225" s="83">
        <v>26951.522176999999</v>
      </c>
      <c r="P225" s="85">
        <v>99.19</v>
      </c>
      <c r="Q225" s="73"/>
      <c r="R225" s="83">
        <v>26.733214697000001</v>
      </c>
      <c r="S225" s="84">
        <v>1.0227691754234228E-4</v>
      </c>
      <c r="T225" s="84">
        <f t="shared" si="3"/>
        <v>4.9058718539176323E-5</v>
      </c>
      <c r="U225" s="84">
        <f>R225/'סכום נכסי הקרן'!$C$42</f>
        <v>4.045873431840595E-6</v>
      </c>
    </row>
    <row r="226" spans="2:21">
      <c r="B226" s="76" t="s">
        <v>598</v>
      </c>
      <c r="C226" s="73">
        <v>7390222</v>
      </c>
      <c r="D226" s="86" t="s">
        <v>119</v>
      </c>
      <c r="E226" s="86" t="s">
        <v>290</v>
      </c>
      <c r="F226" s="73" t="s">
        <v>597</v>
      </c>
      <c r="G226" s="86" t="s">
        <v>468</v>
      </c>
      <c r="H226" s="73" t="s">
        <v>455</v>
      </c>
      <c r="I226" s="73" t="s">
        <v>294</v>
      </c>
      <c r="J226" s="73"/>
      <c r="K226" s="83">
        <v>3.8099999999955485</v>
      </c>
      <c r="L226" s="86" t="s">
        <v>132</v>
      </c>
      <c r="M226" s="87">
        <v>0.04</v>
      </c>
      <c r="N226" s="87">
        <v>5.1099999999985164E-2</v>
      </c>
      <c r="O226" s="83">
        <v>173725.493552</v>
      </c>
      <c r="P226" s="85">
        <v>96.98</v>
      </c>
      <c r="Q226" s="73"/>
      <c r="R226" s="83">
        <v>168.47898187499999</v>
      </c>
      <c r="S226" s="84">
        <v>2.2437531561645216E-4</v>
      </c>
      <c r="T226" s="84">
        <f t="shared" si="3"/>
        <v>3.0917953733787773E-4</v>
      </c>
      <c r="U226" s="84">
        <f>R226/'סכום נכסי הקרן'!$C$42</f>
        <v>2.5498042203959469E-5</v>
      </c>
    </row>
    <row r="227" spans="2:21">
      <c r="B227" s="76" t="s">
        <v>599</v>
      </c>
      <c r="C227" s="73">
        <v>2590388</v>
      </c>
      <c r="D227" s="86" t="s">
        <v>119</v>
      </c>
      <c r="E227" s="86" t="s">
        <v>290</v>
      </c>
      <c r="F227" s="73" t="s">
        <v>600</v>
      </c>
      <c r="G227" s="86" t="s">
        <v>324</v>
      </c>
      <c r="H227" s="73" t="s">
        <v>455</v>
      </c>
      <c r="I227" s="73" t="s">
        <v>294</v>
      </c>
      <c r="J227" s="73"/>
      <c r="K227" s="83">
        <v>0.72999999999169551</v>
      </c>
      <c r="L227" s="86" t="s">
        <v>132</v>
      </c>
      <c r="M227" s="87">
        <v>5.9000000000000004E-2</v>
      </c>
      <c r="N227" s="87">
        <v>6.1499999999849807E-2</v>
      </c>
      <c r="O227" s="83">
        <v>55842.912181</v>
      </c>
      <c r="P227" s="85">
        <v>101.35</v>
      </c>
      <c r="Q227" s="73"/>
      <c r="R227" s="83">
        <v>56.596791339000013</v>
      </c>
      <c r="S227" s="84">
        <v>1.0611410243361313E-4</v>
      </c>
      <c r="T227" s="84">
        <f t="shared" si="3"/>
        <v>1.0386203410217179E-4</v>
      </c>
      <c r="U227" s="84">
        <f>R227/'סכום נכסי הקרן'!$C$42</f>
        <v>8.5655038872516346E-6</v>
      </c>
    </row>
    <row r="228" spans="2:21">
      <c r="B228" s="76" t="s">
        <v>601</v>
      </c>
      <c r="C228" s="73">
        <v>2590511</v>
      </c>
      <c r="D228" s="86" t="s">
        <v>119</v>
      </c>
      <c r="E228" s="86" t="s">
        <v>290</v>
      </c>
      <c r="F228" s="73" t="s">
        <v>600</v>
      </c>
      <c r="G228" s="86" t="s">
        <v>324</v>
      </c>
      <c r="H228" s="73" t="s">
        <v>455</v>
      </c>
      <c r="I228" s="73" t="s">
        <v>294</v>
      </c>
      <c r="J228" s="73"/>
      <c r="K228" s="83">
        <v>3.41</v>
      </c>
      <c r="L228" s="86" t="s">
        <v>132</v>
      </c>
      <c r="M228" s="87">
        <v>2.7000000000000003E-2</v>
      </c>
      <c r="N228" s="87">
        <v>6.6900055832006616E-2</v>
      </c>
      <c r="O228" s="83">
        <v>0.46805300000000005</v>
      </c>
      <c r="P228" s="85">
        <v>87.63</v>
      </c>
      <c r="Q228" s="73"/>
      <c r="R228" s="83">
        <v>4.10159E-4</v>
      </c>
      <c r="S228" s="84">
        <v>6.2598362672447074E-10</v>
      </c>
      <c r="T228" s="84">
        <f t="shared" si="3"/>
        <v>7.5269192894964847E-10</v>
      </c>
      <c r="U228" s="84">
        <f>R228/'סכום נכסי הקרן'!$C$42</f>
        <v>6.2074517402373235E-11</v>
      </c>
    </row>
    <row r="229" spans="2:21">
      <c r="B229" s="76" t="s">
        <v>602</v>
      </c>
      <c r="C229" s="73">
        <v>1137975</v>
      </c>
      <c r="D229" s="86" t="s">
        <v>119</v>
      </c>
      <c r="E229" s="86" t="s">
        <v>290</v>
      </c>
      <c r="F229" s="73" t="s">
        <v>603</v>
      </c>
      <c r="G229" s="86" t="s">
        <v>487</v>
      </c>
      <c r="H229" s="73" t="s">
        <v>455</v>
      </c>
      <c r="I229" s="73" t="s">
        <v>294</v>
      </c>
      <c r="J229" s="73"/>
      <c r="K229" s="83">
        <v>1.88</v>
      </c>
      <c r="L229" s="86" t="s">
        <v>132</v>
      </c>
      <c r="M229" s="87">
        <v>4.3499999999999997E-2</v>
      </c>
      <c r="N229" s="87">
        <v>0.23010670612976089</v>
      </c>
      <c r="O229" s="83">
        <v>1.7274999999999999E-2</v>
      </c>
      <c r="P229" s="85">
        <v>72.69</v>
      </c>
      <c r="Q229" s="73"/>
      <c r="R229" s="83">
        <v>1.2839E-5</v>
      </c>
      <c r="S229" s="84">
        <v>1.6584254267132941E-11</v>
      </c>
      <c r="T229" s="84">
        <f t="shared" si="3"/>
        <v>2.3561135256777338E-11</v>
      </c>
      <c r="U229" s="84">
        <f>R229/'סכום נכסי הקרן'!$C$42</f>
        <v>1.9430872635467466E-12</v>
      </c>
    </row>
    <row r="230" spans="2:21">
      <c r="B230" s="76" t="s">
        <v>604</v>
      </c>
      <c r="C230" s="73">
        <v>1141191</v>
      </c>
      <c r="D230" s="86" t="s">
        <v>119</v>
      </c>
      <c r="E230" s="86" t="s">
        <v>290</v>
      </c>
      <c r="F230" s="73" t="s">
        <v>605</v>
      </c>
      <c r="G230" s="86" t="s">
        <v>496</v>
      </c>
      <c r="H230" s="73" t="s">
        <v>463</v>
      </c>
      <c r="I230" s="73" t="s">
        <v>130</v>
      </c>
      <c r="J230" s="73"/>
      <c r="K230" s="83">
        <v>1.0099999999966951</v>
      </c>
      <c r="L230" s="86" t="s">
        <v>132</v>
      </c>
      <c r="M230" s="87">
        <v>3.0499999999999999E-2</v>
      </c>
      <c r="N230" s="87">
        <v>6.2800000000224163E-2</v>
      </c>
      <c r="O230" s="83">
        <v>71257.790110000002</v>
      </c>
      <c r="P230" s="85">
        <v>97.66</v>
      </c>
      <c r="Q230" s="73"/>
      <c r="R230" s="83">
        <v>69.590357722999997</v>
      </c>
      <c r="S230" s="84">
        <v>6.3695537428769364E-4</v>
      </c>
      <c r="T230" s="84">
        <f t="shared" si="3"/>
        <v>1.2770681757762461E-4</v>
      </c>
      <c r="U230" s="84">
        <f>R230/'סכום נכסי הקרן'!$C$42</f>
        <v>1.0531983624676631E-5</v>
      </c>
    </row>
    <row r="231" spans="2:21">
      <c r="B231" s="76" t="s">
        <v>606</v>
      </c>
      <c r="C231" s="73">
        <v>1168368</v>
      </c>
      <c r="D231" s="86" t="s">
        <v>119</v>
      </c>
      <c r="E231" s="86" t="s">
        <v>290</v>
      </c>
      <c r="F231" s="73" t="s">
        <v>605</v>
      </c>
      <c r="G231" s="86" t="s">
        <v>496</v>
      </c>
      <c r="H231" s="73" t="s">
        <v>463</v>
      </c>
      <c r="I231" s="73" t="s">
        <v>130</v>
      </c>
      <c r="J231" s="73"/>
      <c r="K231" s="83">
        <v>3.1299999999975459</v>
      </c>
      <c r="L231" s="86" t="s">
        <v>132</v>
      </c>
      <c r="M231" s="87">
        <v>2.58E-2</v>
      </c>
      <c r="N231" s="87">
        <v>6.0999999999953765E-2</v>
      </c>
      <c r="O231" s="83">
        <v>621412.89771599998</v>
      </c>
      <c r="P231" s="85">
        <v>90.5</v>
      </c>
      <c r="Q231" s="73"/>
      <c r="R231" s="83">
        <v>562.37867232600001</v>
      </c>
      <c r="S231" s="84">
        <v>2.0540198579205712E-3</v>
      </c>
      <c r="T231" s="84">
        <f t="shared" si="3"/>
        <v>1.0320336446919347E-3</v>
      </c>
      <c r="U231" s="84">
        <f>R231/'סכום נכסי הקרן'!$C$42</f>
        <v>8.5111833903495578E-5</v>
      </c>
    </row>
    <row r="232" spans="2:21">
      <c r="B232" s="76" t="s">
        <v>607</v>
      </c>
      <c r="C232" s="73">
        <v>2380046</v>
      </c>
      <c r="D232" s="86" t="s">
        <v>119</v>
      </c>
      <c r="E232" s="86" t="s">
        <v>290</v>
      </c>
      <c r="F232" s="73" t="s">
        <v>608</v>
      </c>
      <c r="G232" s="86" t="s">
        <v>128</v>
      </c>
      <c r="H232" s="73" t="s">
        <v>455</v>
      </c>
      <c r="I232" s="73" t="s">
        <v>294</v>
      </c>
      <c r="J232" s="73"/>
      <c r="K232" s="83">
        <v>0.97999999999867415</v>
      </c>
      <c r="L232" s="86" t="s">
        <v>132</v>
      </c>
      <c r="M232" s="87">
        <v>2.9500000000000002E-2</v>
      </c>
      <c r="N232" s="87">
        <v>5.3699999999976954E-2</v>
      </c>
      <c r="O232" s="83">
        <v>321706.85051399999</v>
      </c>
      <c r="P232" s="85">
        <v>98.48</v>
      </c>
      <c r="Q232" s="73"/>
      <c r="R232" s="83">
        <v>316.81690642900003</v>
      </c>
      <c r="S232" s="84">
        <v>4.4981584790669991E-3</v>
      </c>
      <c r="T232" s="84">
        <f t="shared" si="3"/>
        <v>5.8139777116655812E-4</v>
      </c>
      <c r="U232" s="84">
        <f>R232/'סכום נכסי הקרן'!$C$42</f>
        <v>4.7947885018963415E-5</v>
      </c>
    </row>
    <row r="233" spans="2:21">
      <c r="B233" s="76" t="s">
        <v>609</v>
      </c>
      <c r="C233" s="73">
        <v>1147495</v>
      </c>
      <c r="D233" s="86" t="s">
        <v>119</v>
      </c>
      <c r="E233" s="86" t="s">
        <v>290</v>
      </c>
      <c r="F233" s="73" t="s">
        <v>610</v>
      </c>
      <c r="G233" s="86" t="s">
        <v>487</v>
      </c>
      <c r="H233" s="73" t="s">
        <v>455</v>
      </c>
      <c r="I233" s="73" t="s">
        <v>294</v>
      </c>
      <c r="J233" s="73"/>
      <c r="K233" s="83">
        <v>1.57</v>
      </c>
      <c r="L233" s="86" t="s">
        <v>132</v>
      </c>
      <c r="M233" s="87">
        <v>3.9E-2</v>
      </c>
      <c r="N233" s="87">
        <v>6.8501561802766633E-2</v>
      </c>
      <c r="O233" s="83">
        <v>1.1439E-2</v>
      </c>
      <c r="P233" s="85">
        <v>96.96</v>
      </c>
      <c r="Q233" s="73"/>
      <c r="R233" s="83">
        <v>1.1205E-5</v>
      </c>
      <c r="S233" s="84">
        <v>2.831054432274466E-11</v>
      </c>
      <c r="T233" s="84">
        <f t="shared" si="3"/>
        <v>2.0562545412585877E-11</v>
      </c>
      <c r="U233" s="84">
        <f>R233/'סכום נכסי הקרן'!$C$42</f>
        <v>1.6957935032355553E-12</v>
      </c>
    </row>
    <row r="234" spans="2:21">
      <c r="B234" s="76" t="s">
        <v>611</v>
      </c>
      <c r="C234" s="73">
        <v>1132505</v>
      </c>
      <c r="D234" s="86" t="s">
        <v>119</v>
      </c>
      <c r="E234" s="86" t="s">
        <v>290</v>
      </c>
      <c r="F234" s="73" t="s">
        <v>483</v>
      </c>
      <c r="G234" s="86" t="s">
        <v>324</v>
      </c>
      <c r="H234" s="73" t="s">
        <v>455</v>
      </c>
      <c r="I234" s="73" t="s">
        <v>294</v>
      </c>
      <c r="J234" s="73"/>
      <c r="K234" s="83">
        <v>1.1299999999999999</v>
      </c>
      <c r="L234" s="86" t="s">
        <v>132</v>
      </c>
      <c r="M234" s="87">
        <v>5.9000000000000004E-2</v>
      </c>
      <c r="N234" s="87">
        <v>5.2800058353889817E-2</v>
      </c>
      <c r="O234" s="83">
        <v>7.4234999999999995E-2</v>
      </c>
      <c r="P234" s="85">
        <v>101.28</v>
      </c>
      <c r="Q234" s="73"/>
      <c r="R234" s="83">
        <v>7.5401999999999994E-5</v>
      </c>
      <c r="S234" s="84">
        <v>1.0687477308276482E-10</v>
      </c>
      <c r="T234" s="84">
        <f t="shared" si="3"/>
        <v>1.3837189194107989E-10</v>
      </c>
      <c r="U234" s="84">
        <f>R234/'סכום נכסי הקרן'!$C$42</f>
        <v>1.1411532506110427E-11</v>
      </c>
    </row>
    <row r="235" spans="2:21">
      <c r="B235" s="76" t="s">
        <v>612</v>
      </c>
      <c r="C235" s="73">
        <v>1162817</v>
      </c>
      <c r="D235" s="86" t="s">
        <v>119</v>
      </c>
      <c r="E235" s="86" t="s">
        <v>290</v>
      </c>
      <c r="F235" s="73" t="s">
        <v>483</v>
      </c>
      <c r="G235" s="86" t="s">
        <v>324</v>
      </c>
      <c r="H235" s="73" t="s">
        <v>455</v>
      </c>
      <c r="I235" s="73" t="s">
        <v>294</v>
      </c>
      <c r="J235" s="73"/>
      <c r="K235" s="83">
        <v>5.1099999999989292</v>
      </c>
      <c r="L235" s="86" t="s">
        <v>132</v>
      </c>
      <c r="M235" s="87">
        <v>2.4300000000000002E-2</v>
      </c>
      <c r="N235" s="87">
        <v>5.3899999999988138E-2</v>
      </c>
      <c r="O235" s="83">
        <v>2799564.0070819999</v>
      </c>
      <c r="P235" s="85">
        <v>87.04</v>
      </c>
      <c r="Q235" s="73"/>
      <c r="R235" s="83">
        <v>2436.7405119509999</v>
      </c>
      <c r="S235" s="84">
        <v>1.9114675236031311E-3</v>
      </c>
      <c r="T235" s="84">
        <f t="shared" si="3"/>
        <v>4.4717168617296023E-3</v>
      </c>
      <c r="U235" s="84">
        <f>R235/'סכום נכסי הקרן'!$C$42</f>
        <v>3.6878257289044055E-4</v>
      </c>
    </row>
    <row r="236" spans="2:21">
      <c r="B236" s="76" t="s">
        <v>613</v>
      </c>
      <c r="C236" s="73">
        <v>1141415</v>
      </c>
      <c r="D236" s="86" t="s">
        <v>119</v>
      </c>
      <c r="E236" s="86" t="s">
        <v>290</v>
      </c>
      <c r="F236" s="73" t="s">
        <v>614</v>
      </c>
      <c r="G236" s="86" t="s">
        <v>156</v>
      </c>
      <c r="H236" s="73" t="s">
        <v>455</v>
      </c>
      <c r="I236" s="73" t="s">
        <v>294</v>
      </c>
      <c r="J236" s="73"/>
      <c r="K236" s="83">
        <v>0.7200000000010196</v>
      </c>
      <c r="L236" s="86" t="s">
        <v>132</v>
      </c>
      <c r="M236" s="87">
        <v>2.1600000000000001E-2</v>
      </c>
      <c r="N236" s="87">
        <v>4.9500000000038229E-2</v>
      </c>
      <c r="O236" s="83">
        <v>755782.06296899985</v>
      </c>
      <c r="P236" s="85">
        <v>98.63</v>
      </c>
      <c r="Q236" s="73"/>
      <c r="R236" s="83">
        <v>745.42784831699998</v>
      </c>
      <c r="S236" s="84">
        <v>2.9545471382483391E-3</v>
      </c>
      <c r="T236" s="84">
        <f t="shared" si="3"/>
        <v>1.367951270220838E-3</v>
      </c>
      <c r="U236" s="84">
        <f>R236/'סכום נכסי הקרן'!$C$42</f>
        <v>1.128149667386727E-4</v>
      </c>
    </row>
    <row r="237" spans="2:21">
      <c r="B237" s="76" t="s">
        <v>615</v>
      </c>
      <c r="C237" s="73">
        <v>1156397</v>
      </c>
      <c r="D237" s="86" t="s">
        <v>119</v>
      </c>
      <c r="E237" s="86" t="s">
        <v>290</v>
      </c>
      <c r="F237" s="73" t="s">
        <v>614</v>
      </c>
      <c r="G237" s="86" t="s">
        <v>156</v>
      </c>
      <c r="H237" s="73" t="s">
        <v>455</v>
      </c>
      <c r="I237" s="73" t="s">
        <v>294</v>
      </c>
      <c r="J237" s="73"/>
      <c r="K237" s="83">
        <v>2.75999999999951</v>
      </c>
      <c r="L237" s="86" t="s">
        <v>132</v>
      </c>
      <c r="M237" s="87">
        <v>0.04</v>
      </c>
      <c r="N237" s="87">
        <v>5.1699999999982663E-2</v>
      </c>
      <c r="O237" s="83">
        <v>1062165.6044999999</v>
      </c>
      <c r="P237" s="85">
        <v>99.89</v>
      </c>
      <c r="Q237" s="73"/>
      <c r="R237" s="83">
        <v>1060.9971868519999</v>
      </c>
      <c r="S237" s="84">
        <v>1.3870898115802999E-3</v>
      </c>
      <c r="T237" s="84">
        <f t="shared" si="3"/>
        <v>1.9470596017197779E-3</v>
      </c>
      <c r="U237" s="84">
        <f>R237/'סכום נכסי הקרן'!$C$42</f>
        <v>1.6057404162559769E-4</v>
      </c>
    </row>
    <row r="238" spans="2:21">
      <c r="B238" s="76" t="s">
        <v>616</v>
      </c>
      <c r="C238" s="73">
        <v>1136134</v>
      </c>
      <c r="D238" s="86" t="s">
        <v>119</v>
      </c>
      <c r="E238" s="86" t="s">
        <v>290</v>
      </c>
      <c r="F238" s="73" t="s">
        <v>617</v>
      </c>
      <c r="G238" s="86" t="s">
        <v>618</v>
      </c>
      <c r="H238" s="73" t="s">
        <v>455</v>
      </c>
      <c r="I238" s="73" t="s">
        <v>294</v>
      </c>
      <c r="J238" s="73"/>
      <c r="K238" s="83">
        <v>1.46</v>
      </c>
      <c r="L238" s="86" t="s">
        <v>132</v>
      </c>
      <c r="M238" s="87">
        <v>3.3500000000000002E-2</v>
      </c>
      <c r="N238" s="87">
        <v>5.0300287479008332E-2</v>
      </c>
      <c r="O238" s="83">
        <v>7.0733000000000004E-2</v>
      </c>
      <c r="P238" s="85">
        <v>97.67</v>
      </c>
      <c r="Q238" s="83">
        <v>1.167E-6</v>
      </c>
      <c r="R238" s="83">
        <v>7.0265999999999994E-5</v>
      </c>
      <c r="S238" s="84">
        <v>3.4311157420073384E-10</v>
      </c>
      <c r="T238" s="84">
        <f t="shared" si="3"/>
        <v>1.289467037894475E-10</v>
      </c>
      <c r="U238" s="84">
        <f>R238/'סכום נכסי הקרן'!$C$42</f>
        <v>1.06342370636635E-11</v>
      </c>
    </row>
    <row r="239" spans="2:21">
      <c r="B239" s="76" t="s">
        <v>619</v>
      </c>
      <c r="C239" s="73">
        <v>1141951</v>
      </c>
      <c r="D239" s="86" t="s">
        <v>119</v>
      </c>
      <c r="E239" s="86" t="s">
        <v>290</v>
      </c>
      <c r="F239" s="73" t="s">
        <v>617</v>
      </c>
      <c r="G239" s="86" t="s">
        <v>618</v>
      </c>
      <c r="H239" s="73" t="s">
        <v>455</v>
      </c>
      <c r="I239" s="73" t="s">
        <v>294</v>
      </c>
      <c r="J239" s="73"/>
      <c r="K239" s="83">
        <v>3.41</v>
      </c>
      <c r="L239" s="86" t="s">
        <v>132</v>
      </c>
      <c r="M239" s="87">
        <v>2.6200000000000001E-2</v>
      </c>
      <c r="N239" s="87">
        <v>5.3899915424579586E-2</v>
      </c>
      <c r="O239" s="83">
        <v>9.9446999999999994E-2</v>
      </c>
      <c r="P239" s="85">
        <v>91.75</v>
      </c>
      <c r="Q239" s="73"/>
      <c r="R239" s="83">
        <v>9.1043000000000002E-5</v>
      </c>
      <c r="S239" s="84">
        <v>1.7394687917649632E-10</v>
      </c>
      <c r="T239" s="84">
        <f t="shared" si="3"/>
        <v>1.6707503989273146E-10</v>
      </c>
      <c r="U239" s="84">
        <f>R239/'סכום נכסי הקרן'!$C$42</f>
        <v>1.3778681652393991E-11</v>
      </c>
    </row>
    <row r="240" spans="2:21">
      <c r="B240" s="76" t="s">
        <v>620</v>
      </c>
      <c r="C240" s="73">
        <v>7150410</v>
      </c>
      <c r="D240" s="86" t="s">
        <v>119</v>
      </c>
      <c r="E240" s="86" t="s">
        <v>290</v>
      </c>
      <c r="F240" s="73" t="s">
        <v>621</v>
      </c>
      <c r="G240" s="86" t="s">
        <v>496</v>
      </c>
      <c r="H240" s="73" t="s">
        <v>488</v>
      </c>
      <c r="I240" s="73" t="s">
        <v>130</v>
      </c>
      <c r="J240" s="73"/>
      <c r="K240" s="83">
        <v>2.3099999999991527</v>
      </c>
      <c r="L240" s="86" t="s">
        <v>132</v>
      </c>
      <c r="M240" s="87">
        <v>2.9500000000000002E-2</v>
      </c>
      <c r="N240" s="87">
        <v>6.0599999999977408E-2</v>
      </c>
      <c r="O240" s="83">
        <v>1506947.3414330001</v>
      </c>
      <c r="P240" s="85">
        <v>94</v>
      </c>
      <c r="Q240" s="73"/>
      <c r="R240" s="83">
        <v>1416.5305011199998</v>
      </c>
      <c r="S240" s="84">
        <v>3.816183059184053E-3</v>
      </c>
      <c r="T240" s="84">
        <f t="shared" si="3"/>
        <v>2.5995067164295426E-3</v>
      </c>
      <c r="U240" s="84">
        <f>R240/'סכום נכסי הקרן'!$C$42</f>
        <v>2.1438136733014737E-4</v>
      </c>
    </row>
    <row r="241" spans="2:21">
      <c r="B241" s="76" t="s">
        <v>622</v>
      </c>
      <c r="C241" s="73">
        <v>7150444</v>
      </c>
      <c r="D241" s="86" t="s">
        <v>119</v>
      </c>
      <c r="E241" s="86" t="s">
        <v>290</v>
      </c>
      <c r="F241" s="73" t="s">
        <v>621</v>
      </c>
      <c r="G241" s="86" t="s">
        <v>496</v>
      </c>
      <c r="H241" s="73" t="s">
        <v>488</v>
      </c>
      <c r="I241" s="73" t="s">
        <v>130</v>
      </c>
      <c r="J241" s="73"/>
      <c r="K241" s="83">
        <v>3.6299999999899186</v>
      </c>
      <c r="L241" s="86" t="s">
        <v>132</v>
      </c>
      <c r="M241" s="87">
        <v>2.5499999999999998E-2</v>
      </c>
      <c r="N241" s="87">
        <v>6.1699999999836386E-2</v>
      </c>
      <c r="O241" s="83">
        <v>136484.94194300001</v>
      </c>
      <c r="P241" s="85">
        <v>88.67</v>
      </c>
      <c r="Q241" s="73"/>
      <c r="R241" s="83">
        <v>121.02119809400003</v>
      </c>
      <c r="S241" s="84">
        <v>2.3439341555410537E-4</v>
      </c>
      <c r="T241" s="84">
        <f t="shared" si="3"/>
        <v>2.2208869983877082E-4</v>
      </c>
      <c r="U241" s="84">
        <f>R241/'סכום נכסי הקרן'!$C$42</f>
        <v>1.8315659212993166E-5</v>
      </c>
    </row>
    <row r="242" spans="2:21">
      <c r="B242" s="76" t="s">
        <v>623</v>
      </c>
      <c r="C242" s="73">
        <v>1155878</v>
      </c>
      <c r="D242" s="86" t="s">
        <v>119</v>
      </c>
      <c r="E242" s="86" t="s">
        <v>290</v>
      </c>
      <c r="F242" s="73" t="s">
        <v>624</v>
      </c>
      <c r="G242" s="86" t="s">
        <v>430</v>
      </c>
      <c r="H242" s="73" t="s">
        <v>488</v>
      </c>
      <c r="I242" s="73" t="s">
        <v>130</v>
      </c>
      <c r="J242" s="73"/>
      <c r="K242" s="83">
        <v>2.5099999999993243</v>
      </c>
      <c r="L242" s="86" t="s">
        <v>132</v>
      </c>
      <c r="M242" s="87">
        <v>3.27E-2</v>
      </c>
      <c r="N242" s="87">
        <v>5.5899999999972971E-2</v>
      </c>
      <c r="O242" s="83">
        <v>618004.92606800003</v>
      </c>
      <c r="P242" s="85">
        <v>95.76</v>
      </c>
      <c r="Q242" s="73"/>
      <c r="R242" s="83">
        <v>591.80151723999995</v>
      </c>
      <c r="S242" s="84">
        <v>1.9582339471027558E-3</v>
      </c>
      <c r="T242" s="84">
        <f t="shared" si="3"/>
        <v>1.0860281636309436E-3</v>
      </c>
      <c r="U242" s="84">
        <f>R242/'סכום נכסי הקרן'!$C$42</f>
        <v>8.9564762886259385E-5</v>
      </c>
    </row>
    <row r="243" spans="2:21">
      <c r="B243" s="76" t="s">
        <v>625</v>
      </c>
      <c r="C243" s="73">
        <v>7200249</v>
      </c>
      <c r="D243" s="86" t="s">
        <v>119</v>
      </c>
      <c r="E243" s="86" t="s">
        <v>290</v>
      </c>
      <c r="F243" s="73" t="s">
        <v>626</v>
      </c>
      <c r="G243" s="86" t="s">
        <v>538</v>
      </c>
      <c r="H243" s="73" t="s">
        <v>488</v>
      </c>
      <c r="I243" s="73" t="s">
        <v>130</v>
      </c>
      <c r="J243" s="73"/>
      <c r="K243" s="83">
        <v>5.3100000000006808</v>
      </c>
      <c r="L243" s="86" t="s">
        <v>132</v>
      </c>
      <c r="M243" s="87">
        <v>7.4999999999999997E-3</v>
      </c>
      <c r="N243" s="87">
        <v>5.1300000000011732E-2</v>
      </c>
      <c r="O243" s="83">
        <v>1730512.88487</v>
      </c>
      <c r="P243" s="85">
        <v>79.8</v>
      </c>
      <c r="Q243" s="73"/>
      <c r="R243" s="83">
        <v>1380.9492821259998</v>
      </c>
      <c r="S243" s="84">
        <v>3.2553954601068883E-3</v>
      </c>
      <c r="T243" s="84">
        <f t="shared" si="3"/>
        <v>2.5342108278620023E-3</v>
      </c>
      <c r="U243" s="84">
        <f>R243/'סכום נכסי הקרן'!$C$42</f>
        <v>2.0899641418358541E-4</v>
      </c>
    </row>
    <row r="244" spans="2:21">
      <c r="B244" s="76" t="s">
        <v>627</v>
      </c>
      <c r="C244" s="73">
        <v>7200173</v>
      </c>
      <c r="D244" s="86" t="s">
        <v>119</v>
      </c>
      <c r="E244" s="86" t="s">
        <v>290</v>
      </c>
      <c r="F244" s="73" t="s">
        <v>626</v>
      </c>
      <c r="G244" s="86" t="s">
        <v>538</v>
      </c>
      <c r="H244" s="73" t="s">
        <v>488</v>
      </c>
      <c r="I244" s="73" t="s">
        <v>130</v>
      </c>
      <c r="J244" s="73"/>
      <c r="K244" s="83">
        <v>2.6400000000001085</v>
      </c>
      <c r="L244" s="86" t="s">
        <v>132</v>
      </c>
      <c r="M244" s="87">
        <v>3.4500000000000003E-2</v>
      </c>
      <c r="N244" s="87">
        <v>5.5599999999990823E-2</v>
      </c>
      <c r="O244" s="83">
        <v>778071.62615400006</v>
      </c>
      <c r="P244" s="85">
        <v>95.1</v>
      </c>
      <c r="Q244" s="73"/>
      <c r="R244" s="83">
        <v>739.94609030299989</v>
      </c>
      <c r="S244" s="84">
        <v>1.7703464724513555E-3</v>
      </c>
      <c r="T244" s="84">
        <f t="shared" si="3"/>
        <v>1.3578915738260424E-3</v>
      </c>
      <c r="U244" s="84">
        <f>R244/'סכום נכסי הקרן'!$C$42</f>
        <v>1.1198534338959186E-4</v>
      </c>
    </row>
    <row r="245" spans="2:21">
      <c r="B245" s="76" t="s">
        <v>628</v>
      </c>
      <c r="C245" s="73">
        <v>1168483</v>
      </c>
      <c r="D245" s="86" t="s">
        <v>119</v>
      </c>
      <c r="E245" s="86" t="s">
        <v>290</v>
      </c>
      <c r="F245" s="73" t="s">
        <v>629</v>
      </c>
      <c r="G245" s="86" t="s">
        <v>538</v>
      </c>
      <c r="H245" s="73" t="s">
        <v>488</v>
      </c>
      <c r="I245" s="73" t="s">
        <v>130</v>
      </c>
      <c r="J245" s="73"/>
      <c r="K245" s="83">
        <v>4.3100000000011951</v>
      </c>
      <c r="L245" s="86" t="s">
        <v>132</v>
      </c>
      <c r="M245" s="87">
        <v>2.5000000000000001E-3</v>
      </c>
      <c r="N245" s="87">
        <v>5.73000000000186E-2</v>
      </c>
      <c r="O245" s="83">
        <v>1020513.0487789999</v>
      </c>
      <c r="P245" s="85">
        <v>79.5</v>
      </c>
      <c r="Q245" s="73"/>
      <c r="R245" s="83">
        <v>811.3078398130001</v>
      </c>
      <c r="S245" s="84">
        <v>1.8011109187383737E-3</v>
      </c>
      <c r="T245" s="84">
        <f t="shared" si="3"/>
        <v>1.4888491119805231E-3</v>
      </c>
      <c r="U245" s="84">
        <f>R245/'סכום נכסי הקרן'!$C$42</f>
        <v>1.2278541400079947E-4</v>
      </c>
    </row>
    <row r="246" spans="2:21">
      <c r="B246" s="76" t="s">
        <v>630</v>
      </c>
      <c r="C246" s="73">
        <v>1161751</v>
      </c>
      <c r="D246" s="86" t="s">
        <v>119</v>
      </c>
      <c r="E246" s="86" t="s">
        <v>290</v>
      </c>
      <c r="F246" s="73" t="s">
        <v>629</v>
      </c>
      <c r="G246" s="86" t="s">
        <v>538</v>
      </c>
      <c r="H246" s="73" t="s">
        <v>488</v>
      </c>
      <c r="I246" s="73" t="s">
        <v>130</v>
      </c>
      <c r="J246" s="73"/>
      <c r="K246" s="83">
        <v>3.5000000000458615</v>
      </c>
      <c r="L246" s="86" t="s">
        <v>132</v>
      </c>
      <c r="M246" s="87">
        <v>2.0499999999999997E-2</v>
      </c>
      <c r="N246" s="87">
        <v>5.6300000000797989E-2</v>
      </c>
      <c r="O246" s="83">
        <v>24579.772679999998</v>
      </c>
      <c r="P246" s="85">
        <v>88.71</v>
      </c>
      <c r="Q246" s="73"/>
      <c r="R246" s="83">
        <v>21.804716801999998</v>
      </c>
      <c r="S246" s="84">
        <v>4.3994704019615987E-5</v>
      </c>
      <c r="T246" s="84">
        <f t="shared" si="3"/>
        <v>4.0014322128487215E-5</v>
      </c>
      <c r="U246" s="84">
        <f>R246/'סכום נכסי הקרן'!$C$42</f>
        <v>3.2999818913630301E-6</v>
      </c>
    </row>
    <row r="247" spans="2:21">
      <c r="B247" s="76" t="s">
        <v>631</v>
      </c>
      <c r="C247" s="73">
        <v>1162825</v>
      </c>
      <c r="D247" s="86" t="s">
        <v>119</v>
      </c>
      <c r="E247" s="86" t="s">
        <v>290</v>
      </c>
      <c r="F247" s="73" t="s">
        <v>632</v>
      </c>
      <c r="G247" s="86" t="s">
        <v>496</v>
      </c>
      <c r="H247" s="73" t="s">
        <v>488</v>
      </c>
      <c r="I247" s="73" t="s">
        <v>130</v>
      </c>
      <c r="J247" s="73"/>
      <c r="K247" s="83">
        <v>3.08</v>
      </c>
      <c r="L247" s="86" t="s">
        <v>132</v>
      </c>
      <c r="M247" s="87">
        <v>2.4E-2</v>
      </c>
      <c r="N247" s="87">
        <v>6.030004576969368E-2</v>
      </c>
      <c r="O247" s="83">
        <v>0.65667500000000001</v>
      </c>
      <c r="P247" s="85">
        <v>89.83</v>
      </c>
      <c r="Q247" s="73"/>
      <c r="R247" s="83">
        <v>5.8991000000000002E-4</v>
      </c>
      <c r="S247" s="84">
        <v>2.5197845342960066E-9</v>
      </c>
      <c r="T247" s="84">
        <f t="shared" si="3"/>
        <v>1.0825569981560495E-9</v>
      </c>
      <c r="U247" s="84">
        <f>R247/'סכום נכסי הקרן'!$C$42</f>
        <v>8.9278495804880539E-11</v>
      </c>
    </row>
    <row r="248" spans="2:21">
      <c r="B248" s="76" t="s">
        <v>633</v>
      </c>
      <c r="C248" s="73">
        <v>1140102</v>
      </c>
      <c r="D248" s="86" t="s">
        <v>119</v>
      </c>
      <c r="E248" s="86" t="s">
        <v>290</v>
      </c>
      <c r="F248" s="73" t="s">
        <v>495</v>
      </c>
      <c r="G248" s="86" t="s">
        <v>496</v>
      </c>
      <c r="H248" s="73" t="s">
        <v>497</v>
      </c>
      <c r="I248" s="73" t="s">
        <v>294</v>
      </c>
      <c r="J248" s="73"/>
      <c r="K248" s="83">
        <v>2.7500000000022431</v>
      </c>
      <c r="L248" s="86" t="s">
        <v>132</v>
      </c>
      <c r="M248" s="87">
        <v>4.2999999999999997E-2</v>
      </c>
      <c r="N248" s="87">
        <v>6.4200000000037699E-2</v>
      </c>
      <c r="O248" s="83">
        <v>350164.48499999999</v>
      </c>
      <c r="P248" s="85">
        <v>95.5</v>
      </c>
      <c r="Q248" s="73"/>
      <c r="R248" s="83">
        <v>334.407094847</v>
      </c>
      <c r="S248" s="84">
        <v>3.8419844743748857E-4</v>
      </c>
      <c r="T248" s="84">
        <f t="shared" si="3"/>
        <v>6.1367791825813031E-4</v>
      </c>
      <c r="U248" s="84">
        <f>R248/'סכום נכסי הקרן'!$C$42</f>
        <v>5.0610029350952141E-5</v>
      </c>
    </row>
    <row r="249" spans="2:21">
      <c r="B249" s="76" t="s">
        <v>634</v>
      </c>
      <c r="C249" s="73">
        <v>1132836</v>
      </c>
      <c r="D249" s="86" t="s">
        <v>119</v>
      </c>
      <c r="E249" s="86" t="s">
        <v>290</v>
      </c>
      <c r="F249" s="73" t="s">
        <v>505</v>
      </c>
      <c r="G249" s="86" t="s">
        <v>156</v>
      </c>
      <c r="H249" s="73" t="s">
        <v>497</v>
      </c>
      <c r="I249" s="73" t="s">
        <v>294</v>
      </c>
      <c r="J249" s="73"/>
      <c r="K249" s="83">
        <v>1.2100000000023596</v>
      </c>
      <c r="L249" s="86" t="s">
        <v>132</v>
      </c>
      <c r="M249" s="87">
        <v>4.1399999999999999E-2</v>
      </c>
      <c r="N249" s="87">
        <v>5.3900000000055064E-2</v>
      </c>
      <c r="O249" s="83">
        <v>127699.791239</v>
      </c>
      <c r="P249" s="85">
        <v>99.56</v>
      </c>
      <c r="Q249" s="73"/>
      <c r="R249" s="83">
        <v>127.13791216999999</v>
      </c>
      <c r="S249" s="84">
        <v>3.7816339673741174E-4</v>
      </c>
      <c r="T249" s="84">
        <f t="shared" si="3"/>
        <v>2.3331361826479068E-4</v>
      </c>
      <c r="U249" s="84">
        <f>R249/'סכום נכסי הקרן'!$C$42</f>
        <v>1.9241378444695995E-5</v>
      </c>
    </row>
    <row r="250" spans="2:21">
      <c r="B250" s="76" t="s">
        <v>635</v>
      </c>
      <c r="C250" s="73">
        <v>1139252</v>
      </c>
      <c r="D250" s="86" t="s">
        <v>119</v>
      </c>
      <c r="E250" s="86" t="s">
        <v>290</v>
      </c>
      <c r="F250" s="73" t="s">
        <v>505</v>
      </c>
      <c r="G250" s="86" t="s">
        <v>156</v>
      </c>
      <c r="H250" s="73" t="s">
        <v>497</v>
      </c>
      <c r="I250" s="73" t="s">
        <v>294</v>
      </c>
      <c r="J250" s="73"/>
      <c r="K250" s="83">
        <v>1.8000000000005489</v>
      </c>
      <c r="L250" s="86" t="s">
        <v>132</v>
      </c>
      <c r="M250" s="87">
        <v>3.5499999999999997E-2</v>
      </c>
      <c r="N250" s="87">
        <v>5.7299999999996423E-2</v>
      </c>
      <c r="O250" s="83">
        <v>749907.37067900004</v>
      </c>
      <c r="P250" s="85">
        <v>97.14</v>
      </c>
      <c r="Q250" s="73"/>
      <c r="R250" s="83">
        <v>728.45998646200007</v>
      </c>
      <c r="S250" s="84">
        <v>1.5075217957867804E-3</v>
      </c>
      <c r="T250" s="84">
        <f t="shared" si="3"/>
        <v>1.3368131684851914E-3</v>
      </c>
      <c r="U250" s="84">
        <f>R250/'סכום נכסי הקרן'!$C$42</f>
        <v>1.1024700690846232E-4</v>
      </c>
    </row>
    <row r="251" spans="2:21">
      <c r="B251" s="76" t="s">
        <v>636</v>
      </c>
      <c r="C251" s="73">
        <v>1143080</v>
      </c>
      <c r="D251" s="86" t="s">
        <v>119</v>
      </c>
      <c r="E251" s="86" t="s">
        <v>290</v>
      </c>
      <c r="F251" s="73" t="s">
        <v>505</v>
      </c>
      <c r="G251" s="86" t="s">
        <v>156</v>
      </c>
      <c r="H251" s="73" t="s">
        <v>497</v>
      </c>
      <c r="I251" s="73" t="s">
        <v>294</v>
      </c>
      <c r="J251" s="73"/>
      <c r="K251" s="83">
        <v>2.7700000000003846</v>
      </c>
      <c r="L251" s="86" t="s">
        <v>132</v>
      </c>
      <c r="M251" s="87">
        <v>2.5000000000000001E-2</v>
      </c>
      <c r="N251" s="87">
        <v>5.7900000000008639E-2</v>
      </c>
      <c r="O251" s="83">
        <v>2852085.7956429999</v>
      </c>
      <c r="P251" s="85">
        <v>92.03</v>
      </c>
      <c r="Q251" s="73"/>
      <c r="R251" s="83">
        <v>2624.7744943869998</v>
      </c>
      <c r="S251" s="84">
        <v>2.5228939954496572E-3</v>
      </c>
      <c r="T251" s="84">
        <f t="shared" si="3"/>
        <v>4.8167822167451864E-3</v>
      </c>
      <c r="U251" s="84">
        <f>R251/'סכום נכסי הקרן'!$C$42</f>
        <v>3.9724011914679728E-4</v>
      </c>
    </row>
    <row r="252" spans="2:21">
      <c r="B252" s="76" t="s">
        <v>637</v>
      </c>
      <c r="C252" s="73">
        <v>1189190</v>
      </c>
      <c r="D252" s="86" t="s">
        <v>119</v>
      </c>
      <c r="E252" s="86" t="s">
        <v>290</v>
      </c>
      <c r="F252" s="73" t="s">
        <v>505</v>
      </c>
      <c r="G252" s="86" t="s">
        <v>156</v>
      </c>
      <c r="H252" s="73" t="s">
        <v>497</v>
      </c>
      <c r="I252" s="73" t="s">
        <v>294</v>
      </c>
      <c r="J252" s="73"/>
      <c r="K252" s="83">
        <v>4.4699999999999553</v>
      </c>
      <c r="L252" s="86" t="s">
        <v>132</v>
      </c>
      <c r="M252" s="87">
        <v>4.7300000000000002E-2</v>
      </c>
      <c r="N252" s="87">
        <v>5.6299999999996055E-2</v>
      </c>
      <c r="O252" s="83">
        <v>1173144.4019460001</v>
      </c>
      <c r="P252" s="85">
        <v>97.49</v>
      </c>
      <c r="Q252" s="73"/>
      <c r="R252" s="83">
        <v>1143.698529515</v>
      </c>
      <c r="S252" s="84">
        <v>2.9706250761454998E-3</v>
      </c>
      <c r="T252" s="84">
        <f t="shared" si="3"/>
        <v>2.0988266801838353E-3</v>
      </c>
      <c r="U252" s="84">
        <f>R252/'סכום נכסי הקרן'!$C$42</f>
        <v>1.7309027541379698E-4</v>
      </c>
    </row>
    <row r="253" spans="2:21">
      <c r="B253" s="76" t="s">
        <v>638</v>
      </c>
      <c r="C253" s="73">
        <v>1137512</v>
      </c>
      <c r="D253" s="86" t="s">
        <v>119</v>
      </c>
      <c r="E253" s="86" t="s">
        <v>290</v>
      </c>
      <c r="F253" s="73" t="s">
        <v>639</v>
      </c>
      <c r="G253" s="86" t="s">
        <v>487</v>
      </c>
      <c r="H253" s="73" t="s">
        <v>488</v>
      </c>
      <c r="I253" s="73" t="s">
        <v>130</v>
      </c>
      <c r="J253" s="73"/>
      <c r="K253" s="83">
        <v>1.3300000000011181</v>
      </c>
      <c r="L253" s="86" t="s">
        <v>132</v>
      </c>
      <c r="M253" s="87">
        <v>3.5000000000000003E-2</v>
      </c>
      <c r="N253" s="87">
        <v>6.0800000000048954E-2</v>
      </c>
      <c r="O253" s="83">
        <v>680875.38477600005</v>
      </c>
      <c r="P253" s="85">
        <v>97.2</v>
      </c>
      <c r="Q253" s="73"/>
      <c r="R253" s="83">
        <v>661.81088902199997</v>
      </c>
      <c r="S253" s="84">
        <v>2.8411240758439392E-3</v>
      </c>
      <c r="T253" s="84">
        <f t="shared" si="3"/>
        <v>1.214503923253789E-3</v>
      </c>
      <c r="U253" s="84">
        <f>R253/'סכום נכסי הקרן'!$C$42</f>
        <v>1.0016016117572999E-4</v>
      </c>
    </row>
    <row r="254" spans="2:21">
      <c r="B254" s="76" t="s">
        <v>640</v>
      </c>
      <c r="C254" s="73">
        <v>1141852</v>
      </c>
      <c r="D254" s="86" t="s">
        <v>119</v>
      </c>
      <c r="E254" s="86" t="s">
        <v>290</v>
      </c>
      <c r="F254" s="73" t="s">
        <v>639</v>
      </c>
      <c r="G254" s="86" t="s">
        <v>487</v>
      </c>
      <c r="H254" s="73" t="s">
        <v>488</v>
      </c>
      <c r="I254" s="73" t="s">
        <v>130</v>
      </c>
      <c r="J254" s="73"/>
      <c r="K254" s="83">
        <v>2.6499999999979309</v>
      </c>
      <c r="L254" s="86" t="s">
        <v>132</v>
      </c>
      <c r="M254" s="87">
        <v>2.6499999999999999E-2</v>
      </c>
      <c r="N254" s="87">
        <v>6.7699999999979305E-2</v>
      </c>
      <c r="O254" s="83">
        <v>267972.28966800001</v>
      </c>
      <c r="P254" s="85">
        <v>90.18</v>
      </c>
      <c r="Q254" s="73"/>
      <c r="R254" s="83">
        <v>241.65741975</v>
      </c>
      <c r="S254" s="84">
        <v>4.899157385732573E-4</v>
      </c>
      <c r="T254" s="84">
        <f t="shared" si="3"/>
        <v>4.4347092082978157E-4</v>
      </c>
      <c r="U254" s="84">
        <f>R254/'סכום נכסי הקרן'!$C$42</f>
        <v>3.6573055102250566E-5</v>
      </c>
    </row>
    <row r="255" spans="2:21">
      <c r="B255" s="76" t="s">
        <v>641</v>
      </c>
      <c r="C255" s="73">
        <v>1168038</v>
      </c>
      <c r="D255" s="86" t="s">
        <v>119</v>
      </c>
      <c r="E255" s="86" t="s">
        <v>290</v>
      </c>
      <c r="F255" s="73" t="s">
        <v>639</v>
      </c>
      <c r="G255" s="86" t="s">
        <v>487</v>
      </c>
      <c r="H255" s="73" t="s">
        <v>488</v>
      </c>
      <c r="I255" s="73" t="s">
        <v>130</v>
      </c>
      <c r="J255" s="73"/>
      <c r="K255" s="83">
        <v>2.4200000000021356</v>
      </c>
      <c r="L255" s="86" t="s">
        <v>132</v>
      </c>
      <c r="M255" s="87">
        <v>4.99E-2</v>
      </c>
      <c r="N255" s="87">
        <v>5.4000000000020337E-2</v>
      </c>
      <c r="O255" s="83">
        <v>396587.58828699996</v>
      </c>
      <c r="P255" s="85">
        <v>99.18</v>
      </c>
      <c r="Q255" s="73"/>
      <c r="R255" s="83">
        <v>393.33557429800004</v>
      </c>
      <c r="S255" s="84">
        <v>1.866294533115294E-3</v>
      </c>
      <c r="T255" s="84">
        <f t="shared" si="3"/>
        <v>7.2181888521982793E-4</v>
      </c>
      <c r="U255" s="84">
        <f>R255/'סכום נכסי הקרן'!$C$42</f>
        <v>5.9528416910841099E-5</v>
      </c>
    </row>
    <row r="256" spans="2:21">
      <c r="B256" s="76" t="s">
        <v>642</v>
      </c>
      <c r="C256" s="73">
        <v>1190008</v>
      </c>
      <c r="D256" s="86" t="s">
        <v>119</v>
      </c>
      <c r="E256" s="86" t="s">
        <v>290</v>
      </c>
      <c r="F256" s="73" t="s">
        <v>643</v>
      </c>
      <c r="G256" s="86" t="s">
        <v>496</v>
      </c>
      <c r="H256" s="73" t="s">
        <v>497</v>
      </c>
      <c r="I256" s="73" t="s">
        <v>294</v>
      </c>
      <c r="J256" s="73"/>
      <c r="K256" s="83">
        <v>4.0100000000011731</v>
      </c>
      <c r="L256" s="86" t="s">
        <v>132</v>
      </c>
      <c r="M256" s="87">
        <v>5.3399999999999996E-2</v>
      </c>
      <c r="N256" s="87">
        <v>6.6200000000026987E-2</v>
      </c>
      <c r="O256" s="83">
        <v>1164210.5620629999</v>
      </c>
      <c r="P256" s="85">
        <v>98.05</v>
      </c>
      <c r="Q256" s="73"/>
      <c r="R256" s="83">
        <v>1141.508403566</v>
      </c>
      <c r="S256" s="84">
        <v>4.6568422482520001E-3</v>
      </c>
      <c r="T256" s="84">
        <f t="shared" si="3"/>
        <v>2.0948075312069861E-3</v>
      </c>
      <c r="U256" s="84">
        <f>R256/'סכום נכסי הקרן'!$C$42</f>
        <v>1.7275881612280349E-4</v>
      </c>
    </row>
    <row r="257" spans="2:21">
      <c r="B257" s="76" t="s">
        <v>644</v>
      </c>
      <c r="C257" s="73">
        <v>1188572</v>
      </c>
      <c r="D257" s="86" t="s">
        <v>119</v>
      </c>
      <c r="E257" s="86" t="s">
        <v>290</v>
      </c>
      <c r="F257" s="73" t="s">
        <v>645</v>
      </c>
      <c r="G257" s="86" t="s">
        <v>496</v>
      </c>
      <c r="H257" s="73" t="s">
        <v>511</v>
      </c>
      <c r="I257" s="73" t="s">
        <v>130</v>
      </c>
      <c r="J257" s="73"/>
      <c r="K257" s="83">
        <v>3.5400000000001999</v>
      </c>
      <c r="L257" s="86" t="s">
        <v>132</v>
      </c>
      <c r="M257" s="87">
        <v>4.53E-2</v>
      </c>
      <c r="N257" s="87">
        <v>6.3800000000003673E-2</v>
      </c>
      <c r="O257" s="83">
        <v>3262592.2249500002</v>
      </c>
      <c r="P257" s="85">
        <v>95.16</v>
      </c>
      <c r="Q257" s="73"/>
      <c r="R257" s="83">
        <v>3104.6828700470001</v>
      </c>
      <c r="S257" s="84">
        <v>4.6608460356428573E-3</v>
      </c>
      <c r="T257" s="84">
        <f t="shared" si="3"/>
        <v>5.6974727806353319E-3</v>
      </c>
      <c r="U257" s="84">
        <f>R257/'סכום נכסי הקרן'!$C$42</f>
        <v>4.6987068635719948E-4</v>
      </c>
    </row>
    <row r="258" spans="2:21">
      <c r="B258" s="76" t="s">
        <v>646</v>
      </c>
      <c r="C258" s="73">
        <v>1150812</v>
      </c>
      <c r="D258" s="86" t="s">
        <v>119</v>
      </c>
      <c r="E258" s="86" t="s">
        <v>290</v>
      </c>
      <c r="F258" s="73" t="s">
        <v>521</v>
      </c>
      <c r="G258" s="86" t="s">
        <v>522</v>
      </c>
      <c r="H258" s="73" t="s">
        <v>511</v>
      </c>
      <c r="I258" s="73" t="s">
        <v>130</v>
      </c>
      <c r="J258" s="73"/>
      <c r="K258" s="83">
        <v>1.8800000000009141</v>
      </c>
      <c r="L258" s="86" t="s">
        <v>132</v>
      </c>
      <c r="M258" s="87">
        <v>3.7499999999999999E-2</v>
      </c>
      <c r="N258" s="87">
        <v>5.9000000000031409E-2</v>
      </c>
      <c r="O258" s="83">
        <v>721006.50569100003</v>
      </c>
      <c r="P258" s="85">
        <v>97.13</v>
      </c>
      <c r="Q258" s="73"/>
      <c r="R258" s="83">
        <v>700.31361902200001</v>
      </c>
      <c r="S258" s="84">
        <v>1.7071128297615015E-3</v>
      </c>
      <c r="T258" s="84">
        <f t="shared" si="3"/>
        <v>1.2851611418288479E-3</v>
      </c>
      <c r="U258" s="84">
        <f>R258/'סכום נכסי הקרן'!$C$42</f>
        <v>1.0598726330788822E-4</v>
      </c>
    </row>
    <row r="259" spans="2:21">
      <c r="B259" s="76" t="s">
        <v>647</v>
      </c>
      <c r="C259" s="73">
        <v>1161785</v>
      </c>
      <c r="D259" s="86" t="s">
        <v>119</v>
      </c>
      <c r="E259" s="86" t="s">
        <v>290</v>
      </c>
      <c r="F259" s="73" t="s">
        <v>521</v>
      </c>
      <c r="G259" s="86" t="s">
        <v>522</v>
      </c>
      <c r="H259" s="73" t="s">
        <v>511</v>
      </c>
      <c r="I259" s="73" t="s">
        <v>130</v>
      </c>
      <c r="J259" s="73"/>
      <c r="K259" s="83">
        <v>3.8999999999998307</v>
      </c>
      <c r="L259" s="86" t="s">
        <v>132</v>
      </c>
      <c r="M259" s="87">
        <v>2.6600000000000002E-2</v>
      </c>
      <c r="N259" s="87">
        <v>7.3099999999995099E-2</v>
      </c>
      <c r="O259" s="83">
        <v>3530845.3633440002</v>
      </c>
      <c r="P259" s="85">
        <v>83.88</v>
      </c>
      <c r="Q259" s="73"/>
      <c r="R259" s="83">
        <v>2961.6729728949999</v>
      </c>
      <c r="S259" s="84">
        <v>4.2902304371948436E-3</v>
      </c>
      <c r="T259" s="84">
        <f t="shared" si="3"/>
        <v>5.4350321287266095E-3</v>
      </c>
      <c r="U259" s="84">
        <f>R259/'סכום נכסי הקרן'!$C$42</f>
        <v>4.4822720090528101E-4</v>
      </c>
    </row>
    <row r="260" spans="2:21">
      <c r="B260" s="76" t="s">
        <v>648</v>
      </c>
      <c r="C260" s="73">
        <v>1169721</v>
      </c>
      <c r="D260" s="86" t="s">
        <v>119</v>
      </c>
      <c r="E260" s="86" t="s">
        <v>290</v>
      </c>
      <c r="F260" s="73" t="s">
        <v>521</v>
      </c>
      <c r="G260" s="86" t="s">
        <v>522</v>
      </c>
      <c r="H260" s="73" t="s">
        <v>511</v>
      </c>
      <c r="I260" s="73" t="s">
        <v>130</v>
      </c>
      <c r="J260" s="73"/>
      <c r="K260" s="83">
        <v>3.02999999999781</v>
      </c>
      <c r="L260" s="86" t="s">
        <v>132</v>
      </c>
      <c r="M260" s="87">
        <v>0.04</v>
      </c>
      <c r="N260" s="87">
        <v>1.3699999999986388E-2</v>
      </c>
      <c r="O260" s="83">
        <v>462091.06098499999</v>
      </c>
      <c r="P260" s="85">
        <v>109.7</v>
      </c>
      <c r="Q260" s="73"/>
      <c r="R260" s="83">
        <v>506.91389903700002</v>
      </c>
      <c r="S260" s="84">
        <v>5.80108117102355E-3</v>
      </c>
      <c r="T260" s="84">
        <f t="shared" si="3"/>
        <v>9.3024900216147127E-4</v>
      </c>
      <c r="U260" s="84">
        <f>R260/'סכום נכסי הקרן'!$C$42</f>
        <v>7.6717652537862453E-5</v>
      </c>
    </row>
    <row r="261" spans="2:21">
      <c r="B261" s="76" t="s">
        <v>649</v>
      </c>
      <c r="C261" s="73">
        <v>1172725</v>
      </c>
      <c r="D261" s="86" t="s">
        <v>119</v>
      </c>
      <c r="E261" s="86" t="s">
        <v>290</v>
      </c>
      <c r="F261" s="73" t="s">
        <v>650</v>
      </c>
      <c r="G261" s="86" t="s">
        <v>496</v>
      </c>
      <c r="H261" s="73" t="s">
        <v>511</v>
      </c>
      <c r="I261" s="73" t="s">
        <v>130</v>
      </c>
      <c r="J261" s="73"/>
      <c r="K261" s="83">
        <v>3.6199999999986154</v>
      </c>
      <c r="L261" s="86" t="s">
        <v>132</v>
      </c>
      <c r="M261" s="87">
        <v>2.5000000000000001E-2</v>
      </c>
      <c r="N261" s="87">
        <v>6.3699999999973958E-2</v>
      </c>
      <c r="O261" s="83">
        <v>1167214.95</v>
      </c>
      <c r="P261" s="85">
        <v>87.86</v>
      </c>
      <c r="Q261" s="73"/>
      <c r="R261" s="83">
        <v>1025.5150279909999</v>
      </c>
      <c r="S261" s="84">
        <v>5.5345602115168778E-3</v>
      </c>
      <c r="T261" s="84">
        <f t="shared" si="3"/>
        <v>1.8819455006117102E-3</v>
      </c>
      <c r="U261" s="84">
        <f>R261/'סכום נכסי הקרן'!$C$42</f>
        <v>1.5520408049420493E-4</v>
      </c>
    </row>
    <row r="262" spans="2:21">
      <c r="B262" s="76" t="s">
        <v>651</v>
      </c>
      <c r="C262" s="73">
        <v>1137314</v>
      </c>
      <c r="D262" s="86" t="s">
        <v>119</v>
      </c>
      <c r="E262" s="86" t="s">
        <v>290</v>
      </c>
      <c r="F262" s="73" t="s">
        <v>652</v>
      </c>
      <c r="G262" s="86" t="s">
        <v>487</v>
      </c>
      <c r="H262" s="73" t="s">
        <v>653</v>
      </c>
      <c r="I262" s="73" t="s">
        <v>130</v>
      </c>
      <c r="J262" s="73"/>
      <c r="K262" s="83">
        <v>0.5</v>
      </c>
      <c r="L262" s="86" t="s">
        <v>132</v>
      </c>
      <c r="M262" s="87">
        <v>4.8499999999999995E-2</v>
      </c>
      <c r="N262" s="87">
        <v>9.0199828652140684E-2</v>
      </c>
      <c r="O262" s="83">
        <v>4.4120999999999994E-2</v>
      </c>
      <c r="P262" s="85">
        <v>98.06</v>
      </c>
      <c r="Q262" s="73"/>
      <c r="R262" s="83">
        <v>4.3187000000000005E-5</v>
      </c>
      <c r="S262" s="84">
        <v>2.005816572559238E-10</v>
      </c>
      <c r="T262" s="84">
        <f t="shared" si="3"/>
        <v>7.9253426928455719E-11</v>
      </c>
      <c r="U262" s="84">
        <f>R262/'סכום נכסי הקרן'!$C$42</f>
        <v>6.5360315952016005E-12</v>
      </c>
    </row>
    <row r="263" spans="2:21">
      <c r="B263" s="76" t="s">
        <v>654</v>
      </c>
      <c r="C263" s="73">
        <v>1140136</v>
      </c>
      <c r="D263" s="86" t="s">
        <v>119</v>
      </c>
      <c r="E263" s="86" t="s">
        <v>290</v>
      </c>
      <c r="F263" s="73" t="s">
        <v>655</v>
      </c>
      <c r="G263" s="86" t="s">
        <v>487</v>
      </c>
      <c r="H263" s="73" t="s">
        <v>526</v>
      </c>
      <c r="I263" s="73"/>
      <c r="J263" s="73"/>
      <c r="K263" s="83">
        <v>0.88999999999915991</v>
      </c>
      <c r="L263" s="86" t="s">
        <v>132</v>
      </c>
      <c r="M263" s="87">
        <v>4.9500000000000002E-2</v>
      </c>
      <c r="N263" s="87">
        <v>0.79809999999985759</v>
      </c>
      <c r="O263" s="83">
        <v>1112022.321514</v>
      </c>
      <c r="P263" s="85">
        <v>62.1</v>
      </c>
      <c r="Q263" s="73"/>
      <c r="R263" s="83">
        <v>690.41295842200009</v>
      </c>
      <c r="S263" s="84">
        <v>1.919441304510359E-3</v>
      </c>
      <c r="T263" s="84">
        <f t="shared" si="3"/>
        <v>1.2669922187407534E-3</v>
      </c>
      <c r="U263" s="84">
        <f>R263/'סכום נכסי הקרן'!$C$42</f>
        <v>1.0448887188234424E-4</v>
      </c>
    </row>
    <row r="264" spans="2:21">
      <c r="B264" s="76" t="s">
        <v>656</v>
      </c>
      <c r="C264" s="73">
        <v>1143304</v>
      </c>
      <c r="D264" s="86" t="s">
        <v>119</v>
      </c>
      <c r="E264" s="86" t="s">
        <v>290</v>
      </c>
      <c r="F264" s="73" t="s">
        <v>655</v>
      </c>
      <c r="G264" s="86" t="s">
        <v>487</v>
      </c>
      <c r="H264" s="73" t="s">
        <v>526</v>
      </c>
      <c r="I264" s="73"/>
      <c r="J264" s="73"/>
      <c r="K264" s="83">
        <v>6.1799999993287704</v>
      </c>
      <c r="L264" s="86" t="s">
        <v>132</v>
      </c>
      <c r="M264" s="87">
        <v>0.04</v>
      </c>
      <c r="N264" s="87">
        <v>9.9899999985579022</v>
      </c>
      <c r="O264" s="83">
        <v>190694.69023499999</v>
      </c>
      <c r="P264" s="85">
        <v>1</v>
      </c>
      <c r="Q264" s="73"/>
      <c r="R264" s="83">
        <v>1.9069469959999998</v>
      </c>
      <c r="S264" s="84">
        <v>2.3248673890780614E-3</v>
      </c>
      <c r="T264" s="84">
        <f t="shared" si="3"/>
        <v>3.4994809642698987E-6</v>
      </c>
      <c r="U264" s="84">
        <f>R264/'סכום נכסי הקרן'!$C$42</f>
        <v>2.8860226031515912E-7</v>
      </c>
    </row>
    <row r="265" spans="2:21">
      <c r="B265" s="76" t="s">
        <v>657</v>
      </c>
      <c r="C265" s="73">
        <v>1159375</v>
      </c>
      <c r="D265" s="86" t="s">
        <v>119</v>
      </c>
      <c r="E265" s="86" t="s">
        <v>290</v>
      </c>
      <c r="F265" s="73" t="s">
        <v>658</v>
      </c>
      <c r="G265" s="86" t="s">
        <v>538</v>
      </c>
      <c r="H265" s="73" t="s">
        <v>526</v>
      </c>
      <c r="I265" s="73"/>
      <c r="J265" s="73"/>
      <c r="K265" s="83">
        <v>1.3899999999985073</v>
      </c>
      <c r="L265" s="86" t="s">
        <v>132</v>
      </c>
      <c r="M265" s="87">
        <v>3.5499999999999997E-2</v>
      </c>
      <c r="N265" s="87">
        <v>7.1699999999994504E-2</v>
      </c>
      <c r="O265" s="83">
        <v>264671.54585599998</v>
      </c>
      <c r="P265" s="85">
        <v>96.19</v>
      </c>
      <c r="Q265" s="73"/>
      <c r="R265" s="83">
        <v>254.58756294199998</v>
      </c>
      <c r="S265" s="84">
        <v>7.392997987614628E-4</v>
      </c>
      <c r="T265" s="84">
        <f t="shared" si="3"/>
        <v>4.6719931499102541E-4</v>
      </c>
      <c r="U265" s="84">
        <f>R265/'סכום נכסי הקרן'!$C$42</f>
        <v>3.8529936210764529E-5</v>
      </c>
    </row>
    <row r="266" spans="2:21">
      <c r="B266" s="76" t="s">
        <v>659</v>
      </c>
      <c r="C266" s="73">
        <v>1193275</v>
      </c>
      <c r="D266" s="86" t="s">
        <v>119</v>
      </c>
      <c r="E266" s="86" t="s">
        <v>290</v>
      </c>
      <c r="F266" s="73" t="s">
        <v>658</v>
      </c>
      <c r="G266" s="86" t="s">
        <v>538</v>
      </c>
      <c r="H266" s="73" t="s">
        <v>526</v>
      </c>
      <c r="I266" s="73"/>
      <c r="J266" s="73"/>
      <c r="K266" s="83">
        <v>4.000000000000969</v>
      </c>
      <c r="L266" s="86" t="s">
        <v>132</v>
      </c>
      <c r="M266" s="87">
        <v>6.0499999999999998E-2</v>
      </c>
      <c r="N266" s="87">
        <v>6.8800000000005052E-2</v>
      </c>
      <c r="O266" s="83">
        <v>1063963.115523</v>
      </c>
      <c r="P266" s="85">
        <v>97.06</v>
      </c>
      <c r="Q266" s="73"/>
      <c r="R266" s="83">
        <v>1032.682552771</v>
      </c>
      <c r="S266" s="84">
        <v>4.8361959796499997E-3</v>
      </c>
      <c r="T266" s="84">
        <f t="shared" si="3"/>
        <v>1.8950987851975723E-3</v>
      </c>
      <c r="U266" s="84">
        <f>R266/'סכום נכסי הקרן'!$C$42</f>
        <v>1.5628883211903349E-4</v>
      </c>
    </row>
    <row r="267" spans="2:21">
      <c r="B267" s="76" t="s">
        <v>660</v>
      </c>
      <c r="C267" s="73">
        <v>7200116</v>
      </c>
      <c r="D267" s="86" t="s">
        <v>119</v>
      </c>
      <c r="E267" s="86" t="s">
        <v>290</v>
      </c>
      <c r="F267" s="73" t="s">
        <v>626</v>
      </c>
      <c r="G267" s="86" t="s">
        <v>538</v>
      </c>
      <c r="H267" s="73" t="s">
        <v>526</v>
      </c>
      <c r="I267" s="73"/>
      <c r="J267" s="73"/>
      <c r="K267" s="83">
        <v>1.7099999999922346</v>
      </c>
      <c r="L267" s="86" t="s">
        <v>132</v>
      </c>
      <c r="M267" s="87">
        <v>4.2500000000000003E-2</v>
      </c>
      <c r="N267" s="87">
        <v>5.8499999999767037E-2</v>
      </c>
      <c r="O267" s="83">
        <v>98742.86001400002</v>
      </c>
      <c r="P267" s="85">
        <v>97.81</v>
      </c>
      <c r="Q267" s="73"/>
      <c r="R267" s="83">
        <v>96.580392624999988</v>
      </c>
      <c r="S267" s="84">
        <v>1.0677789674398488E-3</v>
      </c>
      <c r="T267" s="84">
        <f t="shared" ref="T267:T330" si="4">IFERROR(R267/$R$11,0)</f>
        <v>1.7723683260302867E-4</v>
      </c>
      <c r="U267" s="84">
        <f>R267/'סכום נכסי הקרן'!$C$42</f>
        <v>1.4616724886516208E-5</v>
      </c>
    </row>
    <row r="268" spans="2:21">
      <c r="B268" s="76" t="s">
        <v>661</v>
      </c>
      <c r="C268" s="73">
        <v>1183581</v>
      </c>
      <c r="D268" s="86" t="s">
        <v>119</v>
      </c>
      <c r="E268" s="86" t="s">
        <v>290</v>
      </c>
      <c r="F268" s="73" t="s">
        <v>662</v>
      </c>
      <c r="G268" s="86" t="s">
        <v>314</v>
      </c>
      <c r="H268" s="73" t="s">
        <v>526</v>
      </c>
      <c r="I268" s="73"/>
      <c r="J268" s="73"/>
      <c r="K268" s="83">
        <v>2.7200000000012716</v>
      </c>
      <c r="L268" s="86" t="s">
        <v>132</v>
      </c>
      <c r="M268" s="87">
        <v>0.01</v>
      </c>
      <c r="N268" s="87">
        <v>6.6400000000046616E-2</v>
      </c>
      <c r="O268" s="83">
        <v>327380.44917600002</v>
      </c>
      <c r="P268" s="85">
        <v>86.5</v>
      </c>
      <c r="Q268" s="73"/>
      <c r="R268" s="83">
        <v>283.18408853699998</v>
      </c>
      <c r="S268" s="84">
        <v>1.8187802732E-3</v>
      </c>
      <c r="T268" s="84">
        <f t="shared" si="4"/>
        <v>5.1967743691778685E-4</v>
      </c>
      <c r="U268" s="84">
        <f>R268/'סכום נכסי הקרן'!$C$42</f>
        <v>4.2857807903679327E-5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8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47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3.8177422427721606</v>
      </c>
      <c r="L270" s="71"/>
      <c r="M270" s="71"/>
      <c r="N270" s="91">
        <v>8.0099714586249704E-2</v>
      </c>
      <c r="O270" s="80"/>
      <c r="P270" s="82"/>
      <c r="Q270" s="71"/>
      <c r="R270" s="80">
        <v>7961.9250610109993</v>
      </c>
      <c r="S270" s="71"/>
      <c r="T270" s="81">
        <f t="shared" si="4"/>
        <v>1.4611106259584493E-2</v>
      </c>
      <c r="U270" s="81">
        <f>R270/'סכום נכסי הקרן'!$C$42</f>
        <v>1.2049782054181887E-3</v>
      </c>
    </row>
    <row r="271" spans="2:21">
      <c r="B271" s="76" t="s">
        <v>663</v>
      </c>
      <c r="C271" s="73">
        <v>1178250</v>
      </c>
      <c r="D271" s="86" t="s">
        <v>119</v>
      </c>
      <c r="E271" s="86" t="s">
        <v>290</v>
      </c>
      <c r="F271" s="73" t="s">
        <v>664</v>
      </c>
      <c r="G271" s="86" t="s">
        <v>551</v>
      </c>
      <c r="H271" s="73" t="s">
        <v>348</v>
      </c>
      <c r="I271" s="73" t="s">
        <v>294</v>
      </c>
      <c r="J271" s="73"/>
      <c r="K271" s="83">
        <v>2.9500000000012481</v>
      </c>
      <c r="L271" s="86" t="s">
        <v>132</v>
      </c>
      <c r="M271" s="87">
        <v>2.12E-2</v>
      </c>
      <c r="N271" s="87">
        <v>6.120000000001373E-2</v>
      </c>
      <c r="O271" s="83">
        <v>976917.4770190001</v>
      </c>
      <c r="P271" s="85">
        <v>98.4</v>
      </c>
      <c r="Q271" s="73"/>
      <c r="R271" s="83">
        <v>961.28674906399999</v>
      </c>
      <c r="S271" s="84">
        <v>5.5823855829657152E-3</v>
      </c>
      <c r="T271" s="84">
        <f t="shared" si="4"/>
        <v>1.7640787534266439E-3</v>
      </c>
      <c r="U271" s="84">
        <f>R271/'סכום נכסי הקרן'!$C$42</f>
        <v>1.4548360765811322E-4</v>
      </c>
    </row>
    <row r="272" spans="2:21">
      <c r="B272" s="76" t="s">
        <v>665</v>
      </c>
      <c r="C272" s="73">
        <v>1178268</v>
      </c>
      <c r="D272" s="86" t="s">
        <v>119</v>
      </c>
      <c r="E272" s="86" t="s">
        <v>290</v>
      </c>
      <c r="F272" s="73" t="s">
        <v>664</v>
      </c>
      <c r="G272" s="86" t="s">
        <v>551</v>
      </c>
      <c r="H272" s="73" t="s">
        <v>348</v>
      </c>
      <c r="I272" s="73" t="s">
        <v>294</v>
      </c>
      <c r="J272" s="73"/>
      <c r="K272" s="83">
        <v>5.1399999999981514</v>
      </c>
      <c r="L272" s="86" t="s">
        <v>132</v>
      </c>
      <c r="M272" s="87">
        <v>2.6699999999999998E-2</v>
      </c>
      <c r="N272" s="87">
        <v>6.3499999999953788E-2</v>
      </c>
      <c r="O272" s="83">
        <v>188962.90741999997</v>
      </c>
      <c r="P272" s="85">
        <v>91.66</v>
      </c>
      <c r="Q272" s="73"/>
      <c r="R272" s="83">
        <v>173.09628018800001</v>
      </c>
      <c r="S272" s="84">
        <v>1.0174612719147103E-3</v>
      </c>
      <c r="T272" s="84">
        <f t="shared" si="4"/>
        <v>3.1765284445474693E-4</v>
      </c>
      <c r="U272" s="84">
        <f>R272/'סכום נכסי הקרן'!$C$42</f>
        <v>2.6196835999736883E-5</v>
      </c>
    </row>
    <row r="273" spans="2:21">
      <c r="B273" s="76" t="s">
        <v>666</v>
      </c>
      <c r="C273" s="73">
        <v>2320174</v>
      </c>
      <c r="D273" s="86" t="s">
        <v>119</v>
      </c>
      <c r="E273" s="86" t="s">
        <v>290</v>
      </c>
      <c r="F273" s="73" t="s">
        <v>561</v>
      </c>
      <c r="G273" s="86" t="s">
        <v>126</v>
      </c>
      <c r="H273" s="73" t="s">
        <v>348</v>
      </c>
      <c r="I273" s="73" t="s">
        <v>294</v>
      </c>
      <c r="J273" s="73"/>
      <c r="K273" s="83">
        <v>1.21</v>
      </c>
      <c r="L273" s="86" t="s">
        <v>132</v>
      </c>
      <c r="M273" s="87">
        <v>3.49E-2</v>
      </c>
      <c r="N273" s="87">
        <v>7.1300554365629334E-2</v>
      </c>
      <c r="O273" s="83">
        <v>6.5364000000000005E-2</v>
      </c>
      <c r="P273" s="85">
        <v>97.15</v>
      </c>
      <c r="Q273" s="73"/>
      <c r="R273" s="83">
        <v>6.3496000000000003E-5</v>
      </c>
      <c r="S273" s="84">
        <v>6.4878172328008964E-11</v>
      </c>
      <c r="T273" s="84">
        <f t="shared" si="4"/>
        <v>1.1652292579362363E-10</v>
      </c>
      <c r="U273" s="84">
        <f>R273/'סכום נכסי הקרן'!$C$42</f>
        <v>9.6096478609053843E-12</v>
      </c>
    </row>
    <row r="274" spans="2:21">
      <c r="B274" s="76" t="s">
        <v>667</v>
      </c>
      <c r="C274" s="73">
        <v>2320224</v>
      </c>
      <c r="D274" s="86" t="s">
        <v>119</v>
      </c>
      <c r="E274" s="86" t="s">
        <v>290</v>
      </c>
      <c r="F274" s="73" t="s">
        <v>561</v>
      </c>
      <c r="G274" s="86" t="s">
        <v>126</v>
      </c>
      <c r="H274" s="73" t="s">
        <v>348</v>
      </c>
      <c r="I274" s="73" t="s">
        <v>294</v>
      </c>
      <c r="J274" s="73"/>
      <c r="K274" s="83">
        <v>3.89</v>
      </c>
      <c r="L274" s="86" t="s">
        <v>132</v>
      </c>
      <c r="M274" s="87">
        <v>3.7699999999999997E-2</v>
      </c>
      <c r="N274" s="87">
        <v>6.4200018358729571E-2</v>
      </c>
      <c r="O274" s="83">
        <v>6.7232E-2</v>
      </c>
      <c r="P274" s="85">
        <v>97.32</v>
      </c>
      <c r="Q274" s="73"/>
      <c r="R274" s="83">
        <v>6.5364000000000006E-5</v>
      </c>
      <c r="S274" s="84">
        <v>5.5386363381731593E-10</v>
      </c>
      <c r="T274" s="84">
        <f t="shared" si="4"/>
        <v>1.1995093425687313E-10</v>
      </c>
      <c r="U274" s="84">
        <f>R274/'סכום נכסי הקרן'!$C$42</f>
        <v>9.8923557827299282E-12</v>
      </c>
    </row>
    <row r="275" spans="2:21">
      <c r="B275" s="76" t="s">
        <v>668</v>
      </c>
      <c r="C275" s="73">
        <v>2590396</v>
      </c>
      <c r="D275" s="86" t="s">
        <v>119</v>
      </c>
      <c r="E275" s="86" t="s">
        <v>290</v>
      </c>
      <c r="F275" s="73" t="s">
        <v>600</v>
      </c>
      <c r="G275" s="86" t="s">
        <v>324</v>
      </c>
      <c r="H275" s="73" t="s">
        <v>455</v>
      </c>
      <c r="I275" s="73" t="s">
        <v>294</v>
      </c>
      <c r="J275" s="73"/>
      <c r="K275" s="83">
        <v>0.25</v>
      </c>
      <c r="L275" s="86" t="s">
        <v>132</v>
      </c>
      <c r="M275" s="87">
        <v>6.7000000000000004E-2</v>
      </c>
      <c r="N275" s="87">
        <v>7.2599805688040989E-2</v>
      </c>
      <c r="O275" s="83">
        <v>2.4045E-2</v>
      </c>
      <c r="P275" s="85">
        <v>94.27</v>
      </c>
      <c r="Q275" s="73"/>
      <c r="R275" s="83">
        <v>2.2644000000000002E-5</v>
      </c>
      <c r="S275" s="84">
        <v>5.7045728752957123E-11</v>
      </c>
      <c r="T275" s="84">
        <f t="shared" si="4"/>
        <v>4.1554509444229774E-11</v>
      </c>
      <c r="U275" s="84">
        <f>R275/'סכום נכסי הקרן'!$C$42</f>
        <v>3.427001167984464E-12</v>
      </c>
    </row>
    <row r="276" spans="2:21">
      <c r="B276" s="76" t="s">
        <v>669</v>
      </c>
      <c r="C276" s="73">
        <v>2590461</v>
      </c>
      <c r="D276" s="86" t="s">
        <v>119</v>
      </c>
      <c r="E276" s="86" t="s">
        <v>290</v>
      </c>
      <c r="F276" s="73" t="s">
        <v>600</v>
      </c>
      <c r="G276" s="86" t="s">
        <v>324</v>
      </c>
      <c r="H276" s="73" t="s">
        <v>455</v>
      </c>
      <c r="I276" s="73" t="s">
        <v>294</v>
      </c>
      <c r="J276" s="73"/>
      <c r="K276" s="83">
        <v>1.64</v>
      </c>
      <c r="L276" s="86" t="s">
        <v>132</v>
      </c>
      <c r="M276" s="87">
        <v>4.7E-2</v>
      </c>
      <c r="N276" s="87">
        <v>7.6097830592787061E-2</v>
      </c>
      <c r="O276" s="83">
        <v>7.7039999999999999E-3</v>
      </c>
      <c r="P276" s="85">
        <v>94.32</v>
      </c>
      <c r="Q276" s="73"/>
      <c r="R276" s="83">
        <v>7.2370000000000003E-6</v>
      </c>
      <c r="S276" s="84">
        <v>1.507787003557117E-11</v>
      </c>
      <c r="T276" s="84">
        <f t="shared" si="4"/>
        <v>1.3280780111636234E-11</v>
      </c>
      <c r="U276" s="84">
        <f>R276/'סכום נכסי הקרן'!$C$42</f>
        <v>1.0952661832142539E-12</v>
      </c>
    </row>
    <row r="277" spans="2:21">
      <c r="B277" s="76" t="s">
        <v>670</v>
      </c>
      <c r="C277" s="73">
        <v>1141332</v>
      </c>
      <c r="D277" s="86" t="s">
        <v>119</v>
      </c>
      <c r="E277" s="86" t="s">
        <v>290</v>
      </c>
      <c r="F277" s="73" t="s">
        <v>671</v>
      </c>
      <c r="G277" s="86" t="s">
        <v>126</v>
      </c>
      <c r="H277" s="73" t="s">
        <v>463</v>
      </c>
      <c r="I277" s="73" t="s">
        <v>130</v>
      </c>
      <c r="J277" s="73"/>
      <c r="K277" s="83">
        <v>3.7899999999996346</v>
      </c>
      <c r="L277" s="86" t="s">
        <v>132</v>
      </c>
      <c r="M277" s="87">
        <v>4.6900000000000004E-2</v>
      </c>
      <c r="N277" s="87">
        <v>8.4199999999991185E-2</v>
      </c>
      <c r="O277" s="83">
        <v>2072112.9147669999</v>
      </c>
      <c r="P277" s="85">
        <v>89.8</v>
      </c>
      <c r="Q277" s="73"/>
      <c r="R277" s="83">
        <v>1860.774360892</v>
      </c>
      <c r="S277" s="84">
        <v>1.361393901330643E-3</v>
      </c>
      <c r="T277" s="84">
        <f t="shared" si="4"/>
        <v>3.4147485317641418E-3</v>
      </c>
      <c r="U277" s="84">
        <f>R277/'סכום נכסי הקרן'!$C$42</f>
        <v>2.8161437502792914E-4</v>
      </c>
    </row>
    <row r="278" spans="2:21">
      <c r="B278" s="76" t="s">
        <v>672</v>
      </c>
      <c r="C278" s="73">
        <v>1143593</v>
      </c>
      <c r="D278" s="86" t="s">
        <v>119</v>
      </c>
      <c r="E278" s="86" t="s">
        <v>290</v>
      </c>
      <c r="F278" s="73" t="s">
        <v>671</v>
      </c>
      <c r="G278" s="86" t="s">
        <v>126</v>
      </c>
      <c r="H278" s="73" t="s">
        <v>463</v>
      </c>
      <c r="I278" s="73" t="s">
        <v>130</v>
      </c>
      <c r="J278" s="73"/>
      <c r="K278" s="83">
        <v>3.9499999999996582</v>
      </c>
      <c r="L278" s="86" t="s">
        <v>132</v>
      </c>
      <c r="M278" s="87">
        <v>4.6900000000000004E-2</v>
      </c>
      <c r="N278" s="87">
        <v>8.2799999999993407E-2</v>
      </c>
      <c r="O278" s="83">
        <v>5432911.3159320001</v>
      </c>
      <c r="P278" s="85">
        <v>91.42</v>
      </c>
      <c r="Q278" s="73"/>
      <c r="R278" s="83">
        <v>4966.7675121259999</v>
      </c>
      <c r="S278" s="84">
        <v>4.2336846879076385E-3</v>
      </c>
      <c r="T278" s="84">
        <f t="shared" si="4"/>
        <v>9.1146258386298126E-3</v>
      </c>
      <c r="U278" s="84">
        <f>R278/'סכום נכסי הקרן'!$C$42</f>
        <v>7.5168336270813854E-4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8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197</v>
      </c>
      <c r="C280" s="71"/>
      <c r="D280" s="71"/>
      <c r="E280" s="71"/>
      <c r="F280" s="71"/>
      <c r="G280" s="71"/>
      <c r="H280" s="71"/>
      <c r="I280" s="71"/>
      <c r="J280" s="71"/>
      <c r="K280" s="80">
        <v>5.2494017418367998</v>
      </c>
      <c r="L280" s="71"/>
      <c r="M280" s="71"/>
      <c r="N280" s="91">
        <v>7.0050708578158899E-2</v>
      </c>
      <c r="O280" s="80"/>
      <c r="P280" s="82"/>
      <c r="Q280" s="71"/>
      <c r="R280" s="80">
        <v>153832.065963823</v>
      </c>
      <c r="S280" s="71"/>
      <c r="T280" s="81">
        <f t="shared" si="4"/>
        <v>0.2823006552693455</v>
      </c>
      <c r="U280" s="81">
        <f>R280/'סכום נכסי הקרן'!$C$42</f>
        <v>2.3281340299041001E-2</v>
      </c>
    </row>
    <row r="281" spans="2:21">
      <c r="B281" s="89" t="s">
        <v>64</v>
      </c>
      <c r="C281" s="71"/>
      <c r="D281" s="71"/>
      <c r="E281" s="71"/>
      <c r="F281" s="71"/>
      <c r="G281" s="71"/>
      <c r="H281" s="71"/>
      <c r="I281" s="71"/>
      <c r="J281" s="71"/>
      <c r="K281" s="80">
        <v>5.5825186845966712</v>
      </c>
      <c r="L281" s="71"/>
      <c r="M281" s="71"/>
      <c r="N281" s="91">
        <v>6.8333996606496153E-2</v>
      </c>
      <c r="O281" s="80"/>
      <c r="P281" s="82"/>
      <c r="Q281" s="71"/>
      <c r="R281" s="80">
        <v>24597.525840000999</v>
      </c>
      <c r="S281" s="71"/>
      <c r="T281" s="81">
        <f t="shared" si="4"/>
        <v>4.5139468284004919E-2</v>
      </c>
      <c r="U281" s="81">
        <f>R281/'סכום נכסי הקרן'!$C$42</f>
        <v>3.7226527902849073E-3</v>
      </c>
    </row>
    <row r="282" spans="2:21">
      <c r="B282" s="76" t="s">
        <v>673</v>
      </c>
      <c r="C282" s="73" t="s">
        <v>674</v>
      </c>
      <c r="D282" s="86" t="s">
        <v>27</v>
      </c>
      <c r="E282" s="86" t="s">
        <v>675</v>
      </c>
      <c r="F282" s="73" t="s">
        <v>323</v>
      </c>
      <c r="G282" s="86" t="s">
        <v>324</v>
      </c>
      <c r="H282" s="73" t="s">
        <v>676</v>
      </c>
      <c r="I282" s="73" t="s">
        <v>677</v>
      </c>
      <c r="J282" s="73"/>
      <c r="K282" s="83">
        <v>7.4899999999988029</v>
      </c>
      <c r="L282" s="86" t="s">
        <v>131</v>
      </c>
      <c r="M282" s="87">
        <v>3.7499999999999999E-2</v>
      </c>
      <c r="N282" s="87">
        <v>5.5899999999994426E-2</v>
      </c>
      <c r="O282" s="83">
        <v>643750.43310000002</v>
      </c>
      <c r="P282" s="85">
        <v>87.170829999999995</v>
      </c>
      <c r="Q282" s="73"/>
      <c r="R282" s="83">
        <v>2028.6028613069998</v>
      </c>
      <c r="S282" s="84">
        <v>1.2875008662E-3</v>
      </c>
      <c r="T282" s="84">
        <f t="shared" si="4"/>
        <v>3.7227343560666515E-3</v>
      </c>
      <c r="U282" s="84">
        <f>R282/'סכום נכסי הקרן'!$C$42</f>
        <v>3.0701397169562416E-4</v>
      </c>
    </row>
    <row r="283" spans="2:21">
      <c r="B283" s="76" t="s">
        <v>678</v>
      </c>
      <c r="C283" s="73" t="s">
        <v>679</v>
      </c>
      <c r="D283" s="86" t="s">
        <v>27</v>
      </c>
      <c r="E283" s="86" t="s">
        <v>675</v>
      </c>
      <c r="F283" s="73" t="s">
        <v>317</v>
      </c>
      <c r="G283" s="86" t="s">
        <v>297</v>
      </c>
      <c r="H283" s="73" t="s">
        <v>680</v>
      </c>
      <c r="I283" s="73" t="s">
        <v>288</v>
      </c>
      <c r="J283" s="73"/>
      <c r="K283" s="83">
        <v>3.330000000000028</v>
      </c>
      <c r="L283" s="86" t="s">
        <v>131</v>
      </c>
      <c r="M283" s="87">
        <v>3.2549999999999996E-2</v>
      </c>
      <c r="N283" s="87">
        <v>8.7000000000001201E-2</v>
      </c>
      <c r="O283" s="83">
        <v>825546.25799999991</v>
      </c>
      <c r="P283" s="85">
        <v>83.785880000000006</v>
      </c>
      <c r="Q283" s="73"/>
      <c r="R283" s="83">
        <v>2500.4635282210002</v>
      </c>
      <c r="S283" s="84">
        <v>8.2554625799999986E-4</v>
      </c>
      <c r="T283" s="84">
        <f t="shared" si="4"/>
        <v>4.5886563901435988E-3</v>
      </c>
      <c r="U283" s="84">
        <f>R283/'סכום נכסי הקרן'!$C$42</f>
        <v>3.7842657797720897E-4</v>
      </c>
    </row>
    <row r="284" spans="2:21">
      <c r="B284" s="76" t="s">
        <v>681</v>
      </c>
      <c r="C284" s="73" t="s">
        <v>682</v>
      </c>
      <c r="D284" s="86" t="s">
        <v>27</v>
      </c>
      <c r="E284" s="86" t="s">
        <v>675</v>
      </c>
      <c r="F284" s="73" t="s">
        <v>302</v>
      </c>
      <c r="G284" s="86" t="s">
        <v>297</v>
      </c>
      <c r="H284" s="73" t="s">
        <v>680</v>
      </c>
      <c r="I284" s="73" t="s">
        <v>288</v>
      </c>
      <c r="J284" s="73"/>
      <c r="K284" s="83">
        <v>2.690000000000095</v>
      </c>
      <c r="L284" s="86" t="s">
        <v>131</v>
      </c>
      <c r="M284" s="87">
        <v>3.2750000000000001E-2</v>
      </c>
      <c r="N284" s="87">
        <v>8.4499999999999312E-2</v>
      </c>
      <c r="O284" s="83">
        <v>1168551.945792</v>
      </c>
      <c r="P284" s="85">
        <v>87.174930000000003</v>
      </c>
      <c r="Q284" s="73"/>
      <c r="R284" s="83">
        <v>3682.5439151849996</v>
      </c>
      <c r="S284" s="84">
        <v>1.558069261056E-3</v>
      </c>
      <c r="T284" s="84">
        <f t="shared" si="4"/>
        <v>6.7579184729882509E-3</v>
      </c>
      <c r="U284" s="84">
        <f>R284/'סכום נכסי הקרן'!$C$42</f>
        <v>5.5732566236058436E-4</v>
      </c>
    </row>
    <row r="285" spans="2:21">
      <c r="B285" s="76" t="s">
        <v>683</v>
      </c>
      <c r="C285" s="73" t="s">
        <v>684</v>
      </c>
      <c r="D285" s="86" t="s">
        <v>27</v>
      </c>
      <c r="E285" s="86" t="s">
        <v>675</v>
      </c>
      <c r="F285" s="73" t="s">
        <v>302</v>
      </c>
      <c r="G285" s="86" t="s">
        <v>297</v>
      </c>
      <c r="H285" s="73" t="s">
        <v>680</v>
      </c>
      <c r="I285" s="73" t="s">
        <v>288</v>
      </c>
      <c r="J285" s="73"/>
      <c r="K285" s="83">
        <v>4.4200000000001518</v>
      </c>
      <c r="L285" s="86" t="s">
        <v>131</v>
      </c>
      <c r="M285" s="87">
        <v>7.1289999999999992E-2</v>
      </c>
      <c r="N285" s="87">
        <v>7.7400000000003882E-2</v>
      </c>
      <c r="O285" s="83">
        <v>667462.93200000003</v>
      </c>
      <c r="P285" s="85">
        <v>98.282799999999995</v>
      </c>
      <c r="Q285" s="73"/>
      <c r="R285" s="83">
        <v>2371.4445495919999</v>
      </c>
      <c r="S285" s="84">
        <v>1.3349258640000001E-3</v>
      </c>
      <c r="T285" s="84">
        <f t="shared" si="4"/>
        <v>4.3518907848652168E-3</v>
      </c>
      <c r="U285" s="84">
        <f>R285/'סכום נכסי הקרן'!$C$42</f>
        <v>3.5890051409919512E-4</v>
      </c>
    </row>
    <row r="286" spans="2:21">
      <c r="B286" s="76" t="s">
        <v>685</v>
      </c>
      <c r="C286" s="73" t="s">
        <v>686</v>
      </c>
      <c r="D286" s="86" t="s">
        <v>27</v>
      </c>
      <c r="E286" s="86" t="s">
        <v>675</v>
      </c>
      <c r="F286" s="73" t="s">
        <v>553</v>
      </c>
      <c r="G286" s="86" t="s">
        <v>407</v>
      </c>
      <c r="H286" s="73" t="s">
        <v>687</v>
      </c>
      <c r="I286" s="73" t="s">
        <v>288</v>
      </c>
      <c r="J286" s="73"/>
      <c r="K286" s="83">
        <v>9.6999999999998838</v>
      </c>
      <c r="L286" s="86" t="s">
        <v>131</v>
      </c>
      <c r="M286" s="87">
        <v>6.3750000000000001E-2</v>
      </c>
      <c r="N286" s="87">
        <v>6.4699999999998384E-2</v>
      </c>
      <c r="O286" s="83">
        <v>1670413.8113999998</v>
      </c>
      <c r="P286" s="85">
        <v>100.011</v>
      </c>
      <c r="Q286" s="73"/>
      <c r="R286" s="83">
        <v>6039.210168351</v>
      </c>
      <c r="S286" s="84">
        <v>2.4100617679988453E-3</v>
      </c>
      <c r="T286" s="84">
        <f t="shared" si="4"/>
        <v>1.1082689276471918E-2</v>
      </c>
      <c r="U286" s="84">
        <f>R286/'סכום נכסי הקרן'!$C$42</f>
        <v>9.1398959109002494E-4</v>
      </c>
    </row>
    <row r="287" spans="2:21">
      <c r="B287" s="76" t="s">
        <v>688</v>
      </c>
      <c r="C287" s="73" t="s">
        <v>689</v>
      </c>
      <c r="D287" s="86" t="s">
        <v>27</v>
      </c>
      <c r="E287" s="86" t="s">
        <v>675</v>
      </c>
      <c r="F287" s="73" t="s">
        <v>690</v>
      </c>
      <c r="G287" s="86" t="s">
        <v>297</v>
      </c>
      <c r="H287" s="73" t="s">
        <v>687</v>
      </c>
      <c r="I287" s="73" t="s">
        <v>677</v>
      </c>
      <c r="J287" s="73"/>
      <c r="K287" s="83">
        <v>2.8800000000001509</v>
      </c>
      <c r="L287" s="86" t="s">
        <v>131</v>
      </c>
      <c r="M287" s="87">
        <v>3.0769999999999999E-2</v>
      </c>
      <c r="N287" s="87">
        <v>8.7500000000005157E-2</v>
      </c>
      <c r="O287" s="83">
        <v>937609.77131999994</v>
      </c>
      <c r="P287" s="85">
        <v>86.234669999999994</v>
      </c>
      <c r="Q287" s="73"/>
      <c r="R287" s="83">
        <v>2922.8890436619995</v>
      </c>
      <c r="S287" s="84">
        <v>1.5626829522E-3</v>
      </c>
      <c r="T287" s="84">
        <f t="shared" si="4"/>
        <v>5.3638588751672971E-3</v>
      </c>
      <c r="U287" s="84">
        <f>R287/'סכום נכסי הקרן'!$C$42</f>
        <v>4.4235754135835825E-4</v>
      </c>
    </row>
    <row r="288" spans="2:21">
      <c r="B288" s="76" t="s">
        <v>691</v>
      </c>
      <c r="C288" s="73" t="s">
        <v>692</v>
      </c>
      <c r="D288" s="86" t="s">
        <v>27</v>
      </c>
      <c r="E288" s="86" t="s">
        <v>675</v>
      </c>
      <c r="F288" s="73" t="s">
        <v>693</v>
      </c>
      <c r="G288" s="86" t="s">
        <v>694</v>
      </c>
      <c r="H288" s="73" t="s">
        <v>695</v>
      </c>
      <c r="I288" s="73" t="s">
        <v>288</v>
      </c>
      <c r="J288" s="73"/>
      <c r="K288" s="83">
        <v>5.9599999999991313</v>
      </c>
      <c r="L288" s="86" t="s">
        <v>133</v>
      </c>
      <c r="M288" s="87">
        <v>4.3749999999999997E-2</v>
      </c>
      <c r="N288" s="87">
        <v>7.119999999999102E-2</v>
      </c>
      <c r="O288" s="83">
        <v>421555.53600000002</v>
      </c>
      <c r="P288" s="85">
        <v>86.129540000000006</v>
      </c>
      <c r="Q288" s="73"/>
      <c r="R288" s="83">
        <v>1427.7183188690001</v>
      </c>
      <c r="S288" s="84">
        <v>2.81037024E-4</v>
      </c>
      <c r="T288" s="84">
        <f t="shared" si="4"/>
        <v>2.6200377303100919E-3</v>
      </c>
      <c r="U288" s="84">
        <f>R288/'סכום נכסי הקרן'!$C$42</f>
        <v>2.1607456042734843E-4</v>
      </c>
    </row>
    <row r="289" spans="2:21">
      <c r="B289" s="76" t="s">
        <v>696</v>
      </c>
      <c r="C289" s="73" t="s">
        <v>697</v>
      </c>
      <c r="D289" s="86" t="s">
        <v>27</v>
      </c>
      <c r="E289" s="86" t="s">
        <v>675</v>
      </c>
      <c r="F289" s="73" t="s">
        <v>693</v>
      </c>
      <c r="G289" s="86" t="s">
        <v>694</v>
      </c>
      <c r="H289" s="73" t="s">
        <v>695</v>
      </c>
      <c r="I289" s="73" t="s">
        <v>288</v>
      </c>
      <c r="J289" s="73"/>
      <c r="K289" s="83">
        <v>5.0700000000017242</v>
      </c>
      <c r="L289" s="86" t="s">
        <v>133</v>
      </c>
      <c r="M289" s="87">
        <v>7.3749999999999996E-2</v>
      </c>
      <c r="N289" s="87">
        <v>7.0500000000022239E-2</v>
      </c>
      <c r="O289" s="83">
        <v>360078.68699999998</v>
      </c>
      <c r="P289" s="85">
        <v>101.65321</v>
      </c>
      <c r="Q289" s="73"/>
      <c r="R289" s="83">
        <v>1439.3092133359999</v>
      </c>
      <c r="S289" s="84">
        <v>4.5009835874999999E-4</v>
      </c>
      <c r="T289" s="84">
        <f t="shared" si="4"/>
        <v>2.6413084392659307E-3</v>
      </c>
      <c r="U289" s="84">
        <f>R289/'סכום נכסי הקרן'!$C$42</f>
        <v>2.1782875619118843E-4</v>
      </c>
    </row>
    <row r="290" spans="2:21">
      <c r="B290" s="76" t="s">
        <v>698</v>
      </c>
      <c r="C290" s="73" t="s">
        <v>699</v>
      </c>
      <c r="D290" s="86" t="s">
        <v>27</v>
      </c>
      <c r="E290" s="86" t="s">
        <v>675</v>
      </c>
      <c r="F290" s="73" t="s">
        <v>693</v>
      </c>
      <c r="G290" s="86" t="s">
        <v>694</v>
      </c>
      <c r="H290" s="73" t="s">
        <v>695</v>
      </c>
      <c r="I290" s="73" t="s">
        <v>288</v>
      </c>
      <c r="J290" s="73"/>
      <c r="K290" s="83">
        <v>6.170000000002279</v>
      </c>
      <c r="L290" s="86" t="s">
        <v>131</v>
      </c>
      <c r="M290" s="87">
        <v>8.1250000000000003E-2</v>
      </c>
      <c r="N290" s="87">
        <v>7.2700000000028311E-2</v>
      </c>
      <c r="O290" s="83">
        <v>333731.46600000001</v>
      </c>
      <c r="P290" s="85">
        <v>105.09396</v>
      </c>
      <c r="Q290" s="73"/>
      <c r="R290" s="83">
        <v>1267.8947620829999</v>
      </c>
      <c r="S290" s="84">
        <v>6.6746293200000003E-4</v>
      </c>
      <c r="T290" s="84">
        <f t="shared" si="4"/>
        <v>2.3267419566007541E-3</v>
      </c>
      <c r="U290" s="84">
        <f>R290/'סכום נכסי הקרן'!$C$42</f>
        <v>1.9188645250573327E-4</v>
      </c>
    </row>
    <row r="291" spans="2:21">
      <c r="B291" s="76" t="s">
        <v>700</v>
      </c>
      <c r="C291" s="73" t="s">
        <v>701</v>
      </c>
      <c r="D291" s="86" t="s">
        <v>27</v>
      </c>
      <c r="E291" s="86" t="s">
        <v>675</v>
      </c>
      <c r="F291" s="73" t="s">
        <v>702</v>
      </c>
      <c r="G291" s="86" t="s">
        <v>703</v>
      </c>
      <c r="H291" s="73" t="s">
        <v>526</v>
      </c>
      <c r="I291" s="73"/>
      <c r="J291" s="73"/>
      <c r="K291" s="83">
        <v>3.0300000000001641</v>
      </c>
      <c r="L291" s="86" t="s">
        <v>131</v>
      </c>
      <c r="M291" s="87">
        <v>0</v>
      </c>
      <c r="N291" s="87">
        <v>-9.4400000000013071E-2</v>
      </c>
      <c r="O291" s="83">
        <v>195789.0675</v>
      </c>
      <c r="P291" s="85">
        <v>129.624</v>
      </c>
      <c r="Q291" s="73"/>
      <c r="R291" s="83">
        <v>917.44947939500003</v>
      </c>
      <c r="S291" s="84">
        <v>3.0954793280632412E-4</v>
      </c>
      <c r="T291" s="84">
        <f t="shared" si="4"/>
        <v>1.6836320021252082E-3</v>
      </c>
      <c r="U291" s="84">
        <f>R291/'סכום נכסי הקרן'!$C$42</f>
        <v>1.3884916257964153E-4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8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63</v>
      </c>
      <c r="C293" s="71"/>
      <c r="D293" s="71"/>
      <c r="E293" s="71"/>
      <c r="F293" s="71"/>
      <c r="G293" s="71"/>
      <c r="H293" s="71"/>
      <c r="I293" s="71"/>
      <c r="J293" s="71"/>
      <c r="K293" s="80">
        <v>5.1859987800633656</v>
      </c>
      <c r="L293" s="71"/>
      <c r="M293" s="71"/>
      <c r="N293" s="91">
        <v>7.037745456295795E-2</v>
      </c>
      <c r="O293" s="80"/>
      <c r="P293" s="82"/>
      <c r="Q293" s="71"/>
      <c r="R293" s="80">
        <v>129234.54012382199</v>
      </c>
      <c r="S293" s="71"/>
      <c r="T293" s="81">
        <f t="shared" si="4"/>
        <v>0.23716118698534058</v>
      </c>
      <c r="U293" s="81">
        <f>R293/'סכום נכסי הקרן'!$C$42</f>
        <v>1.9558687508756094E-2</v>
      </c>
    </row>
    <row r="294" spans="2:21">
      <c r="B294" s="76" t="s">
        <v>704</v>
      </c>
      <c r="C294" s="73" t="s">
        <v>705</v>
      </c>
      <c r="D294" s="86" t="s">
        <v>27</v>
      </c>
      <c r="E294" s="86" t="s">
        <v>675</v>
      </c>
      <c r="F294" s="73"/>
      <c r="G294" s="86" t="s">
        <v>706</v>
      </c>
      <c r="H294" s="73" t="s">
        <v>707</v>
      </c>
      <c r="I294" s="73" t="s">
        <v>708</v>
      </c>
      <c r="J294" s="73"/>
      <c r="K294" s="83">
        <v>7.5199999999983547</v>
      </c>
      <c r="L294" s="86" t="s">
        <v>133</v>
      </c>
      <c r="M294" s="87">
        <v>4.2519999999999995E-2</v>
      </c>
      <c r="N294" s="87">
        <v>5.3299999999989404E-2</v>
      </c>
      <c r="O294" s="83">
        <v>351296.28</v>
      </c>
      <c r="P294" s="85">
        <v>95.01267</v>
      </c>
      <c r="Q294" s="73"/>
      <c r="R294" s="83">
        <v>1312.4738310830001</v>
      </c>
      <c r="S294" s="84">
        <v>2.81037024E-4</v>
      </c>
      <c r="T294" s="84">
        <f t="shared" si="4"/>
        <v>2.4085500003993535E-3</v>
      </c>
      <c r="U294" s="84">
        <f>R294/'סכום נכסי הקרן'!$C$42</f>
        <v>1.9863316340180555E-4</v>
      </c>
    </row>
    <row r="295" spans="2:21">
      <c r="B295" s="76" t="s">
        <v>709</v>
      </c>
      <c r="C295" s="73" t="s">
        <v>710</v>
      </c>
      <c r="D295" s="86" t="s">
        <v>27</v>
      </c>
      <c r="E295" s="86" t="s">
        <v>675</v>
      </c>
      <c r="F295" s="73"/>
      <c r="G295" s="86" t="s">
        <v>706</v>
      </c>
      <c r="H295" s="73" t="s">
        <v>711</v>
      </c>
      <c r="I295" s="73" t="s">
        <v>677</v>
      </c>
      <c r="J295" s="73"/>
      <c r="K295" s="83">
        <v>1.390000000439545</v>
      </c>
      <c r="L295" s="86" t="s">
        <v>131</v>
      </c>
      <c r="M295" s="87">
        <v>4.4999999999999998E-2</v>
      </c>
      <c r="N295" s="87">
        <v>8.6800000040186939E-2</v>
      </c>
      <c r="O295" s="83">
        <v>228.34258199999999</v>
      </c>
      <c r="P295" s="85">
        <v>96.465000000000003</v>
      </c>
      <c r="Q295" s="73"/>
      <c r="R295" s="83">
        <v>0.7962785349999999</v>
      </c>
      <c r="S295" s="84">
        <v>4.5668516399999998E-7</v>
      </c>
      <c r="T295" s="84">
        <f t="shared" si="4"/>
        <v>1.4612684995095806E-6</v>
      </c>
      <c r="U295" s="84">
        <f>R295/'סכום נכסי הקרן'!$C$42</f>
        <v>1.205108403765217E-7</v>
      </c>
    </row>
    <row r="296" spans="2:21">
      <c r="B296" s="76" t="s">
        <v>712</v>
      </c>
      <c r="C296" s="73" t="s">
        <v>713</v>
      </c>
      <c r="D296" s="86" t="s">
        <v>27</v>
      </c>
      <c r="E296" s="86" t="s">
        <v>675</v>
      </c>
      <c r="F296" s="73"/>
      <c r="G296" s="86" t="s">
        <v>706</v>
      </c>
      <c r="H296" s="73" t="s">
        <v>707</v>
      </c>
      <c r="I296" s="73" t="s">
        <v>708</v>
      </c>
      <c r="J296" s="73"/>
      <c r="K296" s="83">
        <v>6.8700000000005668</v>
      </c>
      <c r="L296" s="86" t="s">
        <v>131</v>
      </c>
      <c r="M296" s="87">
        <v>0.03</v>
      </c>
      <c r="N296" s="87">
        <v>6.9200000000004327E-2</v>
      </c>
      <c r="O296" s="83">
        <v>649898.11800000002</v>
      </c>
      <c r="P296" s="85">
        <v>78.692670000000007</v>
      </c>
      <c r="Q296" s="73"/>
      <c r="R296" s="83">
        <v>1848.791107385</v>
      </c>
      <c r="S296" s="84">
        <v>3.7137035314285718E-4</v>
      </c>
      <c r="T296" s="84">
        <f t="shared" si="4"/>
        <v>3.3927577959829537E-3</v>
      </c>
      <c r="U296" s="84">
        <f>R296/'סכום נכסי הקרן'!$C$42</f>
        <v>2.7980079863838917E-4</v>
      </c>
    </row>
    <row r="297" spans="2:21">
      <c r="B297" s="76" t="s">
        <v>714</v>
      </c>
      <c r="C297" s="73" t="s">
        <v>715</v>
      </c>
      <c r="D297" s="86" t="s">
        <v>27</v>
      </c>
      <c r="E297" s="86" t="s">
        <v>675</v>
      </c>
      <c r="F297" s="73"/>
      <c r="G297" s="86" t="s">
        <v>706</v>
      </c>
      <c r="H297" s="73" t="s">
        <v>707</v>
      </c>
      <c r="I297" s="73" t="s">
        <v>708</v>
      </c>
      <c r="J297" s="73"/>
      <c r="K297" s="83">
        <v>7.4199999999988053</v>
      </c>
      <c r="L297" s="86" t="s">
        <v>131</v>
      </c>
      <c r="M297" s="87">
        <v>3.5000000000000003E-2</v>
      </c>
      <c r="N297" s="87">
        <v>7.099999999999336E-2</v>
      </c>
      <c r="O297" s="83">
        <v>263472.21000000002</v>
      </c>
      <c r="P297" s="85">
        <v>79.081890000000001</v>
      </c>
      <c r="Q297" s="73"/>
      <c r="R297" s="83">
        <v>753.217063145</v>
      </c>
      <c r="S297" s="84">
        <v>5.2694442000000006E-4</v>
      </c>
      <c r="T297" s="84">
        <f t="shared" si="4"/>
        <v>1.3822454320797524E-3</v>
      </c>
      <c r="U297" s="84">
        <f>R297/'סכום נכסי הקרן'!$C$42</f>
        <v>1.1399380653346327E-4</v>
      </c>
    </row>
    <row r="298" spans="2:21">
      <c r="B298" s="76" t="s">
        <v>716</v>
      </c>
      <c r="C298" s="73" t="s">
        <v>717</v>
      </c>
      <c r="D298" s="86" t="s">
        <v>27</v>
      </c>
      <c r="E298" s="86" t="s">
        <v>675</v>
      </c>
      <c r="F298" s="73"/>
      <c r="G298" s="86" t="s">
        <v>718</v>
      </c>
      <c r="H298" s="73" t="s">
        <v>719</v>
      </c>
      <c r="I298" s="73" t="s">
        <v>677</v>
      </c>
      <c r="J298" s="73"/>
      <c r="K298" s="83">
        <v>3.8900000000021646</v>
      </c>
      <c r="L298" s="86" t="s">
        <v>131</v>
      </c>
      <c r="M298" s="87">
        <v>5.5480000000000002E-2</v>
      </c>
      <c r="N298" s="87">
        <v>6.0000000000022785E-2</v>
      </c>
      <c r="O298" s="83">
        <v>122953.698</v>
      </c>
      <c r="P298" s="85">
        <v>98.737139999999997</v>
      </c>
      <c r="Q298" s="73"/>
      <c r="R298" s="83">
        <v>438.86450794500001</v>
      </c>
      <c r="S298" s="84">
        <v>2.4590739600000001E-4</v>
      </c>
      <c r="T298" s="84">
        <f t="shared" si="4"/>
        <v>8.0537004681760093E-4</v>
      </c>
      <c r="U298" s="84">
        <f>R298/'סכום נכסי הקרן'!$C$42</f>
        <v>6.6418882764283777E-5</v>
      </c>
    </row>
    <row r="299" spans="2:21">
      <c r="B299" s="76" t="s">
        <v>720</v>
      </c>
      <c r="C299" s="73" t="s">
        <v>721</v>
      </c>
      <c r="D299" s="86" t="s">
        <v>27</v>
      </c>
      <c r="E299" s="86" t="s">
        <v>675</v>
      </c>
      <c r="F299" s="73"/>
      <c r="G299" s="86" t="s">
        <v>706</v>
      </c>
      <c r="H299" s="73" t="s">
        <v>719</v>
      </c>
      <c r="I299" s="73" t="s">
        <v>288</v>
      </c>
      <c r="J299" s="73"/>
      <c r="K299" s="83">
        <v>7.8599999999997303</v>
      </c>
      <c r="L299" s="86" t="s">
        <v>133</v>
      </c>
      <c r="M299" s="87">
        <v>4.2500000000000003E-2</v>
      </c>
      <c r="N299" s="87">
        <v>5.449999999999762E-2</v>
      </c>
      <c r="O299" s="83">
        <v>702592.56</v>
      </c>
      <c r="P299" s="85">
        <v>91.161519999999996</v>
      </c>
      <c r="Q299" s="73"/>
      <c r="R299" s="83">
        <v>2518.5507464879997</v>
      </c>
      <c r="S299" s="84">
        <v>5.62074048E-4</v>
      </c>
      <c r="T299" s="84">
        <f t="shared" si="4"/>
        <v>4.6218486477966579E-3</v>
      </c>
      <c r="U299" s="84">
        <f>R299/'סכום נכסי הקרן'!$C$42</f>
        <v>3.8116394408419527E-4</v>
      </c>
    </row>
    <row r="300" spans="2:21">
      <c r="B300" s="76" t="s">
        <v>722</v>
      </c>
      <c r="C300" s="73" t="s">
        <v>723</v>
      </c>
      <c r="D300" s="86" t="s">
        <v>27</v>
      </c>
      <c r="E300" s="86" t="s">
        <v>675</v>
      </c>
      <c r="F300" s="73"/>
      <c r="G300" s="86" t="s">
        <v>724</v>
      </c>
      <c r="H300" s="73" t="s">
        <v>719</v>
      </c>
      <c r="I300" s="73" t="s">
        <v>288</v>
      </c>
      <c r="J300" s="73"/>
      <c r="K300" s="83">
        <v>3.8799999999980406</v>
      </c>
      <c r="L300" s="86" t="s">
        <v>131</v>
      </c>
      <c r="M300" s="87">
        <v>4.2500000000000003E-2</v>
      </c>
      <c r="N300" s="87">
        <v>6.0499999999951024E-2</v>
      </c>
      <c r="O300" s="83">
        <v>120554.60787999998</v>
      </c>
      <c r="P300" s="85">
        <v>93.713059999999999</v>
      </c>
      <c r="Q300" s="73"/>
      <c r="R300" s="83">
        <v>408.40609486</v>
      </c>
      <c r="S300" s="84">
        <v>2.9906789109584379E-4</v>
      </c>
      <c r="T300" s="84">
        <f t="shared" si="4"/>
        <v>7.4947513363102236E-4</v>
      </c>
      <c r="U300" s="84">
        <f>R300/'סכום נכסי הקרן'!$C$42</f>
        <v>6.1809228232520479E-5</v>
      </c>
    </row>
    <row r="301" spans="2:21">
      <c r="B301" s="76" t="s">
        <v>725</v>
      </c>
      <c r="C301" s="73" t="s">
        <v>726</v>
      </c>
      <c r="D301" s="86" t="s">
        <v>27</v>
      </c>
      <c r="E301" s="86" t="s">
        <v>675</v>
      </c>
      <c r="F301" s="73"/>
      <c r="G301" s="86" t="s">
        <v>718</v>
      </c>
      <c r="H301" s="73" t="s">
        <v>719</v>
      </c>
      <c r="I301" s="73" t="s">
        <v>677</v>
      </c>
      <c r="J301" s="73"/>
      <c r="K301" s="83">
        <v>3.9799999999998814</v>
      </c>
      <c r="L301" s="86" t="s">
        <v>134</v>
      </c>
      <c r="M301" s="87">
        <v>4.6249999999999999E-2</v>
      </c>
      <c r="N301" s="87">
        <v>6.5599999999996716E-2</v>
      </c>
      <c r="O301" s="83">
        <v>526944.42000000004</v>
      </c>
      <c r="P301" s="85">
        <v>92.972350000000006</v>
      </c>
      <c r="Q301" s="73"/>
      <c r="R301" s="83">
        <v>2188.5375483869998</v>
      </c>
      <c r="S301" s="84">
        <v>1.0538888400000001E-3</v>
      </c>
      <c r="T301" s="84">
        <f t="shared" si="4"/>
        <v>4.0162340674571211E-3</v>
      </c>
      <c r="U301" s="84">
        <f>R301/'סכום נכסי הקרן'!$C$42</f>
        <v>3.312188983616014E-4</v>
      </c>
    </row>
    <row r="302" spans="2:21">
      <c r="B302" s="76" t="s">
        <v>727</v>
      </c>
      <c r="C302" s="73" t="s">
        <v>728</v>
      </c>
      <c r="D302" s="86" t="s">
        <v>27</v>
      </c>
      <c r="E302" s="86" t="s">
        <v>675</v>
      </c>
      <c r="F302" s="73"/>
      <c r="G302" s="86" t="s">
        <v>706</v>
      </c>
      <c r="H302" s="73" t="s">
        <v>729</v>
      </c>
      <c r="I302" s="73" t="s">
        <v>708</v>
      </c>
      <c r="J302" s="73"/>
      <c r="K302" s="83">
        <v>4.1000000000014092</v>
      </c>
      <c r="L302" s="86" t="s">
        <v>131</v>
      </c>
      <c r="M302" s="87">
        <v>3.2000000000000001E-2</v>
      </c>
      <c r="N302" s="87">
        <v>0.11760000000003597</v>
      </c>
      <c r="O302" s="83">
        <v>562074.04799999995</v>
      </c>
      <c r="P302" s="85">
        <v>73.328329999999994</v>
      </c>
      <c r="Q302" s="73"/>
      <c r="R302" s="83">
        <v>1489.9567065389999</v>
      </c>
      <c r="S302" s="84">
        <v>4.4965923839999998E-4</v>
      </c>
      <c r="T302" s="84">
        <f t="shared" si="4"/>
        <v>2.7342527836675657E-3</v>
      </c>
      <c r="U302" s="84">
        <f>R302/'סכום נכסי הקרן'!$C$42</f>
        <v>2.2549387800545123E-4</v>
      </c>
    </row>
    <row r="303" spans="2:21">
      <c r="B303" s="76" t="s">
        <v>730</v>
      </c>
      <c r="C303" s="73" t="s">
        <v>731</v>
      </c>
      <c r="D303" s="86" t="s">
        <v>27</v>
      </c>
      <c r="E303" s="86" t="s">
        <v>675</v>
      </c>
      <c r="F303" s="73"/>
      <c r="G303" s="86" t="s">
        <v>718</v>
      </c>
      <c r="H303" s="73" t="s">
        <v>676</v>
      </c>
      <c r="I303" s="73" t="s">
        <v>677</v>
      </c>
      <c r="J303" s="73"/>
      <c r="K303" s="83">
        <v>7.1700000000010338</v>
      </c>
      <c r="L303" s="86" t="s">
        <v>131</v>
      </c>
      <c r="M303" s="87">
        <v>6.7419999999999994E-2</v>
      </c>
      <c r="N303" s="87">
        <v>6.160000000000914E-2</v>
      </c>
      <c r="O303" s="83">
        <v>263472.21000000002</v>
      </c>
      <c r="P303" s="85">
        <v>105.70751</v>
      </c>
      <c r="Q303" s="73"/>
      <c r="R303" s="83">
        <v>1006.8133452879999</v>
      </c>
      <c r="S303" s="84">
        <v>2.1077776800000001E-4</v>
      </c>
      <c r="T303" s="84">
        <f t="shared" si="4"/>
        <v>1.8476256255673363E-3</v>
      </c>
      <c r="U303" s="84">
        <f>R303/'סכום נכסי הקרן'!$C$42</f>
        <v>1.5237371975995056E-4</v>
      </c>
    </row>
    <row r="304" spans="2:21">
      <c r="B304" s="76" t="s">
        <v>732</v>
      </c>
      <c r="C304" s="73" t="s">
        <v>733</v>
      </c>
      <c r="D304" s="86" t="s">
        <v>27</v>
      </c>
      <c r="E304" s="86" t="s">
        <v>675</v>
      </c>
      <c r="F304" s="73"/>
      <c r="G304" s="86" t="s">
        <v>718</v>
      </c>
      <c r="H304" s="73" t="s">
        <v>676</v>
      </c>
      <c r="I304" s="73" t="s">
        <v>677</v>
      </c>
      <c r="J304" s="73"/>
      <c r="K304" s="83">
        <v>5.570000000000241</v>
      </c>
      <c r="L304" s="86" t="s">
        <v>131</v>
      </c>
      <c r="M304" s="87">
        <v>3.9329999999999997E-2</v>
      </c>
      <c r="N304" s="87">
        <v>6.3600000000000906E-2</v>
      </c>
      <c r="O304" s="83">
        <v>547143.95609999995</v>
      </c>
      <c r="P304" s="85">
        <v>87.835650000000001</v>
      </c>
      <c r="Q304" s="73"/>
      <c r="R304" s="83">
        <v>1737.3236331940002</v>
      </c>
      <c r="S304" s="84">
        <v>3.6476263739999994E-4</v>
      </c>
      <c r="T304" s="84">
        <f t="shared" si="4"/>
        <v>3.1882013479616524E-3</v>
      </c>
      <c r="U304" s="84">
        <f>R304/'סכום נכסי הקרן'!$C$42</f>
        <v>2.6293102455939103E-4</v>
      </c>
    </row>
    <row r="305" spans="2:21">
      <c r="B305" s="76" t="s">
        <v>734</v>
      </c>
      <c r="C305" s="73" t="s">
        <v>735</v>
      </c>
      <c r="D305" s="86" t="s">
        <v>27</v>
      </c>
      <c r="E305" s="86" t="s">
        <v>675</v>
      </c>
      <c r="F305" s="73"/>
      <c r="G305" s="86" t="s">
        <v>736</v>
      </c>
      <c r="H305" s="73" t="s">
        <v>676</v>
      </c>
      <c r="I305" s="73" t="s">
        <v>288</v>
      </c>
      <c r="J305" s="73"/>
      <c r="K305" s="83">
        <v>3.2199999999994668</v>
      </c>
      <c r="L305" s="86" t="s">
        <v>131</v>
      </c>
      <c r="M305" s="87">
        <v>4.7500000000000001E-2</v>
      </c>
      <c r="N305" s="87">
        <v>7.9199999999990875E-2</v>
      </c>
      <c r="O305" s="83">
        <v>403990.72200000001</v>
      </c>
      <c r="P305" s="85">
        <v>89.882170000000002</v>
      </c>
      <c r="Q305" s="73"/>
      <c r="R305" s="83">
        <v>1312.6629445849999</v>
      </c>
      <c r="S305" s="84">
        <v>2.6932714799999998E-4</v>
      </c>
      <c r="T305" s="84">
        <f t="shared" si="4"/>
        <v>2.4088970468047976E-3</v>
      </c>
      <c r="U305" s="84">
        <f>R305/'סכום נכסי הקרן'!$C$42</f>
        <v>1.9866178432532768E-4</v>
      </c>
    </row>
    <row r="306" spans="2:21">
      <c r="B306" s="76" t="s">
        <v>737</v>
      </c>
      <c r="C306" s="73" t="s">
        <v>738</v>
      </c>
      <c r="D306" s="86" t="s">
        <v>27</v>
      </c>
      <c r="E306" s="86" t="s">
        <v>675</v>
      </c>
      <c r="F306" s="73"/>
      <c r="G306" s="86" t="s">
        <v>736</v>
      </c>
      <c r="H306" s="73" t="s">
        <v>676</v>
      </c>
      <c r="I306" s="73" t="s">
        <v>288</v>
      </c>
      <c r="J306" s="73"/>
      <c r="K306" s="83">
        <v>6.1699999999971826</v>
      </c>
      <c r="L306" s="86" t="s">
        <v>131</v>
      </c>
      <c r="M306" s="87">
        <v>5.1249999999999997E-2</v>
      </c>
      <c r="N306" s="87">
        <v>7.7899999999968661E-2</v>
      </c>
      <c r="O306" s="83">
        <v>288941.19030000002</v>
      </c>
      <c r="P306" s="85">
        <v>84.302419999999998</v>
      </c>
      <c r="Q306" s="73"/>
      <c r="R306" s="83">
        <v>880.55762824400006</v>
      </c>
      <c r="S306" s="84">
        <v>1.926274602E-4</v>
      </c>
      <c r="T306" s="84">
        <f t="shared" si="4"/>
        <v>1.6159309432544546E-3</v>
      </c>
      <c r="U306" s="84">
        <f>R306/'סכום נכסי הקרן'!$C$42</f>
        <v>1.3326585499336767E-4</v>
      </c>
    </row>
    <row r="307" spans="2:21">
      <c r="B307" s="76" t="s">
        <v>739</v>
      </c>
      <c r="C307" s="73" t="s">
        <v>740</v>
      </c>
      <c r="D307" s="86" t="s">
        <v>27</v>
      </c>
      <c r="E307" s="86" t="s">
        <v>675</v>
      </c>
      <c r="F307" s="73"/>
      <c r="G307" s="86" t="s">
        <v>741</v>
      </c>
      <c r="H307" s="73" t="s">
        <v>680</v>
      </c>
      <c r="I307" s="73" t="s">
        <v>288</v>
      </c>
      <c r="J307" s="73"/>
      <c r="K307" s="83">
        <v>7.5399999999988099</v>
      </c>
      <c r="L307" s="86" t="s">
        <v>131</v>
      </c>
      <c r="M307" s="87">
        <v>3.3000000000000002E-2</v>
      </c>
      <c r="N307" s="87">
        <v>5.8399999999990626E-2</v>
      </c>
      <c r="O307" s="83">
        <v>526944.42000000004</v>
      </c>
      <c r="P307" s="85">
        <v>82.811999999999998</v>
      </c>
      <c r="Q307" s="73"/>
      <c r="R307" s="83">
        <v>1577.4891653219997</v>
      </c>
      <c r="S307" s="84">
        <v>1.3173610500000001E-4</v>
      </c>
      <c r="T307" s="84">
        <f t="shared" si="4"/>
        <v>2.8948855510750387E-3</v>
      </c>
      <c r="U307" s="84">
        <f>R307/'סכום נכסי הקרן'!$C$42</f>
        <v>2.3874126532597286E-4</v>
      </c>
    </row>
    <row r="308" spans="2:21">
      <c r="B308" s="76" t="s">
        <v>742</v>
      </c>
      <c r="C308" s="73" t="s">
        <v>743</v>
      </c>
      <c r="D308" s="86" t="s">
        <v>27</v>
      </c>
      <c r="E308" s="86" t="s">
        <v>675</v>
      </c>
      <c r="F308" s="73"/>
      <c r="G308" s="86" t="s">
        <v>706</v>
      </c>
      <c r="H308" s="73" t="s">
        <v>680</v>
      </c>
      <c r="I308" s="73" t="s">
        <v>288</v>
      </c>
      <c r="J308" s="73"/>
      <c r="K308" s="83">
        <v>6.8499999999993673</v>
      </c>
      <c r="L308" s="86" t="s">
        <v>133</v>
      </c>
      <c r="M308" s="87">
        <v>5.7999999999999996E-2</v>
      </c>
      <c r="N308" s="87">
        <v>5.3599999999993486E-2</v>
      </c>
      <c r="O308" s="83">
        <v>263472.21000000002</v>
      </c>
      <c r="P308" s="85">
        <v>106.67863</v>
      </c>
      <c r="Q308" s="73"/>
      <c r="R308" s="83">
        <v>1105.2177303020001</v>
      </c>
      <c r="S308" s="84">
        <v>5.2694442000000006E-4</v>
      </c>
      <c r="T308" s="84">
        <f t="shared" si="4"/>
        <v>2.0282097072851376E-3</v>
      </c>
      <c r="U308" s="84">
        <f>R308/'סכום נכסי הקרן'!$C$42</f>
        <v>1.6726649234331798E-4</v>
      </c>
    </row>
    <row r="309" spans="2:21">
      <c r="B309" s="76" t="s">
        <v>744</v>
      </c>
      <c r="C309" s="73" t="s">
        <v>745</v>
      </c>
      <c r="D309" s="86" t="s">
        <v>27</v>
      </c>
      <c r="E309" s="86" t="s">
        <v>675</v>
      </c>
      <c r="F309" s="73"/>
      <c r="G309" s="86" t="s">
        <v>746</v>
      </c>
      <c r="H309" s="73" t="s">
        <v>680</v>
      </c>
      <c r="I309" s="73" t="s">
        <v>677</v>
      </c>
      <c r="J309" s="73"/>
      <c r="K309" s="83">
        <v>7.5899999999987919</v>
      </c>
      <c r="L309" s="86" t="s">
        <v>131</v>
      </c>
      <c r="M309" s="87">
        <v>5.5E-2</v>
      </c>
      <c r="N309" s="87">
        <v>5.5999999999988975E-2</v>
      </c>
      <c r="O309" s="83">
        <v>702592.56</v>
      </c>
      <c r="P309" s="85">
        <v>100.00783</v>
      </c>
      <c r="Q309" s="73"/>
      <c r="R309" s="83">
        <v>2540.0710608730001</v>
      </c>
      <c r="S309" s="84">
        <v>6.3872050909090914E-4</v>
      </c>
      <c r="T309" s="84">
        <f t="shared" si="4"/>
        <v>4.6613410567064922E-3</v>
      </c>
      <c r="U309" s="84">
        <f>R309/'סכום נכסי הקרן'!$C$42</f>
        <v>3.844208837826933E-4</v>
      </c>
    </row>
    <row r="310" spans="2:21">
      <c r="B310" s="76" t="s">
        <v>747</v>
      </c>
      <c r="C310" s="73" t="s">
        <v>748</v>
      </c>
      <c r="D310" s="86" t="s">
        <v>27</v>
      </c>
      <c r="E310" s="86" t="s">
        <v>675</v>
      </c>
      <c r="F310" s="73"/>
      <c r="G310" s="86" t="s">
        <v>718</v>
      </c>
      <c r="H310" s="73" t="s">
        <v>680</v>
      </c>
      <c r="I310" s="73" t="s">
        <v>677</v>
      </c>
      <c r="J310" s="73"/>
      <c r="K310" s="83">
        <v>4.6000000000005006</v>
      </c>
      <c r="L310" s="86" t="s">
        <v>133</v>
      </c>
      <c r="M310" s="87">
        <v>4.1250000000000002E-2</v>
      </c>
      <c r="N310" s="87">
        <v>5.2000000000005001E-2</v>
      </c>
      <c r="O310" s="83">
        <v>521674.97579999996</v>
      </c>
      <c r="P310" s="85">
        <v>97.414000000000001</v>
      </c>
      <c r="Q310" s="73"/>
      <c r="R310" s="83">
        <v>1998.28293747</v>
      </c>
      <c r="S310" s="84">
        <v>5.216749757999999E-4</v>
      </c>
      <c r="T310" s="84">
        <f t="shared" si="4"/>
        <v>3.6670935875878965E-3</v>
      </c>
      <c r="U310" s="84">
        <f>R310/'סכום נכסי הקרן'!$C$42</f>
        <v>3.0242527648264948E-4</v>
      </c>
    </row>
    <row r="311" spans="2:21">
      <c r="B311" s="76" t="s">
        <v>749</v>
      </c>
      <c r="C311" s="73" t="s">
        <v>750</v>
      </c>
      <c r="D311" s="86" t="s">
        <v>27</v>
      </c>
      <c r="E311" s="86" t="s">
        <v>675</v>
      </c>
      <c r="F311" s="73"/>
      <c r="G311" s="86" t="s">
        <v>706</v>
      </c>
      <c r="H311" s="73" t="s">
        <v>680</v>
      </c>
      <c r="I311" s="73" t="s">
        <v>288</v>
      </c>
      <c r="J311" s="73"/>
      <c r="K311" s="83">
        <v>7.059999999999893</v>
      </c>
      <c r="L311" s="86" t="s">
        <v>131</v>
      </c>
      <c r="M311" s="87">
        <v>0.06</v>
      </c>
      <c r="N311" s="87">
        <v>6.9099999999994902E-2</v>
      </c>
      <c r="O311" s="83">
        <v>439120.35</v>
      </c>
      <c r="P311" s="85">
        <v>93.504329999999996</v>
      </c>
      <c r="Q311" s="73"/>
      <c r="R311" s="83">
        <v>1484.3065490359998</v>
      </c>
      <c r="S311" s="84">
        <v>3.6593362499999998E-4</v>
      </c>
      <c r="T311" s="84">
        <f t="shared" si="4"/>
        <v>2.72388405361458E-3</v>
      </c>
      <c r="U311" s="84">
        <f>R311/'סכום נכסי הקרן'!$C$42</f>
        <v>2.2463876864482245E-4</v>
      </c>
    </row>
    <row r="312" spans="2:21">
      <c r="B312" s="76" t="s">
        <v>751</v>
      </c>
      <c r="C312" s="73" t="s">
        <v>752</v>
      </c>
      <c r="D312" s="86" t="s">
        <v>27</v>
      </c>
      <c r="E312" s="86" t="s">
        <v>675</v>
      </c>
      <c r="F312" s="73"/>
      <c r="G312" s="86" t="s">
        <v>753</v>
      </c>
      <c r="H312" s="73" t="s">
        <v>680</v>
      </c>
      <c r="I312" s="73" t="s">
        <v>288</v>
      </c>
      <c r="J312" s="73"/>
      <c r="K312" s="83">
        <v>7.1299999999965369</v>
      </c>
      <c r="L312" s="86" t="s">
        <v>131</v>
      </c>
      <c r="M312" s="87">
        <v>6.3750000000000001E-2</v>
      </c>
      <c r="N312" s="87">
        <v>5.6499999999969658E-2</v>
      </c>
      <c r="O312" s="83">
        <v>147544.4376</v>
      </c>
      <c r="P312" s="85">
        <v>105.03675</v>
      </c>
      <c r="Q312" s="73"/>
      <c r="R312" s="83">
        <v>560.237813738</v>
      </c>
      <c r="S312" s="84">
        <v>2.1077776800000001E-4</v>
      </c>
      <c r="T312" s="84">
        <f t="shared" si="4"/>
        <v>1.0281049073480994E-3</v>
      </c>
      <c r="U312" s="84">
        <f>R312/'סכום נכסי הקרן'!$C$42</f>
        <v>8.4787830861561043E-5</v>
      </c>
    </row>
    <row r="313" spans="2:21">
      <c r="B313" s="76" t="s">
        <v>754</v>
      </c>
      <c r="C313" s="73" t="s">
        <v>755</v>
      </c>
      <c r="D313" s="86" t="s">
        <v>27</v>
      </c>
      <c r="E313" s="86" t="s">
        <v>675</v>
      </c>
      <c r="F313" s="73"/>
      <c r="G313" s="86" t="s">
        <v>718</v>
      </c>
      <c r="H313" s="73" t="s">
        <v>680</v>
      </c>
      <c r="I313" s="73" t="s">
        <v>677</v>
      </c>
      <c r="J313" s="73"/>
      <c r="K313" s="83">
        <v>3.8200000000009959</v>
      </c>
      <c r="L313" s="86" t="s">
        <v>131</v>
      </c>
      <c r="M313" s="87">
        <v>8.1250000000000003E-2</v>
      </c>
      <c r="N313" s="87">
        <v>7.63000000000226E-2</v>
      </c>
      <c r="O313" s="83">
        <v>351296.28</v>
      </c>
      <c r="P313" s="85">
        <v>102.81816999999999</v>
      </c>
      <c r="Q313" s="73"/>
      <c r="R313" s="83">
        <v>1305.7249665349998</v>
      </c>
      <c r="S313" s="84">
        <v>2.0074073142857144E-4</v>
      </c>
      <c r="T313" s="84">
        <f t="shared" si="4"/>
        <v>2.3961650085428921E-3</v>
      </c>
      <c r="U313" s="84">
        <f>R313/'סכום נכסי הקרן'!$C$42</f>
        <v>1.9761177289268322E-4</v>
      </c>
    </row>
    <row r="314" spans="2:21">
      <c r="B314" s="76" t="s">
        <v>756</v>
      </c>
      <c r="C314" s="73" t="s">
        <v>757</v>
      </c>
      <c r="D314" s="86" t="s">
        <v>27</v>
      </c>
      <c r="E314" s="86" t="s">
        <v>675</v>
      </c>
      <c r="F314" s="73"/>
      <c r="G314" s="86" t="s">
        <v>718</v>
      </c>
      <c r="H314" s="73" t="s">
        <v>687</v>
      </c>
      <c r="I314" s="73" t="s">
        <v>677</v>
      </c>
      <c r="J314" s="73"/>
      <c r="K314" s="83">
        <v>4.5399999999991589</v>
      </c>
      <c r="L314" s="86" t="s">
        <v>133</v>
      </c>
      <c r="M314" s="87">
        <v>7.2499999999999995E-2</v>
      </c>
      <c r="N314" s="87">
        <v>7.709999999998654E-2</v>
      </c>
      <c r="O314" s="83">
        <v>627063.85979999998</v>
      </c>
      <c r="P314" s="85">
        <v>97.38861</v>
      </c>
      <c r="Q314" s="73"/>
      <c r="R314" s="83">
        <v>2401.3503759130003</v>
      </c>
      <c r="S314" s="84">
        <v>5.0165108784000002E-4</v>
      </c>
      <c r="T314" s="84">
        <f t="shared" si="4"/>
        <v>4.4067716337564695E-3</v>
      </c>
      <c r="U314" s="84">
        <f>R314/'סכום נכסי הקרן'!$C$42</f>
        <v>3.6342653872963179E-4</v>
      </c>
    </row>
    <row r="315" spans="2:21">
      <c r="B315" s="76" t="s">
        <v>758</v>
      </c>
      <c r="C315" s="73" t="s">
        <v>759</v>
      </c>
      <c r="D315" s="86" t="s">
        <v>27</v>
      </c>
      <c r="E315" s="86" t="s">
        <v>675</v>
      </c>
      <c r="F315" s="73"/>
      <c r="G315" s="86" t="s">
        <v>760</v>
      </c>
      <c r="H315" s="73" t="s">
        <v>687</v>
      </c>
      <c r="I315" s="73" t="s">
        <v>677</v>
      </c>
      <c r="J315" s="73"/>
      <c r="K315" s="83">
        <v>3.5000000000011058</v>
      </c>
      <c r="L315" s="86" t="s">
        <v>131</v>
      </c>
      <c r="M315" s="87">
        <v>2.6249999999999999E-2</v>
      </c>
      <c r="N315" s="87">
        <v>7.6100000000020721E-2</v>
      </c>
      <c r="O315" s="83">
        <v>445355.85897</v>
      </c>
      <c r="P315" s="85">
        <v>84.22963</v>
      </c>
      <c r="Q315" s="73"/>
      <c r="R315" s="83">
        <v>1356.0644754790001</v>
      </c>
      <c r="S315" s="84">
        <v>3.5867403009488005E-4</v>
      </c>
      <c r="T315" s="84">
        <f t="shared" si="4"/>
        <v>2.4885441641616587E-3</v>
      </c>
      <c r="U315" s="84">
        <f>R315/'סכום נכסי הקרן'!$C$42</f>
        <v>2.0523028357749391E-4</v>
      </c>
    </row>
    <row r="316" spans="2:21">
      <c r="B316" s="76" t="s">
        <v>761</v>
      </c>
      <c r="C316" s="73" t="s">
        <v>762</v>
      </c>
      <c r="D316" s="86" t="s">
        <v>27</v>
      </c>
      <c r="E316" s="86" t="s">
        <v>675</v>
      </c>
      <c r="F316" s="73"/>
      <c r="G316" s="86" t="s">
        <v>760</v>
      </c>
      <c r="H316" s="73" t="s">
        <v>687</v>
      </c>
      <c r="I316" s="73" t="s">
        <v>677</v>
      </c>
      <c r="J316" s="73"/>
      <c r="K316" s="83">
        <v>2.320000000000825</v>
      </c>
      <c r="L316" s="86" t="s">
        <v>131</v>
      </c>
      <c r="M316" s="87">
        <v>7.0499999999999993E-2</v>
      </c>
      <c r="N316" s="87">
        <v>7.2000000000034911E-2</v>
      </c>
      <c r="O316" s="83">
        <v>175648.14</v>
      </c>
      <c r="P316" s="85">
        <v>99.263580000000005</v>
      </c>
      <c r="Q316" s="73"/>
      <c r="R316" s="83">
        <v>630.29201546400009</v>
      </c>
      <c r="S316" s="84">
        <v>2.1956017500000002E-4</v>
      </c>
      <c r="T316" s="84">
        <f t="shared" si="4"/>
        <v>1.1566629354010515E-3</v>
      </c>
      <c r="U316" s="84">
        <f>R316/'סכום נכסי הקרן'!$C$42</f>
        <v>9.5390013829995139E-5</v>
      </c>
    </row>
    <row r="317" spans="2:21">
      <c r="B317" s="76" t="s">
        <v>763</v>
      </c>
      <c r="C317" s="73" t="s">
        <v>764</v>
      </c>
      <c r="D317" s="86" t="s">
        <v>27</v>
      </c>
      <c r="E317" s="86" t="s">
        <v>675</v>
      </c>
      <c r="F317" s="73"/>
      <c r="G317" s="86" t="s">
        <v>765</v>
      </c>
      <c r="H317" s="73" t="s">
        <v>687</v>
      </c>
      <c r="I317" s="73" t="s">
        <v>677</v>
      </c>
      <c r="J317" s="73"/>
      <c r="K317" s="83">
        <v>5.4900000000005109</v>
      </c>
      <c r="L317" s="86" t="s">
        <v>131</v>
      </c>
      <c r="M317" s="87">
        <v>0.04</v>
      </c>
      <c r="N317" s="87">
        <v>5.6800000000002383E-2</v>
      </c>
      <c r="O317" s="83">
        <v>654289.32149999996</v>
      </c>
      <c r="P317" s="85">
        <v>91.793890000000005</v>
      </c>
      <c r="Q317" s="73"/>
      <c r="R317" s="83">
        <v>2171.1603701610002</v>
      </c>
      <c r="S317" s="84">
        <v>1.3085786429999999E-3</v>
      </c>
      <c r="T317" s="84">
        <f t="shared" si="4"/>
        <v>3.9843448201197975E-3</v>
      </c>
      <c r="U317" s="84">
        <f>R317/'סכום נכסי הקרן'!$C$42</f>
        <v>3.2858899153962763E-4</v>
      </c>
    </row>
    <row r="318" spans="2:21">
      <c r="B318" s="76" t="s">
        <v>766</v>
      </c>
      <c r="C318" s="73" t="s">
        <v>767</v>
      </c>
      <c r="D318" s="86" t="s">
        <v>27</v>
      </c>
      <c r="E318" s="86" t="s">
        <v>675</v>
      </c>
      <c r="F318" s="73"/>
      <c r="G318" s="86" t="s">
        <v>768</v>
      </c>
      <c r="H318" s="73" t="s">
        <v>687</v>
      </c>
      <c r="I318" s="73" t="s">
        <v>288</v>
      </c>
      <c r="J318" s="73"/>
      <c r="K318" s="83">
        <v>3.7899999999955281</v>
      </c>
      <c r="L318" s="86" t="s">
        <v>131</v>
      </c>
      <c r="M318" s="87">
        <v>5.5E-2</v>
      </c>
      <c r="N318" s="87">
        <v>8.7899999999904457E-2</v>
      </c>
      <c r="O318" s="83">
        <v>122953.698</v>
      </c>
      <c r="P318" s="85">
        <v>88.544110000000003</v>
      </c>
      <c r="Q318" s="73"/>
      <c r="R318" s="83">
        <v>393.55875624399999</v>
      </c>
      <c r="S318" s="84">
        <v>1.22953698E-4</v>
      </c>
      <c r="T318" s="84">
        <f t="shared" si="4"/>
        <v>7.2222845138670817E-4</v>
      </c>
      <c r="U318" s="84">
        <f>R318/'סכום נכסי הקרן'!$C$42</f>
        <v>5.9562193840253524E-5</v>
      </c>
    </row>
    <row r="319" spans="2:21">
      <c r="B319" s="76" t="s">
        <v>769</v>
      </c>
      <c r="C319" s="73" t="s">
        <v>770</v>
      </c>
      <c r="D319" s="86" t="s">
        <v>27</v>
      </c>
      <c r="E319" s="86" t="s">
        <v>675</v>
      </c>
      <c r="F319" s="73"/>
      <c r="G319" s="86" t="s">
        <v>768</v>
      </c>
      <c r="H319" s="73" t="s">
        <v>687</v>
      </c>
      <c r="I319" s="73" t="s">
        <v>288</v>
      </c>
      <c r="J319" s="73"/>
      <c r="K319" s="83">
        <v>3.3799999999987715</v>
      </c>
      <c r="L319" s="86" t="s">
        <v>131</v>
      </c>
      <c r="M319" s="87">
        <v>0.06</v>
      </c>
      <c r="N319" s="87">
        <v>8.2999999999979521E-2</v>
      </c>
      <c r="O319" s="83">
        <v>377819.14913999999</v>
      </c>
      <c r="P319" s="85">
        <v>93.00967</v>
      </c>
      <c r="Q319" s="73"/>
      <c r="R319" s="83">
        <v>1270.341117362</v>
      </c>
      <c r="S319" s="84">
        <v>5.0375886551999995E-4</v>
      </c>
      <c r="T319" s="84">
        <f t="shared" si="4"/>
        <v>2.33123131773594E-3</v>
      </c>
      <c r="U319" s="84">
        <f>R319/'סכום נכסי הקרן'!$C$42</f>
        <v>1.9225669020218436E-4</v>
      </c>
    </row>
    <row r="320" spans="2:21">
      <c r="B320" s="76" t="s">
        <v>771</v>
      </c>
      <c r="C320" s="73" t="s">
        <v>772</v>
      </c>
      <c r="D320" s="86" t="s">
        <v>27</v>
      </c>
      <c r="E320" s="86" t="s">
        <v>675</v>
      </c>
      <c r="F320" s="73"/>
      <c r="G320" s="86" t="s">
        <v>773</v>
      </c>
      <c r="H320" s="73" t="s">
        <v>687</v>
      </c>
      <c r="I320" s="73" t="s">
        <v>288</v>
      </c>
      <c r="J320" s="73"/>
      <c r="K320" s="83">
        <v>6.390000000000966</v>
      </c>
      <c r="L320" s="86" t="s">
        <v>133</v>
      </c>
      <c r="M320" s="87">
        <v>6.6250000000000003E-2</v>
      </c>
      <c r="N320" s="87">
        <v>6.4600000000007388E-2</v>
      </c>
      <c r="O320" s="83">
        <v>702592.56</v>
      </c>
      <c r="P320" s="85">
        <v>102.01015</v>
      </c>
      <c r="Q320" s="73"/>
      <c r="R320" s="83">
        <v>2818.2695898519996</v>
      </c>
      <c r="S320" s="84">
        <v>9.3679008000000007E-4</v>
      </c>
      <c r="T320" s="84">
        <f t="shared" si="4"/>
        <v>5.1718693820831342E-3</v>
      </c>
      <c r="U320" s="84">
        <f>R320/'סכום נכסי הקרן'!$C$42</f>
        <v>4.2652416428713556E-4</v>
      </c>
    </row>
    <row r="321" spans="2:21">
      <c r="B321" s="76" t="s">
        <v>774</v>
      </c>
      <c r="C321" s="73" t="s">
        <v>775</v>
      </c>
      <c r="D321" s="86" t="s">
        <v>27</v>
      </c>
      <c r="E321" s="86" t="s">
        <v>675</v>
      </c>
      <c r="F321" s="73"/>
      <c r="G321" s="86" t="s">
        <v>776</v>
      </c>
      <c r="H321" s="73" t="s">
        <v>687</v>
      </c>
      <c r="I321" s="73" t="s">
        <v>288</v>
      </c>
      <c r="J321" s="73"/>
      <c r="K321" s="83">
        <v>6.120000000000978</v>
      </c>
      <c r="L321" s="86" t="s">
        <v>131</v>
      </c>
      <c r="M321" s="87">
        <v>3.2500000000000001E-2</v>
      </c>
      <c r="N321" s="87">
        <v>5.5800000000011049E-2</v>
      </c>
      <c r="O321" s="83">
        <v>351296.28</v>
      </c>
      <c r="P321" s="85">
        <v>86.956249999999997</v>
      </c>
      <c r="Q321" s="73"/>
      <c r="R321" s="83">
        <v>1104.2887683910001</v>
      </c>
      <c r="S321" s="84">
        <v>2.8113148417868407E-4</v>
      </c>
      <c r="T321" s="84">
        <f t="shared" si="4"/>
        <v>2.0265049485630048E-3</v>
      </c>
      <c r="U321" s="84">
        <f>R321/'סכום נכסי הקרן'!$C$42</f>
        <v>1.6712590085974572E-4</v>
      </c>
    </row>
    <row r="322" spans="2:21">
      <c r="B322" s="76" t="s">
        <v>777</v>
      </c>
      <c r="C322" s="73" t="s">
        <v>778</v>
      </c>
      <c r="D322" s="86" t="s">
        <v>27</v>
      </c>
      <c r="E322" s="86" t="s">
        <v>675</v>
      </c>
      <c r="F322" s="73"/>
      <c r="G322" s="86" t="s">
        <v>760</v>
      </c>
      <c r="H322" s="73" t="s">
        <v>687</v>
      </c>
      <c r="I322" s="73" t="s">
        <v>288</v>
      </c>
      <c r="J322" s="73"/>
      <c r="K322" s="83">
        <v>1.7999999999998488</v>
      </c>
      <c r="L322" s="86" t="s">
        <v>131</v>
      </c>
      <c r="M322" s="87">
        <v>4.2500000000000003E-2</v>
      </c>
      <c r="N322" s="87">
        <v>7.6699999999977481E-2</v>
      </c>
      <c r="O322" s="83">
        <v>386425.908</v>
      </c>
      <c r="P322" s="85">
        <v>94.699060000000003</v>
      </c>
      <c r="Q322" s="73"/>
      <c r="R322" s="83">
        <v>1322.8791922939999</v>
      </c>
      <c r="S322" s="84">
        <v>8.1352822736842107E-4</v>
      </c>
      <c r="T322" s="84">
        <f t="shared" si="4"/>
        <v>2.4276451108353682E-3</v>
      </c>
      <c r="U322" s="84">
        <f>R322/'סכום נכסי הקרן'!$C$42</f>
        <v>2.0020793751518643E-4</v>
      </c>
    </row>
    <row r="323" spans="2:21">
      <c r="B323" s="76" t="s">
        <v>779</v>
      </c>
      <c r="C323" s="73" t="s">
        <v>780</v>
      </c>
      <c r="D323" s="86" t="s">
        <v>27</v>
      </c>
      <c r="E323" s="86" t="s">
        <v>675</v>
      </c>
      <c r="F323" s="73"/>
      <c r="G323" s="86" t="s">
        <v>760</v>
      </c>
      <c r="H323" s="73" t="s">
        <v>687</v>
      </c>
      <c r="I323" s="73" t="s">
        <v>288</v>
      </c>
      <c r="J323" s="73"/>
      <c r="K323" s="83">
        <v>4.9700000000012698</v>
      </c>
      <c r="L323" s="86" t="s">
        <v>131</v>
      </c>
      <c r="M323" s="87">
        <v>3.125E-2</v>
      </c>
      <c r="N323" s="87">
        <v>7.0800000000022581E-2</v>
      </c>
      <c r="O323" s="83">
        <v>351296.28</v>
      </c>
      <c r="P323" s="85">
        <v>83.658330000000007</v>
      </c>
      <c r="Q323" s="73"/>
      <c r="R323" s="83">
        <v>1062.407335845</v>
      </c>
      <c r="S323" s="84">
        <v>4.6839504000000003E-4</v>
      </c>
      <c r="T323" s="84">
        <f t="shared" si="4"/>
        <v>1.9496473975883256E-3</v>
      </c>
      <c r="U323" s="84">
        <f>R323/'סכום נכסי הקרן'!$C$42</f>
        <v>1.6078745719908484E-4</v>
      </c>
    </row>
    <row r="324" spans="2:21">
      <c r="B324" s="76" t="s">
        <v>781</v>
      </c>
      <c r="C324" s="73" t="s">
        <v>782</v>
      </c>
      <c r="D324" s="86" t="s">
        <v>27</v>
      </c>
      <c r="E324" s="86" t="s">
        <v>675</v>
      </c>
      <c r="F324" s="73"/>
      <c r="G324" s="86" t="s">
        <v>773</v>
      </c>
      <c r="H324" s="73" t="s">
        <v>687</v>
      </c>
      <c r="I324" s="73" t="s">
        <v>677</v>
      </c>
      <c r="J324" s="73"/>
      <c r="K324" s="83">
        <v>4.7499999999994564</v>
      </c>
      <c r="L324" s="86" t="s">
        <v>133</v>
      </c>
      <c r="M324" s="87">
        <v>4.8750000000000002E-2</v>
      </c>
      <c r="N324" s="87">
        <v>5.5799999999993258E-2</v>
      </c>
      <c r="O324" s="83">
        <v>481275.90360000002</v>
      </c>
      <c r="P324" s="85">
        <v>97.309150000000002</v>
      </c>
      <c r="Q324" s="73"/>
      <c r="R324" s="83">
        <v>1841.5495085280002</v>
      </c>
      <c r="S324" s="84">
        <v>4.8127590360000003E-4</v>
      </c>
      <c r="T324" s="84">
        <f t="shared" si="4"/>
        <v>3.3794685764062657E-3</v>
      </c>
      <c r="U324" s="84">
        <f>R324/'סכום נכסי הקרן'!$C$42</f>
        <v>2.7870483645233492E-4</v>
      </c>
    </row>
    <row r="325" spans="2:21">
      <c r="B325" s="76" t="s">
        <v>783</v>
      </c>
      <c r="C325" s="73" t="s">
        <v>784</v>
      </c>
      <c r="D325" s="86" t="s">
        <v>27</v>
      </c>
      <c r="E325" s="86" t="s">
        <v>675</v>
      </c>
      <c r="F325" s="73"/>
      <c r="G325" s="86" t="s">
        <v>765</v>
      </c>
      <c r="H325" s="73" t="s">
        <v>687</v>
      </c>
      <c r="I325" s="73" t="s">
        <v>677</v>
      </c>
      <c r="J325" s="73"/>
      <c r="K325" s="83">
        <v>7.5900000000013303</v>
      </c>
      <c r="L325" s="86" t="s">
        <v>131</v>
      </c>
      <c r="M325" s="87">
        <v>5.9000000000000004E-2</v>
      </c>
      <c r="N325" s="87">
        <v>5.8600000000008493E-2</v>
      </c>
      <c r="O325" s="83">
        <v>491814.79200000002</v>
      </c>
      <c r="P325" s="85">
        <v>100.63411000000001</v>
      </c>
      <c r="Q325" s="73"/>
      <c r="R325" s="83">
        <v>1789.1844008180001</v>
      </c>
      <c r="S325" s="84">
        <v>9.8362958400000002E-4</v>
      </c>
      <c r="T325" s="84">
        <f t="shared" si="4"/>
        <v>3.2833721993137332E-3</v>
      </c>
      <c r="U325" s="84">
        <f>R325/'סכום נכסי הקרן'!$C$42</f>
        <v>2.707797664433346E-4</v>
      </c>
    </row>
    <row r="326" spans="2:21">
      <c r="B326" s="76" t="s">
        <v>785</v>
      </c>
      <c r="C326" s="73" t="s">
        <v>786</v>
      </c>
      <c r="D326" s="86" t="s">
        <v>27</v>
      </c>
      <c r="E326" s="86" t="s">
        <v>675</v>
      </c>
      <c r="F326" s="73"/>
      <c r="G326" s="86" t="s">
        <v>787</v>
      </c>
      <c r="H326" s="73" t="s">
        <v>687</v>
      </c>
      <c r="I326" s="73" t="s">
        <v>677</v>
      </c>
      <c r="J326" s="73"/>
      <c r="K326" s="83">
        <v>7.240000000000081</v>
      </c>
      <c r="L326" s="86" t="s">
        <v>131</v>
      </c>
      <c r="M326" s="87">
        <v>3.15E-2</v>
      </c>
      <c r="N326" s="87">
        <v>6.7099999999995677E-2</v>
      </c>
      <c r="O326" s="83">
        <v>351296.28</v>
      </c>
      <c r="P326" s="85">
        <v>78.185749999999999</v>
      </c>
      <c r="Q326" s="73"/>
      <c r="R326" s="83">
        <v>992.90902693299995</v>
      </c>
      <c r="S326" s="84">
        <v>5.4181702646803435E-4</v>
      </c>
      <c r="T326" s="84">
        <f t="shared" si="4"/>
        <v>1.822109500836793E-3</v>
      </c>
      <c r="U326" s="84">
        <f>R326/'סכום נכסי הקרן'!$C$42</f>
        <v>1.5026940447808286E-4</v>
      </c>
    </row>
    <row r="327" spans="2:21">
      <c r="B327" s="76" t="s">
        <v>788</v>
      </c>
      <c r="C327" s="73" t="s">
        <v>789</v>
      </c>
      <c r="D327" s="86" t="s">
        <v>27</v>
      </c>
      <c r="E327" s="86" t="s">
        <v>675</v>
      </c>
      <c r="F327" s="73"/>
      <c r="G327" s="86" t="s">
        <v>760</v>
      </c>
      <c r="H327" s="73" t="s">
        <v>790</v>
      </c>
      <c r="I327" s="73" t="s">
        <v>708</v>
      </c>
      <c r="J327" s="73"/>
      <c r="K327" s="83">
        <v>7.2099999999993862</v>
      </c>
      <c r="L327" s="86" t="s">
        <v>131</v>
      </c>
      <c r="M327" s="87">
        <v>6.7979999999999999E-2</v>
      </c>
      <c r="N327" s="87">
        <v>6.6999999999993551E-2</v>
      </c>
      <c r="O327" s="83">
        <v>843111.07200000004</v>
      </c>
      <c r="P327" s="85">
        <v>101.7236</v>
      </c>
      <c r="Q327" s="73"/>
      <c r="R327" s="83">
        <v>3100.3792079899999</v>
      </c>
      <c r="S327" s="84">
        <v>8.4311107200000005E-4</v>
      </c>
      <c r="T327" s="84">
        <f t="shared" si="4"/>
        <v>5.6895750344070871E-3</v>
      </c>
      <c r="U327" s="84">
        <f>R327/'סכום נכסי הקרן'!$C$42</f>
        <v>4.6921935907862902E-4</v>
      </c>
    </row>
    <row r="328" spans="2:21">
      <c r="B328" s="76" t="s">
        <v>791</v>
      </c>
      <c r="C328" s="73" t="s">
        <v>792</v>
      </c>
      <c r="D328" s="86" t="s">
        <v>27</v>
      </c>
      <c r="E328" s="86" t="s">
        <v>675</v>
      </c>
      <c r="F328" s="73"/>
      <c r="G328" s="86" t="s">
        <v>746</v>
      </c>
      <c r="H328" s="73" t="s">
        <v>687</v>
      </c>
      <c r="I328" s="73" t="s">
        <v>288</v>
      </c>
      <c r="J328" s="73"/>
      <c r="K328" s="83">
        <v>7.0099999999928695</v>
      </c>
      <c r="L328" s="86" t="s">
        <v>131</v>
      </c>
      <c r="M328" s="87">
        <v>5.5999999999999994E-2</v>
      </c>
      <c r="N328" s="87">
        <v>5.4599999999957377E-2</v>
      </c>
      <c r="O328" s="83">
        <v>131736.10500000001</v>
      </c>
      <c r="P328" s="85">
        <v>102.45411</v>
      </c>
      <c r="Q328" s="73"/>
      <c r="R328" s="83">
        <v>487.91313514799998</v>
      </c>
      <c r="S328" s="84">
        <v>2.1956017500000002E-4</v>
      </c>
      <c r="T328" s="84">
        <f t="shared" si="4"/>
        <v>8.9538027656206154E-4</v>
      </c>
      <c r="U328" s="84">
        <f>R328/'סכום נכסי הקרן'!$C$42</f>
        <v>7.3842028088109762E-5</v>
      </c>
    </row>
    <row r="329" spans="2:21">
      <c r="B329" s="76" t="s">
        <v>793</v>
      </c>
      <c r="C329" s="73" t="s">
        <v>794</v>
      </c>
      <c r="D329" s="86" t="s">
        <v>27</v>
      </c>
      <c r="E329" s="86" t="s">
        <v>675</v>
      </c>
      <c r="F329" s="73"/>
      <c r="G329" s="86" t="s">
        <v>741</v>
      </c>
      <c r="H329" s="73" t="s">
        <v>687</v>
      </c>
      <c r="I329" s="73" t="s">
        <v>288</v>
      </c>
      <c r="J329" s="73"/>
      <c r="K329" s="83">
        <v>4.7700000000004374</v>
      </c>
      <c r="L329" s="86" t="s">
        <v>131</v>
      </c>
      <c r="M329" s="87">
        <v>4.4999999999999998E-2</v>
      </c>
      <c r="N329" s="87">
        <v>6.1800000000004331E-2</v>
      </c>
      <c r="O329" s="83">
        <v>705350.23579799989</v>
      </c>
      <c r="P329" s="85">
        <v>92.473500000000001</v>
      </c>
      <c r="Q329" s="73"/>
      <c r="R329" s="83">
        <v>2357.9273119609998</v>
      </c>
      <c r="S329" s="84">
        <v>1.1755837263299998E-3</v>
      </c>
      <c r="T329" s="84">
        <f t="shared" si="4"/>
        <v>4.3270850006046054E-3</v>
      </c>
      <c r="U329" s="84">
        <f>R329/'סכום נכסי הקרן'!$C$42</f>
        <v>3.5685478060911558E-4</v>
      </c>
    </row>
    <row r="330" spans="2:21">
      <c r="B330" s="76" t="s">
        <v>795</v>
      </c>
      <c r="C330" s="73" t="s">
        <v>796</v>
      </c>
      <c r="D330" s="86" t="s">
        <v>27</v>
      </c>
      <c r="E330" s="86" t="s">
        <v>675</v>
      </c>
      <c r="F330" s="73"/>
      <c r="G330" s="86" t="s">
        <v>768</v>
      </c>
      <c r="H330" s="73" t="s">
        <v>687</v>
      </c>
      <c r="I330" s="73" t="s">
        <v>288</v>
      </c>
      <c r="J330" s="73"/>
      <c r="K330" s="83">
        <v>7.3199999999973464</v>
      </c>
      <c r="L330" s="86" t="s">
        <v>131</v>
      </c>
      <c r="M330" s="87">
        <v>0.04</v>
      </c>
      <c r="N330" s="87">
        <v>5.7399999999974166E-2</v>
      </c>
      <c r="O330" s="83">
        <v>263472.21000000002</v>
      </c>
      <c r="P330" s="85">
        <v>88.599329999999995</v>
      </c>
      <c r="Q330" s="73"/>
      <c r="R330" s="83">
        <v>843.86615700699997</v>
      </c>
      <c r="S330" s="84">
        <v>2.6347221000000003E-4</v>
      </c>
      <c r="T330" s="84">
        <f t="shared" si="4"/>
        <v>1.5485976060330888E-3</v>
      </c>
      <c r="U330" s="84">
        <f>R330/'סכום נכסי הקרן'!$C$42</f>
        <v>1.2771287341836908E-4</v>
      </c>
    </row>
    <row r="331" spans="2:21">
      <c r="B331" s="76" t="s">
        <v>797</v>
      </c>
      <c r="C331" s="73" t="s">
        <v>798</v>
      </c>
      <c r="D331" s="86" t="s">
        <v>27</v>
      </c>
      <c r="E331" s="86" t="s">
        <v>675</v>
      </c>
      <c r="F331" s="73"/>
      <c r="G331" s="86" t="s">
        <v>768</v>
      </c>
      <c r="H331" s="73" t="s">
        <v>687</v>
      </c>
      <c r="I331" s="73" t="s">
        <v>288</v>
      </c>
      <c r="J331" s="73"/>
      <c r="K331" s="83">
        <v>3.3500000000004557</v>
      </c>
      <c r="L331" s="86" t="s">
        <v>131</v>
      </c>
      <c r="M331" s="87">
        <v>6.8750000000000006E-2</v>
      </c>
      <c r="N331" s="87">
        <v>6.1000000000009116E-2</v>
      </c>
      <c r="O331" s="83">
        <v>439120.35</v>
      </c>
      <c r="P331" s="85">
        <v>103.71629</v>
      </c>
      <c r="Q331" s="73"/>
      <c r="R331" s="83">
        <v>1646.4132251349999</v>
      </c>
      <c r="S331" s="84">
        <v>6.4639831069841932E-4</v>
      </c>
      <c r="T331" s="84">
        <f t="shared" ref="T331:T388" si="5">IFERROR(R331/$R$11,0)</f>
        <v>3.0213696304971361E-3</v>
      </c>
      <c r="U331" s="84">
        <f>R331/'סכום נכסי הקרן'!$C$42</f>
        <v>2.4917240971218478E-4</v>
      </c>
    </row>
    <row r="332" spans="2:21">
      <c r="B332" s="76" t="s">
        <v>799</v>
      </c>
      <c r="C332" s="73" t="s">
        <v>800</v>
      </c>
      <c r="D332" s="86" t="s">
        <v>27</v>
      </c>
      <c r="E332" s="86" t="s">
        <v>675</v>
      </c>
      <c r="F332" s="73"/>
      <c r="G332" s="86" t="s">
        <v>801</v>
      </c>
      <c r="H332" s="73" t="s">
        <v>790</v>
      </c>
      <c r="I332" s="73" t="s">
        <v>708</v>
      </c>
      <c r="J332" s="73"/>
      <c r="K332" s="83">
        <v>3.5200000000011595</v>
      </c>
      <c r="L332" s="86" t="s">
        <v>131</v>
      </c>
      <c r="M332" s="87">
        <v>4.7E-2</v>
      </c>
      <c r="N332" s="87">
        <v>7.3900000000026805E-2</v>
      </c>
      <c r="O332" s="83">
        <v>333731.46600000001</v>
      </c>
      <c r="P332" s="85">
        <v>91.508889999999994</v>
      </c>
      <c r="Q332" s="73"/>
      <c r="R332" s="83">
        <v>1103.9991525359999</v>
      </c>
      <c r="S332" s="84">
        <v>6.7298137931034487E-4</v>
      </c>
      <c r="T332" s="84">
        <f t="shared" si="5"/>
        <v>2.0259734680479983E-3</v>
      </c>
      <c r="U332" s="84">
        <f>R332/'סכום נכסי הקרן'!$C$42</f>
        <v>1.6708206965177218E-4</v>
      </c>
    </row>
    <row r="333" spans="2:21">
      <c r="B333" s="76" t="s">
        <v>802</v>
      </c>
      <c r="C333" s="73" t="s">
        <v>803</v>
      </c>
      <c r="D333" s="86" t="s">
        <v>27</v>
      </c>
      <c r="E333" s="86" t="s">
        <v>675</v>
      </c>
      <c r="F333" s="73"/>
      <c r="G333" s="86" t="s">
        <v>760</v>
      </c>
      <c r="H333" s="73" t="s">
        <v>687</v>
      </c>
      <c r="I333" s="73" t="s">
        <v>288</v>
      </c>
      <c r="J333" s="73"/>
      <c r="K333" s="83">
        <v>3.0999999999972423</v>
      </c>
      <c r="L333" s="86" t="s">
        <v>131</v>
      </c>
      <c r="M333" s="87">
        <v>3.4000000000000002E-2</v>
      </c>
      <c r="N333" s="87">
        <v>7.3699999999951152E-2</v>
      </c>
      <c r="O333" s="83">
        <v>158083.326</v>
      </c>
      <c r="P333" s="85">
        <v>88.836330000000004</v>
      </c>
      <c r="Q333" s="73"/>
      <c r="R333" s="83">
        <v>507.67408100400002</v>
      </c>
      <c r="S333" s="84">
        <v>1.58083326E-4</v>
      </c>
      <c r="T333" s="84">
        <f t="shared" si="5"/>
        <v>9.3164402904395813E-4</v>
      </c>
      <c r="U333" s="84">
        <f>R333/'סכום נכסי הקרן'!$C$42</f>
        <v>7.6832700430849103E-5</v>
      </c>
    </row>
    <row r="334" spans="2:21">
      <c r="B334" s="76" t="s">
        <v>804</v>
      </c>
      <c r="C334" s="73" t="s">
        <v>805</v>
      </c>
      <c r="D334" s="86" t="s">
        <v>27</v>
      </c>
      <c r="E334" s="86" t="s">
        <v>675</v>
      </c>
      <c r="F334" s="73"/>
      <c r="G334" s="86" t="s">
        <v>760</v>
      </c>
      <c r="H334" s="73" t="s">
        <v>687</v>
      </c>
      <c r="I334" s="73" t="s">
        <v>288</v>
      </c>
      <c r="J334" s="73"/>
      <c r="K334" s="83">
        <v>2.2100000000008531</v>
      </c>
      <c r="L334" s="86" t="s">
        <v>131</v>
      </c>
      <c r="M334" s="87">
        <v>3.7499999999999999E-2</v>
      </c>
      <c r="N334" s="87">
        <v>7.6500000000014223E-2</v>
      </c>
      <c r="O334" s="83">
        <v>105388.88400000001</v>
      </c>
      <c r="P334" s="85">
        <v>92.273330000000001</v>
      </c>
      <c r="Q334" s="73"/>
      <c r="R334" s="83">
        <v>351.54369796999998</v>
      </c>
      <c r="S334" s="84">
        <v>2.1077776800000001E-4</v>
      </c>
      <c r="T334" s="84">
        <f t="shared" si="5"/>
        <v>6.4512568085823272E-4</v>
      </c>
      <c r="U334" s="84">
        <f>R334/'סכום נכסי הקרן'!$C$42</f>
        <v>5.3203526918422867E-5</v>
      </c>
    </row>
    <row r="335" spans="2:21">
      <c r="B335" s="76" t="s">
        <v>806</v>
      </c>
      <c r="C335" s="73" t="s">
        <v>807</v>
      </c>
      <c r="D335" s="86" t="s">
        <v>27</v>
      </c>
      <c r="E335" s="86" t="s">
        <v>675</v>
      </c>
      <c r="F335" s="73"/>
      <c r="G335" s="86" t="s">
        <v>718</v>
      </c>
      <c r="H335" s="73" t="s">
        <v>790</v>
      </c>
      <c r="I335" s="73" t="s">
        <v>708</v>
      </c>
      <c r="J335" s="73"/>
      <c r="K335" s="83">
        <v>3.6599999999998079</v>
      </c>
      <c r="L335" s="86" t="s">
        <v>131</v>
      </c>
      <c r="M335" s="87">
        <v>6.8750000000000006E-2</v>
      </c>
      <c r="N335" s="87">
        <v>8.7399999999997105E-2</v>
      </c>
      <c r="O335" s="83">
        <v>365348.13119999995</v>
      </c>
      <c r="P335" s="85">
        <v>94.403750000000002</v>
      </c>
      <c r="Q335" s="73"/>
      <c r="R335" s="83">
        <v>1246.821946114</v>
      </c>
      <c r="S335" s="84">
        <v>7.3069626239999992E-4</v>
      </c>
      <c r="T335" s="84">
        <f t="shared" si="5"/>
        <v>2.2880707620149777E-3</v>
      </c>
      <c r="U335" s="84">
        <f>R335/'סכום נכסי הקרן'!$C$42</f>
        <v>1.8869723836783872E-4</v>
      </c>
    </row>
    <row r="336" spans="2:21">
      <c r="B336" s="76" t="s">
        <v>808</v>
      </c>
      <c r="C336" s="73" t="s">
        <v>809</v>
      </c>
      <c r="D336" s="86" t="s">
        <v>27</v>
      </c>
      <c r="E336" s="86" t="s">
        <v>675</v>
      </c>
      <c r="F336" s="73"/>
      <c r="G336" s="86" t="s">
        <v>706</v>
      </c>
      <c r="H336" s="73" t="s">
        <v>687</v>
      </c>
      <c r="I336" s="73" t="s">
        <v>288</v>
      </c>
      <c r="J336" s="73"/>
      <c r="K336" s="83">
        <v>2.2000000000015123</v>
      </c>
      <c r="L336" s="86" t="s">
        <v>131</v>
      </c>
      <c r="M336" s="87">
        <v>5.7500000000000002E-2</v>
      </c>
      <c r="N336" s="87">
        <v>8.0400000000063518E-2</v>
      </c>
      <c r="O336" s="83">
        <v>148861.79865000001</v>
      </c>
      <c r="P336" s="85">
        <v>98.318719999999999</v>
      </c>
      <c r="Q336" s="73"/>
      <c r="R336" s="83">
        <v>529.08785126599992</v>
      </c>
      <c r="S336" s="84">
        <v>2.1265971235714286E-4</v>
      </c>
      <c r="T336" s="84">
        <f t="shared" si="5"/>
        <v>9.7094091645734989E-4</v>
      </c>
      <c r="U336" s="84">
        <f>R336/'סכום נכסי הקרן'!$C$42</f>
        <v>8.0073515467893119E-5</v>
      </c>
    </row>
    <row r="337" spans="2:21">
      <c r="B337" s="76" t="s">
        <v>810</v>
      </c>
      <c r="C337" s="73" t="s">
        <v>811</v>
      </c>
      <c r="D337" s="86" t="s">
        <v>27</v>
      </c>
      <c r="E337" s="86" t="s">
        <v>675</v>
      </c>
      <c r="F337" s="73"/>
      <c r="G337" s="86" t="s">
        <v>773</v>
      </c>
      <c r="H337" s="73" t="s">
        <v>687</v>
      </c>
      <c r="I337" s="73" t="s">
        <v>288</v>
      </c>
      <c r="J337" s="73"/>
      <c r="K337" s="83">
        <v>4.2599999999988825</v>
      </c>
      <c r="L337" s="86" t="s">
        <v>133</v>
      </c>
      <c r="M337" s="87">
        <v>0.04</v>
      </c>
      <c r="N337" s="87">
        <v>6.329999999997965E-2</v>
      </c>
      <c r="O337" s="83">
        <v>421555.53600000002</v>
      </c>
      <c r="P337" s="85">
        <v>93.981669999999994</v>
      </c>
      <c r="Q337" s="73"/>
      <c r="R337" s="83">
        <v>1557.8783371490003</v>
      </c>
      <c r="S337" s="84">
        <v>4.2155553600000002E-4</v>
      </c>
      <c r="T337" s="84">
        <f t="shared" si="5"/>
        <v>2.8588972829013915E-3</v>
      </c>
      <c r="U337" s="84">
        <f>R337/'סכום נכסי הקרן'!$C$42</f>
        <v>2.3577331217926683E-4</v>
      </c>
    </row>
    <row r="338" spans="2:21">
      <c r="B338" s="76" t="s">
        <v>812</v>
      </c>
      <c r="C338" s="73" t="s">
        <v>813</v>
      </c>
      <c r="D338" s="86" t="s">
        <v>27</v>
      </c>
      <c r="E338" s="86" t="s">
        <v>675</v>
      </c>
      <c r="F338" s="73"/>
      <c r="G338" s="86" t="s">
        <v>814</v>
      </c>
      <c r="H338" s="73" t="s">
        <v>687</v>
      </c>
      <c r="I338" s="73" t="s">
        <v>677</v>
      </c>
      <c r="J338" s="73"/>
      <c r="K338" s="83">
        <v>4.2500000000008917</v>
      </c>
      <c r="L338" s="86" t="s">
        <v>133</v>
      </c>
      <c r="M338" s="87">
        <v>4.6249999999999999E-2</v>
      </c>
      <c r="N338" s="87">
        <v>5.3400000000009273E-2</v>
      </c>
      <c r="O338" s="83">
        <v>360078.68699999998</v>
      </c>
      <c r="P338" s="85">
        <v>98.969210000000004</v>
      </c>
      <c r="Q338" s="73"/>
      <c r="R338" s="83">
        <v>1401.306378555</v>
      </c>
      <c r="S338" s="84">
        <v>6.0013114499999991E-4</v>
      </c>
      <c r="T338" s="84">
        <f t="shared" si="5"/>
        <v>2.5715685895567552E-3</v>
      </c>
      <c r="U338" s="84">
        <f>R338/'סכום נכסי הקרן'!$C$42</f>
        <v>2.120773094864893E-4</v>
      </c>
    </row>
    <row r="339" spans="2:21">
      <c r="B339" s="76" t="s">
        <v>815</v>
      </c>
      <c r="C339" s="73" t="s">
        <v>816</v>
      </c>
      <c r="D339" s="86" t="s">
        <v>27</v>
      </c>
      <c r="E339" s="86" t="s">
        <v>675</v>
      </c>
      <c r="F339" s="73"/>
      <c r="G339" s="86" t="s">
        <v>768</v>
      </c>
      <c r="H339" s="73" t="s">
        <v>687</v>
      </c>
      <c r="I339" s="73" t="s">
        <v>288</v>
      </c>
      <c r="J339" s="73"/>
      <c r="K339" s="83">
        <v>3.5700000000002254</v>
      </c>
      <c r="L339" s="86" t="s">
        <v>131</v>
      </c>
      <c r="M339" s="87">
        <v>5.2999999999999999E-2</v>
      </c>
      <c r="N339" s="87">
        <v>9.9799999999999361E-2</v>
      </c>
      <c r="O339" s="83">
        <v>508501.3653</v>
      </c>
      <c r="P339" s="85">
        <v>84.544830000000005</v>
      </c>
      <c r="Q339" s="73"/>
      <c r="R339" s="83">
        <v>1554.1305489449999</v>
      </c>
      <c r="S339" s="84">
        <v>3.3900091020000001E-4</v>
      </c>
      <c r="T339" s="84">
        <f t="shared" si="5"/>
        <v>2.8520196331788109E-3</v>
      </c>
      <c r="U339" s="84">
        <f>R339/'סכום נכסי הקרן'!$C$42</f>
        <v>2.3520611227852191E-4</v>
      </c>
    </row>
    <row r="340" spans="2:21">
      <c r="B340" s="76" t="s">
        <v>817</v>
      </c>
      <c r="C340" s="73" t="s">
        <v>818</v>
      </c>
      <c r="D340" s="86" t="s">
        <v>27</v>
      </c>
      <c r="E340" s="86" t="s">
        <v>675</v>
      </c>
      <c r="F340" s="73"/>
      <c r="G340" s="86" t="s">
        <v>753</v>
      </c>
      <c r="H340" s="73" t="s">
        <v>687</v>
      </c>
      <c r="I340" s="73" t="s">
        <v>677</v>
      </c>
      <c r="J340" s="73"/>
      <c r="K340" s="83">
        <v>4.5699999999979957</v>
      </c>
      <c r="L340" s="86" t="s">
        <v>133</v>
      </c>
      <c r="M340" s="87">
        <v>4.6249999999999999E-2</v>
      </c>
      <c r="N340" s="87">
        <v>6.6099999999971931E-2</v>
      </c>
      <c r="O340" s="83">
        <v>335487.9474</v>
      </c>
      <c r="P340" s="85">
        <v>94.531930000000003</v>
      </c>
      <c r="Q340" s="73"/>
      <c r="R340" s="83">
        <v>1247.0706352500001</v>
      </c>
      <c r="S340" s="84">
        <v>2.2365863160000001E-4</v>
      </c>
      <c r="T340" s="84">
        <f t="shared" si="5"/>
        <v>2.2885271369951312E-3</v>
      </c>
      <c r="U340" s="84">
        <f>R340/'סכום נכסי הקרן'!$C$42</f>
        <v>1.8873487562095378E-4</v>
      </c>
    </row>
    <row r="341" spans="2:21">
      <c r="B341" s="76" t="s">
        <v>819</v>
      </c>
      <c r="C341" s="73" t="s">
        <v>820</v>
      </c>
      <c r="D341" s="86" t="s">
        <v>27</v>
      </c>
      <c r="E341" s="86" t="s">
        <v>675</v>
      </c>
      <c r="F341" s="73"/>
      <c r="G341" s="86" t="s">
        <v>821</v>
      </c>
      <c r="H341" s="73" t="s">
        <v>687</v>
      </c>
      <c r="I341" s="73" t="s">
        <v>288</v>
      </c>
      <c r="J341" s="73"/>
      <c r="K341" s="83">
        <v>7.409999999998897</v>
      </c>
      <c r="L341" s="86" t="s">
        <v>131</v>
      </c>
      <c r="M341" s="87">
        <v>4.2790000000000002E-2</v>
      </c>
      <c r="N341" s="87">
        <v>5.8199999999991175E-2</v>
      </c>
      <c r="O341" s="83">
        <v>702592.56</v>
      </c>
      <c r="P341" s="85">
        <v>89.266289999999998</v>
      </c>
      <c r="Q341" s="73"/>
      <c r="R341" s="83">
        <v>2267.2496408500001</v>
      </c>
      <c r="S341" s="84">
        <v>1.40518512E-4</v>
      </c>
      <c r="T341" s="84">
        <f t="shared" si="5"/>
        <v>4.1606803839042521E-3</v>
      </c>
      <c r="U341" s="84">
        <f>R341/'סכום נכסי הקרן'!$C$42</f>
        <v>3.4313138876988634E-4</v>
      </c>
    </row>
    <row r="342" spans="2:21">
      <c r="B342" s="76" t="s">
        <v>822</v>
      </c>
      <c r="C342" s="73" t="s">
        <v>823</v>
      </c>
      <c r="D342" s="86" t="s">
        <v>27</v>
      </c>
      <c r="E342" s="86" t="s">
        <v>675</v>
      </c>
      <c r="F342" s="73"/>
      <c r="G342" s="86" t="s">
        <v>741</v>
      </c>
      <c r="H342" s="73" t="s">
        <v>824</v>
      </c>
      <c r="I342" s="73" t="s">
        <v>288</v>
      </c>
      <c r="J342" s="73"/>
      <c r="K342" s="83">
        <v>2.0399999999982175</v>
      </c>
      <c r="L342" s="86" t="s">
        <v>131</v>
      </c>
      <c r="M342" s="87">
        <v>6.5000000000000002E-2</v>
      </c>
      <c r="N342" s="87">
        <v>9.3999999999937286E-2</v>
      </c>
      <c r="O342" s="83">
        <v>175648.14</v>
      </c>
      <c r="P342" s="85">
        <v>95.410830000000004</v>
      </c>
      <c r="Q342" s="73"/>
      <c r="R342" s="83">
        <v>605.82828492699991</v>
      </c>
      <c r="S342" s="84">
        <v>3.5129628000000004E-4</v>
      </c>
      <c r="T342" s="84">
        <f t="shared" si="5"/>
        <v>1.1117689978617092E-3</v>
      </c>
      <c r="U342" s="84">
        <f>R342/'סכום נכסי הקרן'!$C$42</f>
        <v>9.1687609964796545E-5</v>
      </c>
    </row>
    <row r="343" spans="2:21">
      <c r="B343" s="76" t="s">
        <v>825</v>
      </c>
      <c r="C343" s="73" t="s">
        <v>826</v>
      </c>
      <c r="D343" s="86" t="s">
        <v>27</v>
      </c>
      <c r="E343" s="86" t="s">
        <v>675</v>
      </c>
      <c r="F343" s="73"/>
      <c r="G343" s="86" t="s">
        <v>773</v>
      </c>
      <c r="H343" s="73" t="s">
        <v>824</v>
      </c>
      <c r="I343" s="73" t="s">
        <v>288</v>
      </c>
      <c r="J343" s="73"/>
      <c r="K343" s="83">
        <v>4.6400000000003248</v>
      </c>
      <c r="L343" s="86" t="s">
        <v>131</v>
      </c>
      <c r="M343" s="87">
        <v>4.1250000000000002E-2</v>
      </c>
      <c r="N343" s="87">
        <v>5.9800000000001241E-2</v>
      </c>
      <c r="O343" s="83">
        <v>628820.34120000002</v>
      </c>
      <c r="P343" s="85">
        <v>92.195130000000006</v>
      </c>
      <c r="Q343" s="73"/>
      <c r="R343" s="83">
        <v>2095.7662440130002</v>
      </c>
      <c r="S343" s="84">
        <v>1.572050853E-3</v>
      </c>
      <c r="T343" s="84">
        <f t="shared" si="5"/>
        <v>3.8459873776601383E-3</v>
      </c>
      <c r="U343" s="84">
        <f>R343/'סכום נכסי הקרן'!$C$42</f>
        <v>3.1717865068251914E-4</v>
      </c>
    </row>
    <row r="344" spans="2:21">
      <c r="B344" s="76" t="s">
        <v>827</v>
      </c>
      <c r="C344" s="73" t="s">
        <v>828</v>
      </c>
      <c r="D344" s="86" t="s">
        <v>27</v>
      </c>
      <c r="E344" s="86" t="s">
        <v>675</v>
      </c>
      <c r="F344" s="73"/>
      <c r="G344" s="86" t="s">
        <v>829</v>
      </c>
      <c r="H344" s="73" t="s">
        <v>824</v>
      </c>
      <c r="I344" s="73" t="s">
        <v>677</v>
      </c>
      <c r="J344" s="73"/>
      <c r="K344" s="83">
        <v>4.2899999999988365</v>
      </c>
      <c r="L344" s="86" t="s">
        <v>133</v>
      </c>
      <c r="M344" s="87">
        <v>3.125E-2</v>
      </c>
      <c r="N344" s="87">
        <v>6.4999999999986208E-2</v>
      </c>
      <c r="O344" s="83">
        <v>526944.42000000004</v>
      </c>
      <c r="P344" s="85">
        <v>87.472070000000002</v>
      </c>
      <c r="Q344" s="73"/>
      <c r="R344" s="83">
        <v>1812.4657374589999</v>
      </c>
      <c r="S344" s="84">
        <v>7.0259256000000008E-4</v>
      </c>
      <c r="T344" s="84">
        <f t="shared" si="5"/>
        <v>3.3260962994428058E-3</v>
      </c>
      <c r="U344" s="84">
        <f>R344/'סכום נכסי הקרן'!$C$42</f>
        <v>2.7430322377688634E-4</v>
      </c>
    </row>
    <row r="345" spans="2:21">
      <c r="B345" s="76" t="s">
        <v>830</v>
      </c>
      <c r="C345" s="73" t="s">
        <v>831</v>
      </c>
      <c r="D345" s="86" t="s">
        <v>27</v>
      </c>
      <c r="E345" s="86" t="s">
        <v>675</v>
      </c>
      <c r="F345" s="73"/>
      <c r="G345" s="86" t="s">
        <v>718</v>
      </c>
      <c r="H345" s="73" t="s">
        <v>832</v>
      </c>
      <c r="I345" s="73" t="s">
        <v>708</v>
      </c>
      <c r="J345" s="73"/>
      <c r="K345" s="83">
        <v>5.1999999999991493</v>
      </c>
      <c r="L345" s="86" t="s">
        <v>133</v>
      </c>
      <c r="M345" s="87">
        <v>6.8750000000000006E-2</v>
      </c>
      <c r="N345" s="87">
        <v>8.1399999999987246E-2</v>
      </c>
      <c r="O345" s="83">
        <v>309140.72639999999</v>
      </c>
      <c r="P345" s="85">
        <v>96.660404999999997</v>
      </c>
      <c r="Q345" s="73"/>
      <c r="R345" s="83">
        <v>1175.0069371249999</v>
      </c>
      <c r="S345" s="84">
        <v>3.091407264E-4</v>
      </c>
      <c r="T345" s="84">
        <f t="shared" si="5"/>
        <v>2.1562814372812359E-3</v>
      </c>
      <c r="U345" s="84">
        <f>R345/'סכום נכסי הקרן'!$C$42</f>
        <v>1.7782857030194409E-4</v>
      </c>
    </row>
    <row r="346" spans="2:21">
      <c r="B346" s="76" t="s">
        <v>833</v>
      </c>
      <c r="C346" s="73" t="s">
        <v>834</v>
      </c>
      <c r="D346" s="86" t="s">
        <v>27</v>
      </c>
      <c r="E346" s="86" t="s">
        <v>675</v>
      </c>
      <c r="F346" s="73"/>
      <c r="G346" s="86" t="s">
        <v>718</v>
      </c>
      <c r="H346" s="73" t="s">
        <v>832</v>
      </c>
      <c r="I346" s="73" t="s">
        <v>708</v>
      </c>
      <c r="J346" s="73"/>
      <c r="K346" s="83">
        <v>5.0599999999996497</v>
      </c>
      <c r="L346" s="86" t="s">
        <v>131</v>
      </c>
      <c r="M346" s="87">
        <v>7.7499999999999999E-2</v>
      </c>
      <c r="N346" s="87">
        <v>8.6899999999995536E-2</v>
      </c>
      <c r="O346" s="83">
        <v>362660.71465799992</v>
      </c>
      <c r="P346" s="85">
        <v>95.760220000000004</v>
      </c>
      <c r="Q346" s="73"/>
      <c r="R346" s="83">
        <v>1255.4342131240001</v>
      </c>
      <c r="S346" s="84">
        <v>1.8133035732899997E-4</v>
      </c>
      <c r="T346" s="84">
        <f t="shared" si="5"/>
        <v>2.3038753252901624E-3</v>
      </c>
      <c r="U346" s="84">
        <f>R346/'סכום נכסי הקרן'!$C$42</f>
        <v>1.9000064099556634E-4</v>
      </c>
    </row>
    <row r="347" spans="2:21">
      <c r="B347" s="76" t="s">
        <v>835</v>
      </c>
      <c r="C347" s="73" t="s">
        <v>836</v>
      </c>
      <c r="D347" s="86" t="s">
        <v>27</v>
      </c>
      <c r="E347" s="86" t="s">
        <v>675</v>
      </c>
      <c r="F347" s="73"/>
      <c r="G347" s="86" t="s">
        <v>746</v>
      </c>
      <c r="H347" s="73" t="s">
        <v>832</v>
      </c>
      <c r="I347" s="73" t="s">
        <v>708</v>
      </c>
      <c r="J347" s="73"/>
      <c r="K347" s="83">
        <v>5.3199999999980463</v>
      </c>
      <c r="L347" s="86" t="s">
        <v>131</v>
      </c>
      <c r="M347" s="87">
        <v>3.2500000000000001E-2</v>
      </c>
      <c r="N347" s="87">
        <v>5.6599999999971923E-2</v>
      </c>
      <c r="O347" s="83">
        <v>258167.63617199997</v>
      </c>
      <c r="P347" s="85">
        <v>87.801249999999996</v>
      </c>
      <c r="Q347" s="73"/>
      <c r="R347" s="83">
        <v>819.42799855500016</v>
      </c>
      <c r="S347" s="84">
        <v>3.6881090881714281E-4</v>
      </c>
      <c r="T347" s="84">
        <f t="shared" si="5"/>
        <v>1.5037505963972819E-3</v>
      </c>
      <c r="U347" s="84">
        <f>R347/'סכום נכסי הקרן'!$C$42</f>
        <v>1.2401433969824928E-4</v>
      </c>
    </row>
    <row r="348" spans="2:21">
      <c r="B348" s="76" t="s">
        <v>837</v>
      </c>
      <c r="C348" s="73" t="s">
        <v>838</v>
      </c>
      <c r="D348" s="86" t="s">
        <v>27</v>
      </c>
      <c r="E348" s="86" t="s">
        <v>675</v>
      </c>
      <c r="F348" s="73"/>
      <c r="G348" s="86" t="s">
        <v>768</v>
      </c>
      <c r="H348" s="73" t="s">
        <v>832</v>
      </c>
      <c r="I348" s="73" t="s">
        <v>708</v>
      </c>
      <c r="J348" s="73"/>
      <c r="K348" s="83">
        <v>7.5500000000047489</v>
      </c>
      <c r="L348" s="86" t="s">
        <v>131</v>
      </c>
      <c r="M348" s="87">
        <v>3.2500000000000001E-2</v>
      </c>
      <c r="N348" s="87">
        <v>5.7700000000020894E-2</v>
      </c>
      <c r="O348" s="83">
        <v>87824.07</v>
      </c>
      <c r="P348" s="85">
        <v>82.917670000000001</v>
      </c>
      <c r="Q348" s="73"/>
      <c r="R348" s="83">
        <v>263.25033548499999</v>
      </c>
      <c r="S348" s="84">
        <v>7.3486242677446166E-5</v>
      </c>
      <c r="T348" s="84">
        <f t="shared" si="5"/>
        <v>4.8309656209627661E-4</v>
      </c>
      <c r="U348" s="84">
        <f>R348/'סכום נכסי הקרן'!$C$42</f>
        <v>3.984098247568437E-5</v>
      </c>
    </row>
    <row r="349" spans="2:21">
      <c r="B349" s="76" t="s">
        <v>839</v>
      </c>
      <c r="C349" s="73" t="s">
        <v>840</v>
      </c>
      <c r="D349" s="86" t="s">
        <v>27</v>
      </c>
      <c r="E349" s="86" t="s">
        <v>675</v>
      </c>
      <c r="F349" s="73"/>
      <c r="G349" s="86" t="s">
        <v>768</v>
      </c>
      <c r="H349" s="73" t="s">
        <v>832</v>
      </c>
      <c r="I349" s="73" t="s">
        <v>708</v>
      </c>
      <c r="J349" s="73"/>
      <c r="K349" s="83">
        <v>5.6699999999994199</v>
      </c>
      <c r="L349" s="86" t="s">
        <v>131</v>
      </c>
      <c r="M349" s="87">
        <v>4.4999999999999998E-2</v>
      </c>
      <c r="N349" s="87">
        <v>5.7499999999995423E-2</v>
      </c>
      <c r="O349" s="83">
        <v>476006.45939999999</v>
      </c>
      <c r="P349" s="85">
        <v>95.171499999999995</v>
      </c>
      <c r="Q349" s="73"/>
      <c r="R349" s="83">
        <v>1637.6762923850001</v>
      </c>
      <c r="S349" s="84">
        <v>3.1735879685312353E-4</v>
      </c>
      <c r="T349" s="84">
        <f t="shared" si="5"/>
        <v>3.0053362903419752E-3</v>
      </c>
      <c r="U349" s="84">
        <f>R349/'סכום נכסי הקרן'!$C$42</f>
        <v>2.4785013985090362E-4</v>
      </c>
    </row>
    <row r="350" spans="2:21">
      <c r="B350" s="76" t="s">
        <v>841</v>
      </c>
      <c r="C350" s="73" t="s">
        <v>842</v>
      </c>
      <c r="D350" s="86" t="s">
        <v>27</v>
      </c>
      <c r="E350" s="86" t="s">
        <v>675</v>
      </c>
      <c r="F350" s="73"/>
      <c r="G350" s="86" t="s">
        <v>760</v>
      </c>
      <c r="H350" s="73" t="s">
        <v>824</v>
      </c>
      <c r="I350" s="73" t="s">
        <v>288</v>
      </c>
      <c r="J350" s="73"/>
      <c r="K350" s="83">
        <v>0.35000000003497062</v>
      </c>
      <c r="L350" s="86" t="s">
        <v>131</v>
      </c>
      <c r="M350" s="87">
        <v>6.5000000000000002E-2</v>
      </c>
      <c r="N350" s="87">
        <v>0.19310000001209984</v>
      </c>
      <c r="O350" s="83">
        <v>825.54625799999997</v>
      </c>
      <c r="P350" s="85">
        <v>95.817939999999993</v>
      </c>
      <c r="Q350" s="73"/>
      <c r="R350" s="83">
        <v>2.8595422340000001</v>
      </c>
      <c r="S350" s="84">
        <v>3.3021850319999996E-7</v>
      </c>
      <c r="T350" s="84">
        <f t="shared" si="5"/>
        <v>5.24760973189043E-6</v>
      </c>
      <c r="U350" s="84">
        <f>R350/'סכום נכסי הקרן'!$C$42</f>
        <v>4.3277047234671006E-7</v>
      </c>
    </row>
    <row r="351" spans="2:21">
      <c r="B351" s="76" t="s">
        <v>843</v>
      </c>
      <c r="C351" s="73" t="s">
        <v>844</v>
      </c>
      <c r="D351" s="86" t="s">
        <v>27</v>
      </c>
      <c r="E351" s="86" t="s">
        <v>675</v>
      </c>
      <c r="F351" s="73"/>
      <c r="G351" s="86" t="s">
        <v>718</v>
      </c>
      <c r="H351" s="73" t="s">
        <v>832</v>
      </c>
      <c r="I351" s="73" t="s">
        <v>708</v>
      </c>
      <c r="J351" s="73"/>
      <c r="K351" s="83">
        <v>4.580000000001168</v>
      </c>
      <c r="L351" s="86" t="s">
        <v>131</v>
      </c>
      <c r="M351" s="87">
        <v>7.4999999999999997E-2</v>
      </c>
      <c r="N351" s="87">
        <v>9.670000000002979E-2</v>
      </c>
      <c r="O351" s="83">
        <v>421555.53600000002</v>
      </c>
      <c r="P351" s="85">
        <v>90.979330000000004</v>
      </c>
      <c r="Q351" s="73"/>
      <c r="R351" s="83">
        <v>1386.455224861</v>
      </c>
      <c r="S351" s="84">
        <v>4.2155553600000002E-4</v>
      </c>
      <c r="T351" s="84">
        <f t="shared" si="5"/>
        <v>2.5443149061777134E-3</v>
      </c>
      <c r="U351" s="84">
        <f>R351/'סכום נכסי הקרן'!$C$42</f>
        <v>2.0982969771051092E-4</v>
      </c>
    </row>
    <row r="352" spans="2:21">
      <c r="B352" s="76" t="s">
        <v>845</v>
      </c>
      <c r="C352" s="73" t="s">
        <v>846</v>
      </c>
      <c r="D352" s="86" t="s">
        <v>27</v>
      </c>
      <c r="E352" s="86" t="s">
        <v>675</v>
      </c>
      <c r="F352" s="73"/>
      <c r="G352" s="86" t="s">
        <v>847</v>
      </c>
      <c r="H352" s="73" t="s">
        <v>824</v>
      </c>
      <c r="I352" s="73" t="s">
        <v>288</v>
      </c>
      <c r="J352" s="73"/>
      <c r="K352" s="83">
        <v>5.3800000000009032</v>
      </c>
      <c r="L352" s="86" t="s">
        <v>131</v>
      </c>
      <c r="M352" s="87">
        <v>3.7499999999999999E-2</v>
      </c>
      <c r="N352" s="87">
        <v>5.8400000000012033E-2</v>
      </c>
      <c r="O352" s="83">
        <v>526944.42000000004</v>
      </c>
      <c r="P352" s="85">
        <v>90.728579999999994</v>
      </c>
      <c r="Q352" s="73"/>
      <c r="R352" s="83">
        <v>1728.2924841879999</v>
      </c>
      <c r="S352" s="84">
        <v>8.782407000000001E-4</v>
      </c>
      <c r="T352" s="84">
        <f t="shared" si="5"/>
        <v>3.1716280849930036E-3</v>
      </c>
      <c r="U352" s="84">
        <f>R352/'סכום נכסי הקרן'!$C$42</f>
        <v>2.615642272536233E-4</v>
      </c>
    </row>
    <row r="353" spans="2:21">
      <c r="B353" s="76" t="s">
        <v>848</v>
      </c>
      <c r="C353" s="73" t="s">
        <v>849</v>
      </c>
      <c r="D353" s="86" t="s">
        <v>27</v>
      </c>
      <c r="E353" s="86" t="s">
        <v>675</v>
      </c>
      <c r="F353" s="73"/>
      <c r="G353" s="86" t="s">
        <v>760</v>
      </c>
      <c r="H353" s="73" t="s">
        <v>832</v>
      </c>
      <c r="I353" s="73" t="s">
        <v>708</v>
      </c>
      <c r="J353" s="73"/>
      <c r="K353" s="83">
        <v>6.4700000000009208</v>
      </c>
      <c r="L353" s="86" t="s">
        <v>131</v>
      </c>
      <c r="M353" s="87">
        <v>3.6249999999999998E-2</v>
      </c>
      <c r="N353" s="87">
        <v>5.7500000000007941E-2</v>
      </c>
      <c r="O353" s="83">
        <v>702592.56</v>
      </c>
      <c r="P353" s="85">
        <v>86.761009999999999</v>
      </c>
      <c r="Q353" s="73"/>
      <c r="R353" s="83">
        <v>2203.6187895510002</v>
      </c>
      <c r="S353" s="84">
        <v>7.8065840000000007E-4</v>
      </c>
      <c r="T353" s="84">
        <f t="shared" si="5"/>
        <v>4.0439099894841552E-3</v>
      </c>
      <c r="U353" s="84">
        <f>R353/'סכום נכסי הקרן'!$C$42</f>
        <v>3.335013321667456E-4</v>
      </c>
    </row>
    <row r="354" spans="2:21">
      <c r="B354" s="76" t="s">
        <v>850</v>
      </c>
      <c r="C354" s="73" t="s">
        <v>851</v>
      </c>
      <c r="D354" s="86" t="s">
        <v>27</v>
      </c>
      <c r="E354" s="86" t="s">
        <v>675</v>
      </c>
      <c r="F354" s="73"/>
      <c r="G354" s="86" t="s">
        <v>718</v>
      </c>
      <c r="H354" s="73" t="s">
        <v>824</v>
      </c>
      <c r="I354" s="73" t="s">
        <v>677</v>
      </c>
      <c r="J354" s="73"/>
      <c r="K354" s="83">
        <v>4.1199999999994619</v>
      </c>
      <c r="L354" s="86" t="s">
        <v>134</v>
      </c>
      <c r="M354" s="87">
        <v>7.4160000000000004E-2</v>
      </c>
      <c r="N354" s="87">
        <v>7.1399999999992511E-2</v>
      </c>
      <c r="O354" s="83">
        <v>597203.67599999998</v>
      </c>
      <c r="P354" s="85">
        <v>103.18897</v>
      </c>
      <c r="Q354" s="73"/>
      <c r="R354" s="83">
        <v>2752.9044251790001</v>
      </c>
      <c r="S354" s="84">
        <v>9.1877488615384607E-4</v>
      </c>
      <c r="T354" s="84">
        <f t="shared" si="5"/>
        <v>5.0519163105088626E-3</v>
      </c>
      <c r="U354" s="84">
        <f>R354/'סכום נכסי הקרן'!$C$42</f>
        <v>4.166316322398E-4</v>
      </c>
    </row>
    <row r="355" spans="2:21">
      <c r="B355" s="76" t="s">
        <v>852</v>
      </c>
      <c r="C355" s="73" t="s">
        <v>853</v>
      </c>
      <c r="D355" s="86" t="s">
        <v>27</v>
      </c>
      <c r="E355" s="86" t="s">
        <v>675</v>
      </c>
      <c r="F355" s="73"/>
      <c r="G355" s="86" t="s">
        <v>821</v>
      </c>
      <c r="H355" s="73" t="s">
        <v>824</v>
      </c>
      <c r="I355" s="73" t="s">
        <v>677</v>
      </c>
      <c r="J355" s="73"/>
      <c r="K355" s="83">
        <v>7.1200000000001893</v>
      </c>
      <c r="L355" s="86" t="s">
        <v>131</v>
      </c>
      <c r="M355" s="87">
        <v>5.1249999999999997E-2</v>
      </c>
      <c r="N355" s="87">
        <v>6.0700000000003064E-2</v>
      </c>
      <c r="O355" s="83">
        <v>377643.50099999999</v>
      </c>
      <c r="P355" s="85">
        <v>93.002629999999996</v>
      </c>
      <c r="Q355" s="73"/>
      <c r="R355" s="83">
        <v>1269.6544046229999</v>
      </c>
      <c r="S355" s="84">
        <v>7.5528700199999999E-4</v>
      </c>
      <c r="T355" s="84">
        <f t="shared" si="5"/>
        <v>2.3299711158723891E-3</v>
      </c>
      <c r="U355" s="84">
        <f>R355/'סכום נכסי הקרן'!$C$42</f>
        <v>1.92152761331021E-4</v>
      </c>
    </row>
    <row r="356" spans="2:21">
      <c r="B356" s="76" t="s">
        <v>854</v>
      </c>
      <c r="C356" s="73" t="s">
        <v>855</v>
      </c>
      <c r="D356" s="86" t="s">
        <v>27</v>
      </c>
      <c r="E356" s="86" t="s">
        <v>675</v>
      </c>
      <c r="F356" s="73"/>
      <c r="G356" s="86" t="s">
        <v>741</v>
      </c>
      <c r="H356" s="73" t="s">
        <v>824</v>
      </c>
      <c r="I356" s="73" t="s">
        <v>677</v>
      </c>
      <c r="J356" s="73"/>
      <c r="K356" s="83">
        <v>7.3300000000019514</v>
      </c>
      <c r="L356" s="86" t="s">
        <v>131</v>
      </c>
      <c r="M356" s="87">
        <v>6.4000000000000001E-2</v>
      </c>
      <c r="N356" s="87">
        <v>6.3400000000015402E-2</v>
      </c>
      <c r="O356" s="83">
        <v>351296.28</v>
      </c>
      <c r="P356" s="85">
        <v>101.29833000000001</v>
      </c>
      <c r="Q356" s="73"/>
      <c r="R356" s="83">
        <v>1286.4240554529999</v>
      </c>
      <c r="S356" s="84">
        <v>2.81037024E-4</v>
      </c>
      <c r="T356" s="84">
        <f t="shared" si="5"/>
        <v>2.3607454761352255E-3</v>
      </c>
      <c r="U356" s="84">
        <f>R356/'סכום נכסי הקרן'!$C$42</f>
        <v>1.9469072339519259E-4</v>
      </c>
    </row>
    <row r="357" spans="2:21">
      <c r="B357" s="76" t="s">
        <v>856</v>
      </c>
      <c r="C357" s="73" t="s">
        <v>857</v>
      </c>
      <c r="D357" s="86" t="s">
        <v>27</v>
      </c>
      <c r="E357" s="86" t="s">
        <v>675</v>
      </c>
      <c r="F357" s="73"/>
      <c r="G357" s="86" t="s">
        <v>718</v>
      </c>
      <c r="H357" s="73" t="s">
        <v>832</v>
      </c>
      <c r="I357" s="73" t="s">
        <v>708</v>
      </c>
      <c r="J357" s="73"/>
      <c r="K357" s="83">
        <v>4.5000000000011022</v>
      </c>
      <c r="L357" s="86" t="s">
        <v>131</v>
      </c>
      <c r="M357" s="87">
        <v>7.6249999999999998E-2</v>
      </c>
      <c r="N357" s="87">
        <v>8.7200000000021399E-2</v>
      </c>
      <c r="O357" s="83">
        <v>526944.42000000004</v>
      </c>
      <c r="P357" s="85">
        <v>95.331680000000006</v>
      </c>
      <c r="Q357" s="73"/>
      <c r="R357" s="83">
        <v>1815.9770709459999</v>
      </c>
      <c r="S357" s="84">
        <v>1.0538888400000001E-3</v>
      </c>
      <c r="T357" s="84">
        <f t="shared" si="5"/>
        <v>3.3325400258404111E-3</v>
      </c>
      <c r="U357" s="84">
        <f>R357/'סכום נכסי הקרן'!$C$42</f>
        <v>2.7483463801293708E-4</v>
      </c>
    </row>
    <row r="358" spans="2:21">
      <c r="B358" s="76" t="s">
        <v>858</v>
      </c>
      <c r="C358" s="73" t="s">
        <v>859</v>
      </c>
      <c r="D358" s="86" t="s">
        <v>27</v>
      </c>
      <c r="E358" s="86" t="s">
        <v>675</v>
      </c>
      <c r="F358" s="73"/>
      <c r="G358" s="86" t="s">
        <v>814</v>
      </c>
      <c r="H358" s="73" t="s">
        <v>824</v>
      </c>
      <c r="I358" s="73" t="s">
        <v>288</v>
      </c>
      <c r="J358" s="73"/>
      <c r="K358" s="83">
        <v>6.5499999999984722</v>
      </c>
      <c r="L358" s="86" t="s">
        <v>131</v>
      </c>
      <c r="M358" s="87">
        <v>4.1250000000000002E-2</v>
      </c>
      <c r="N358" s="87">
        <v>7.7799999999979552E-2</v>
      </c>
      <c r="O358" s="83">
        <v>263472.21000000002</v>
      </c>
      <c r="P358" s="85">
        <v>79.042169999999999</v>
      </c>
      <c r="Q358" s="73"/>
      <c r="R358" s="83">
        <v>752.83872829300003</v>
      </c>
      <c r="S358" s="84">
        <v>2.6347221000000003E-4</v>
      </c>
      <c r="T358" s="84">
        <f t="shared" si="5"/>
        <v>1.3815511413545929E-3</v>
      </c>
      <c r="U358" s="84">
        <f>R358/'סכום נכסי הקרן'!$C$42</f>
        <v>1.1393654836442543E-4</v>
      </c>
    </row>
    <row r="359" spans="2:21">
      <c r="B359" s="76" t="s">
        <v>860</v>
      </c>
      <c r="C359" s="73" t="s">
        <v>861</v>
      </c>
      <c r="D359" s="86" t="s">
        <v>27</v>
      </c>
      <c r="E359" s="86" t="s">
        <v>675</v>
      </c>
      <c r="F359" s="73"/>
      <c r="G359" s="86" t="s">
        <v>814</v>
      </c>
      <c r="H359" s="73" t="s">
        <v>824</v>
      </c>
      <c r="I359" s="73" t="s">
        <v>288</v>
      </c>
      <c r="J359" s="73"/>
      <c r="K359" s="83">
        <v>1.1999999999998339</v>
      </c>
      <c r="L359" s="86" t="s">
        <v>131</v>
      </c>
      <c r="M359" s="87">
        <v>6.25E-2</v>
      </c>
      <c r="N359" s="87">
        <v>8.4899999999991149E-2</v>
      </c>
      <c r="O359" s="83">
        <v>667462.93200000003</v>
      </c>
      <c r="P359" s="85">
        <v>99.794920000000005</v>
      </c>
      <c r="Q359" s="73"/>
      <c r="R359" s="83">
        <v>2407.9300874370001</v>
      </c>
      <c r="S359" s="84">
        <v>5.1343302461538459E-4</v>
      </c>
      <c r="T359" s="84">
        <f t="shared" si="5"/>
        <v>4.4188462091258544E-3</v>
      </c>
      <c r="U359" s="84">
        <f>R359/'סכום נכסי הקרן'!$C$42</f>
        <v>3.6442232918528221E-4</v>
      </c>
    </row>
    <row r="360" spans="2:21">
      <c r="B360" s="76" t="s">
        <v>862</v>
      </c>
      <c r="C360" s="73" t="s">
        <v>863</v>
      </c>
      <c r="D360" s="86" t="s">
        <v>27</v>
      </c>
      <c r="E360" s="86" t="s">
        <v>675</v>
      </c>
      <c r="F360" s="73"/>
      <c r="G360" s="86" t="s">
        <v>741</v>
      </c>
      <c r="H360" s="73" t="s">
        <v>824</v>
      </c>
      <c r="I360" s="73" t="s">
        <v>677</v>
      </c>
      <c r="J360" s="73"/>
      <c r="K360" s="83">
        <v>3.0200000000001044</v>
      </c>
      <c r="L360" s="86" t="s">
        <v>133</v>
      </c>
      <c r="M360" s="87">
        <v>5.7500000000000002E-2</v>
      </c>
      <c r="N360" s="87">
        <v>5.5800000000001813E-2</v>
      </c>
      <c r="O360" s="83">
        <v>528700.90139999997</v>
      </c>
      <c r="P360" s="85">
        <v>101.06919000000001</v>
      </c>
      <c r="Q360" s="73"/>
      <c r="R360" s="83">
        <v>2101.1857294890001</v>
      </c>
      <c r="S360" s="84">
        <v>8.1338600215384615E-4</v>
      </c>
      <c r="T360" s="84">
        <f t="shared" si="5"/>
        <v>3.855932796331544E-3</v>
      </c>
      <c r="U360" s="84">
        <f>R360/'סכום נכסי הקרן'!$C$42</f>
        <v>3.1799884954562314E-4</v>
      </c>
    </row>
    <row r="361" spans="2:21">
      <c r="B361" s="76" t="s">
        <v>864</v>
      </c>
      <c r="C361" s="73" t="s">
        <v>865</v>
      </c>
      <c r="D361" s="86" t="s">
        <v>27</v>
      </c>
      <c r="E361" s="86" t="s">
        <v>675</v>
      </c>
      <c r="F361" s="73"/>
      <c r="G361" s="86" t="s">
        <v>741</v>
      </c>
      <c r="H361" s="73" t="s">
        <v>866</v>
      </c>
      <c r="I361" s="73" t="s">
        <v>708</v>
      </c>
      <c r="J361" s="73"/>
      <c r="K361" s="83">
        <v>6.6999999999996529</v>
      </c>
      <c r="L361" s="86" t="s">
        <v>131</v>
      </c>
      <c r="M361" s="87">
        <v>3.7499999999999999E-2</v>
      </c>
      <c r="N361" s="87">
        <v>6.109999999999606E-2</v>
      </c>
      <c r="O361" s="83">
        <v>562074.04799999995</v>
      </c>
      <c r="P361" s="85">
        <v>85.134</v>
      </c>
      <c r="Q361" s="73"/>
      <c r="R361" s="83">
        <v>1729.8357738879999</v>
      </c>
      <c r="S361" s="84">
        <v>5.62074048E-4</v>
      </c>
      <c r="T361" s="84">
        <f t="shared" si="5"/>
        <v>3.174460210342493E-3</v>
      </c>
      <c r="U361" s="84">
        <f>R361/'סכום נכסי הקרן'!$C$42</f>
        <v>2.6179779268395534E-4</v>
      </c>
    </row>
    <row r="362" spans="2:21">
      <c r="B362" s="76" t="s">
        <v>867</v>
      </c>
      <c r="C362" s="73" t="s">
        <v>868</v>
      </c>
      <c r="D362" s="86" t="s">
        <v>27</v>
      </c>
      <c r="E362" s="86" t="s">
        <v>675</v>
      </c>
      <c r="F362" s="73"/>
      <c r="G362" s="86" t="s">
        <v>741</v>
      </c>
      <c r="H362" s="73" t="s">
        <v>866</v>
      </c>
      <c r="I362" s="73" t="s">
        <v>708</v>
      </c>
      <c r="J362" s="73"/>
      <c r="K362" s="83">
        <v>5.1399999999881176</v>
      </c>
      <c r="L362" s="86" t="s">
        <v>131</v>
      </c>
      <c r="M362" s="87">
        <v>5.8749999999999997E-2</v>
      </c>
      <c r="N362" s="87">
        <v>6.3199999999887541E-2</v>
      </c>
      <c r="O362" s="83">
        <v>52694.442000000003</v>
      </c>
      <c r="P362" s="85">
        <v>98.967010000000002</v>
      </c>
      <c r="Q362" s="73"/>
      <c r="R362" s="83">
        <v>188.522668616</v>
      </c>
      <c r="S362" s="84">
        <v>1.0538888400000001E-4</v>
      </c>
      <c r="T362" s="84">
        <f t="shared" si="5"/>
        <v>3.4596215392399628E-4</v>
      </c>
      <c r="U362" s="84">
        <f>R362/'סכום נכסי הקרן'!$C$42</f>
        <v>2.853150527903992E-5</v>
      </c>
    </row>
    <row r="363" spans="2:21">
      <c r="B363" s="76" t="s">
        <v>869</v>
      </c>
      <c r="C363" s="73" t="s">
        <v>870</v>
      </c>
      <c r="D363" s="86" t="s">
        <v>27</v>
      </c>
      <c r="E363" s="86" t="s">
        <v>675</v>
      </c>
      <c r="F363" s="73"/>
      <c r="G363" s="86" t="s">
        <v>829</v>
      </c>
      <c r="H363" s="73" t="s">
        <v>871</v>
      </c>
      <c r="I363" s="73" t="s">
        <v>677</v>
      </c>
      <c r="J363" s="73"/>
      <c r="K363" s="83">
        <v>6.789999999999587</v>
      </c>
      <c r="L363" s="86" t="s">
        <v>131</v>
      </c>
      <c r="M363" s="87">
        <v>0.04</v>
      </c>
      <c r="N363" s="87">
        <v>5.7999999999997186E-2</v>
      </c>
      <c r="O363" s="83">
        <v>671854.13549999997</v>
      </c>
      <c r="P363" s="85">
        <v>87.642669999999995</v>
      </c>
      <c r="Q363" s="73"/>
      <c r="R363" s="83">
        <v>2128.6236328719997</v>
      </c>
      <c r="S363" s="84">
        <v>1.3437082709999999E-3</v>
      </c>
      <c r="T363" s="84">
        <f t="shared" si="5"/>
        <v>3.90628470479554E-3</v>
      </c>
      <c r="U363" s="84">
        <f>R363/'סכום נכסי הקרן'!$C$42</f>
        <v>3.2215137237465445E-4</v>
      </c>
    </row>
    <row r="364" spans="2:21">
      <c r="B364" s="76" t="s">
        <v>872</v>
      </c>
      <c r="C364" s="73" t="s">
        <v>873</v>
      </c>
      <c r="D364" s="86" t="s">
        <v>27</v>
      </c>
      <c r="E364" s="86" t="s">
        <v>675</v>
      </c>
      <c r="F364" s="73"/>
      <c r="G364" s="86" t="s">
        <v>874</v>
      </c>
      <c r="H364" s="73" t="s">
        <v>866</v>
      </c>
      <c r="I364" s="73" t="s">
        <v>708</v>
      </c>
      <c r="J364" s="73"/>
      <c r="K364" s="83">
        <v>7.1799999999994286</v>
      </c>
      <c r="L364" s="86" t="s">
        <v>131</v>
      </c>
      <c r="M364" s="87">
        <v>6.0999999999999999E-2</v>
      </c>
      <c r="N364" s="87">
        <v>6.5699999999995984E-2</v>
      </c>
      <c r="O364" s="83">
        <v>439120.35</v>
      </c>
      <c r="P364" s="85">
        <v>96.951719999999995</v>
      </c>
      <c r="Q364" s="73"/>
      <c r="R364" s="83">
        <v>1539.0310923659997</v>
      </c>
      <c r="S364" s="84">
        <v>2.5092591428571429E-4</v>
      </c>
      <c r="T364" s="84">
        <f t="shared" si="5"/>
        <v>2.8243102836374404E-3</v>
      </c>
      <c r="U364" s="84">
        <f>R364/'סכום נכסי הקרן'!$C$42</f>
        <v>2.3292092170564766E-4</v>
      </c>
    </row>
    <row r="365" spans="2:21">
      <c r="B365" s="76" t="s">
        <v>875</v>
      </c>
      <c r="C365" s="73" t="s">
        <v>876</v>
      </c>
      <c r="D365" s="86" t="s">
        <v>27</v>
      </c>
      <c r="E365" s="86" t="s">
        <v>675</v>
      </c>
      <c r="F365" s="73"/>
      <c r="G365" s="86" t="s">
        <v>874</v>
      </c>
      <c r="H365" s="73" t="s">
        <v>866</v>
      </c>
      <c r="I365" s="73" t="s">
        <v>708</v>
      </c>
      <c r="J365" s="73"/>
      <c r="K365" s="83">
        <v>3.8099999999991234</v>
      </c>
      <c r="L365" s="86" t="s">
        <v>131</v>
      </c>
      <c r="M365" s="87">
        <v>7.3499999999999996E-2</v>
      </c>
      <c r="N365" s="87">
        <v>6.5499999999984168E-2</v>
      </c>
      <c r="O365" s="83">
        <v>281037.02399999998</v>
      </c>
      <c r="P365" s="85">
        <v>105.62582999999999</v>
      </c>
      <c r="Q365" s="73"/>
      <c r="R365" s="83">
        <v>1073.1044301740001</v>
      </c>
      <c r="S365" s="84">
        <v>1.8735801599999998E-4</v>
      </c>
      <c r="T365" s="84">
        <f t="shared" si="5"/>
        <v>1.9692778739759005E-3</v>
      </c>
      <c r="U365" s="84">
        <f>R365/'סכום נכסי הקרן'!$C$42</f>
        <v>1.6240638295246426E-4</v>
      </c>
    </row>
    <row r="366" spans="2:21">
      <c r="B366" s="76" t="s">
        <v>877</v>
      </c>
      <c r="C366" s="73" t="s">
        <v>878</v>
      </c>
      <c r="D366" s="86" t="s">
        <v>27</v>
      </c>
      <c r="E366" s="86" t="s">
        <v>675</v>
      </c>
      <c r="F366" s="73"/>
      <c r="G366" s="86" t="s">
        <v>874</v>
      </c>
      <c r="H366" s="73" t="s">
        <v>871</v>
      </c>
      <c r="I366" s="73" t="s">
        <v>677</v>
      </c>
      <c r="J366" s="73"/>
      <c r="K366" s="83">
        <v>5.9800000000017732</v>
      </c>
      <c r="L366" s="86" t="s">
        <v>131</v>
      </c>
      <c r="M366" s="87">
        <v>3.7499999999999999E-2</v>
      </c>
      <c r="N366" s="87">
        <v>5.9600000000020428E-2</v>
      </c>
      <c r="O366" s="83">
        <v>421555.53600000002</v>
      </c>
      <c r="P366" s="85">
        <v>87.350579999999994</v>
      </c>
      <c r="Q366" s="73"/>
      <c r="R366" s="83">
        <v>1331.155859468</v>
      </c>
      <c r="S366" s="84">
        <v>1.0538888400000001E-3</v>
      </c>
      <c r="T366" s="84">
        <f t="shared" si="5"/>
        <v>2.4428338073664018E-3</v>
      </c>
      <c r="U366" s="84">
        <f>R366/'סכום נכסי הקרן'!$C$42</f>
        <v>2.0146054960105099E-4</v>
      </c>
    </row>
    <row r="367" spans="2:21">
      <c r="B367" s="76" t="s">
        <v>879</v>
      </c>
      <c r="C367" s="73" t="s">
        <v>880</v>
      </c>
      <c r="D367" s="86" t="s">
        <v>27</v>
      </c>
      <c r="E367" s="86" t="s">
        <v>675</v>
      </c>
      <c r="F367" s="73"/>
      <c r="G367" s="86" t="s">
        <v>768</v>
      </c>
      <c r="H367" s="73" t="s">
        <v>866</v>
      </c>
      <c r="I367" s="73" t="s">
        <v>708</v>
      </c>
      <c r="J367" s="73"/>
      <c r="K367" s="83">
        <v>4.5400000000007905</v>
      </c>
      <c r="L367" s="86" t="s">
        <v>131</v>
      </c>
      <c r="M367" s="87">
        <v>5.1249999999999997E-2</v>
      </c>
      <c r="N367" s="87">
        <v>6.1600000000013241E-2</v>
      </c>
      <c r="O367" s="83">
        <v>626484.22093800001</v>
      </c>
      <c r="P367" s="85">
        <v>96.047790000000006</v>
      </c>
      <c r="Q367" s="73"/>
      <c r="R367" s="83">
        <v>2175.2331978819998</v>
      </c>
      <c r="S367" s="84">
        <v>1.1390622198872728E-3</v>
      </c>
      <c r="T367" s="84">
        <f t="shared" si="5"/>
        <v>3.9918189571095958E-3</v>
      </c>
      <c r="U367" s="84">
        <f>R367/'סכום נכסי הקרן'!$C$42</f>
        <v>3.2920538375641196E-4</v>
      </c>
    </row>
    <row r="368" spans="2:21">
      <c r="B368" s="76" t="s">
        <v>881</v>
      </c>
      <c r="C368" s="73" t="s">
        <v>882</v>
      </c>
      <c r="D368" s="86" t="s">
        <v>27</v>
      </c>
      <c r="E368" s="86" t="s">
        <v>675</v>
      </c>
      <c r="F368" s="73"/>
      <c r="G368" s="86" t="s">
        <v>776</v>
      </c>
      <c r="H368" s="73" t="s">
        <v>866</v>
      </c>
      <c r="I368" s="73" t="s">
        <v>708</v>
      </c>
      <c r="J368" s="73"/>
      <c r="K368" s="83">
        <v>6.7599999999995273</v>
      </c>
      <c r="L368" s="86" t="s">
        <v>131</v>
      </c>
      <c r="M368" s="87">
        <v>0.04</v>
      </c>
      <c r="N368" s="87">
        <v>5.9099999999991909E-2</v>
      </c>
      <c r="O368" s="83">
        <v>553291.64099999995</v>
      </c>
      <c r="P368" s="85">
        <v>89.044560000000004</v>
      </c>
      <c r="Q368" s="73"/>
      <c r="R368" s="83">
        <v>1781.024038884</v>
      </c>
      <c r="S368" s="84">
        <v>5.0299240090909082E-4</v>
      </c>
      <c r="T368" s="84">
        <f t="shared" si="5"/>
        <v>3.2683969371226562E-3</v>
      </c>
      <c r="U368" s="84">
        <f>R368/'סכום נכסי הקרן'!$C$42</f>
        <v>2.6954475629146238E-4</v>
      </c>
    </row>
    <row r="369" spans="2:21">
      <c r="B369" s="76" t="s">
        <v>883</v>
      </c>
      <c r="C369" s="73" t="s">
        <v>884</v>
      </c>
      <c r="D369" s="86" t="s">
        <v>27</v>
      </c>
      <c r="E369" s="86" t="s">
        <v>675</v>
      </c>
      <c r="F369" s="73"/>
      <c r="G369" s="86" t="s">
        <v>746</v>
      </c>
      <c r="H369" s="73" t="s">
        <v>866</v>
      </c>
      <c r="I369" s="73" t="s">
        <v>708</v>
      </c>
      <c r="J369" s="73"/>
      <c r="K369" s="83">
        <v>5.3799999999994554</v>
      </c>
      <c r="L369" s="86" t="s">
        <v>131</v>
      </c>
      <c r="M369" s="87">
        <v>4.0910000000000002E-2</v>
      </c>
      <c r="N369" s="87">
        <v>6.2399999999997929E-2</v>
      </c>
      <c r="O369" s="83">
        <v>238705.82225999999</v>
      </c>
      <c r="P369" s="85">
        <v>89.327299999999994</v>
      </c>
      <c r="Q369" s="73"/>
      <c r="R369" s="83">
        <v>770.82454365899991</v>
      </c>
      <c r="S369" s="84">
        <v>4.7741164451999999E-4</v>
      </c>
      <c r="T369" s="84">
        <f t="shared" si="5"/>
        <v>1.4145573122823713E-3</v>
      </c>
      <c r="U369" s="84">
        <f>R369/'סכום נכסי הקרן'!$C$42</f>
        <v>1.1665856789571118E-4</v>
      </c>
    </row>
    <row r="370" spans="2:21">
      <c r="B370" s="76" t="s">
        <v>885</v>
      </c>
      <c r="C370" s="73" t="s">
        <v>886</v>
      </c>
      <c r="D370" s="86" t="s">
        <v>27</v>
      </c>
      <c r="E370" s="86" t="s">
        <v>675</v>
      </c>
      <c r="F370" s="73"/>
      <c r="G370" s="86" t="s">
        <v>718</v>
      </c>
      <c r="H370" s="73" t="s">
        <v>871</v>
      </c>
      <c r="I370" s="73" t="s">
        <v>677</v>
      </c>
      <c r="J370" s="73"/>
      <c r="K370" s="83">
        <v>4.9300000000003044</v>
      </c>
      <c r="L370" s="86" t="s">
        <v>133</v>
      </c>
      <c r="M370" s="87">
        <v>7.8750000000000001E-2</v>
      </c>
      <c r="N370" s="87">
        <v>9.6599999999999769E-2</v>
      </c>
      <c r="O370" s="83">
        <v>523431.4572</v>
      </c>
      <c r="P370" s="85">
        <v>92.595299999999995</v>
      </c>
      <c r="Q370" s="73"/>
      <c r="R370" s="83">
        <v>1905.830854094</v>
      </c>
      <c r="S370" s="84">
        <v>5.2343145719999996E-4</v>
      </c>
      <c r="T370" s="84">
        <f t="shared" si="5"/>
        <v>3.4974327073641412E-3</v>
      </c>
      <c r="U370" s="84">
        <f>R370/'סכום נכסי הקרן'!$C$42</f>
        <v>2.8843334052998436E-4</v>
      </c>
    </row>
    <row r="371" spans="2:21">
      <c r="B371" s="76" t="s">
        <v>887</v>
      </c>
      <c r="C371" s="73" t="s">
        <v>888</v>
      </c>
      <c r="D371" s="86" t="s">
        <v>27</v>
      </c>
      <c r="E371" s="86" t="s">
        <v>675</v>
      </c>
      <c r="F371" s="73"/>
      <c r="G371" s="86" t="s">
        <v>814</v>
      </c>
      <c r="H371" s="73" t="s">
        <v>871</v>
      </c>
      <c r="I371" s="73" t="s">
        <v>677</v>
      </c>
      <c r="J371" s="73"/>
      <c r="K371" s="83">
        <v>5.8900000000029404</v>
      </c>
      <c r="L371" s="86" t="s">
        <v>133</v>
      </c>
      <c r="M371" s="87">
        <v>6.1349999999999995E-2</v>
      </c>
      <c r="N371" s="87">
        <v>6.6700000000028806E-2</v>
      </c>
      <c r="O371" s="83">
        <v>175648.14</v>
      </c>
      <c r="P371" s="85">
        <v>97.506069999999994</v>
      </c>
      <c r="Q371" s="73"/>
      <c r="R371" s="83">
        <v>673.45843991799995</v>
      </c>
      <c r="S371" s="84">
        <v>1.7564814000000002E-4</v>
      </c>
      <c r="T371" s="84">
        <f t="shared" si="5"/>
        <v>1.2358786036861323E-3</v>
      </c>
      <c r="U371" s="84">
        <f>R371/'סכום נכסי הקרן'!$C$42</f>
        <v>1.0192293146917419E-4</v>
      </c>
    </row>
    <row r="372" spans="2:21">
      <c r="B372" s="76" t="s">
        <v>889</v>
      </c>
      <c r="C372" s="73" t="s">
        <v>890</v>
      </c>
      <c r="D372" s="86" t="s">
        <v>27</v>
      </c>
      <c r="E372" s="86" t="s">
        <v>675</v>
      </c>
      <c r="F372" s="73"/>
      <c r="G372" s="86" t="s">
        <v>814</v>
      </c>
      <c r="H372" s="73" t="s">
        <v>871</v>
      </c>
      <c r="I372" s="73" t="s">
        <v>677</v>
      </c>
      <c r="J372" s="73"/>
      <c r="K372" s="83">
        <v>4.559999999999258</v>
      </c>
      <c r="L372" s="86" t="s">
        <v>133</v>
      </c>
      <c r="M372" s="87">
        <v>7.1249999999999994E-2</v>
      </c>
      <c r="N372" s="87">
        <v>6.6399999999988871E-2</v>
      </c>
      <c r="O372" s="83">
        <v>526944.42000000004</v>
      </c>
      <c r="P372" s="85">
        <v>104.10363</v>
      </c>
      <c r="Q372" s="73"/>
      <c r="R372" s="83">
        <v>2157.0801512600001</v>
      </c>
      <c r="S372" s="84">
        <v>7.0259256000000008E-4</v>
      </c>
      <c r="T372" s="84">
        <f t="shared" si="5"/>
        <v>3.958505896374062E-3</v>
      </c>
      <c r="U372" s="84">
        <f>R372/'סכום נכסי הקרן'!$C$42</f>
        <v>3.264580550169636E-4</v>
      </c>
    </row>
    <row r="373" spans="2:21">
      <c r="B373" s="76" t="s">
        <v>891</v>
      </c>
      <c r="C373" s="73" t="s">
        <v>892</v>
      </c>
      <c r="D373" s="86" t="s">
        <v>27</v>
      </c>
      <c r="E373" s="86" t="s">
        <v>675</v>
      </c>
      <c r="F373" s="73"/>
      <c r="G373" s="86" t="s">
        <v>765</v>
      </c>
      <c r="H373" s="73" t="s">
        <v>695</v>
      </c>
      <c r="I373" s="73" t="s">
        <v>677</v>
      </c>
      <c r="J373" s="73"/>
      <c r="K373" s="83">
        <v>4.5099999999995646</v>
      </c>
      <c r="L373" s="86" t="s">
        <v>131</v>
      </c>
      <c r="M373" s="87">
        <v>4.6249999999999999E-2</v>
      </c>
      <c r="N373" s="87">
        <v>6.1099999999995651E-2</v>
      </c>
      <c r="O373" s="83">
        <v>439173.04444200004</v>
      </c>
      <c r="P373" s="85">
        <v>94.046379999999999</v>
      </c>
      <c r="Q373" s="73"/>
      <c r="R373" s="83">
        <v>1493.090176615</v>
      </c>
      <c r="S373" s="84">
        <v>7.984964444400001E-4</v>
      </c>
      <c r="T373" s="84">
        <f t="shared" si="5"/>
        <v>2.7400030844919061E-3</v>
      </c>
      <c r="U373" s="84">
        <f>R373/'סכום נכסי הקרן'!$C$42</f>
        <v>2.2596810542155688E-4</v>
      </c>
    </row>
    <row r="374" spans="2:21">
      <c r="B374" s="76" t="s">
        <v>893</v>
      </c>
      <c r="C374" s="73" t="s">
        <v>894</v>
      </c>
      <c r="D374" s="86" t="s">
        <v>27</v>
      </c>
      <c r="E374" s="86" t="s">
        <v>675</v>
      </c>
      <c r="F374" s="73"/>
      <c r="G374" s="86" t="s">
        <v>765</v>
      </c>
      <c r="H374" s="73" t="s">
        <v>895</v>
      </c>
      <c r="I374" s="73" t="s">
        <v>708</v>
      </c>
      <c r="J374" s="73"/>
      <c r="K374" s="83">
        <v>4.1900000000004809</v>
      </c>
      <c r="L374" s="86" t="s">
        <v>131</v>
      </c>
      <c r="M374" s="87">
        <v>6.3750000000000001E-2</v>
      </c>
      <c r="N374" s="87">
        <v>5.770000000000567E-2</v>
      </c>
      <c r="O374" s="83">
        <v>491814.79200000002</v>
      </c>
      <c r="P374" s="85">
        <v>103.01075</v>
      </c>
      <c r="Q374" s="73"/>
      <c r="R374" s="83">
        <v>1831.438912648</v>
      </c>
      <c r="S374" s="84">
        <v>9.8362958400000002E-4</v>
      </c>
      <c r="T374" s="84">
        <f t="shared" si="5"/>
        <v>3.3609143964035164E-3</v>
      </c>
      <c r="U374" s="84">
        <f>R374/'סכום נכסי הקרן'!$C$42</f>
        <v>2.7717467288186241E-4</v>
      </c>
    </row>
    <row r="375" spans="2:21">
      <c r="B375" s="76" t="s">
        <v>896</v>
      </c>
      <c r="C375" s="73" t="s">
        <v>897</v>
      </c>
      <c r="D375" s="86" t="s">
        <v>27</v>
      </c>
      <c r="E375" s="86" t="s">
        <v>675</v>
      </c>
      <c r="F375" s="73"/>
      <c r="G375" s="86" t="s">
        <v>718</v>
      </c>
      <c r="H375" s="73" t="s">
        <v>695</v>
      </c>
      <c r="I375" s="73" t="s">
        <v>677</v>
      </c>
      <c r="J375" s="73"/>
      <c r="K375" s="83">
        <v>4.0699999999992151</v>
      </c>
      <c r="L375" s="86" t="s">
        <v>134</v>
      </c>
      <c r="M375" s="87">
        <v>8.5000000000000006E-2</v>
      </c>
      <c r="N375" s="87">
        <v>0.10239999999996914</v>
      </c>
      <c r="O375" s="83">
        <v>175648.14</v>
      </c>
      <c r="P375" s="85">
        <v>92.497389999999996</v>
      </c>
      <c r="Q375" s="73"/>
      <c r="R375" s="83">
        <v>725.78574885099988</v>
      </c>
      <c r="S375" s="84">
        <v>2.3419752000000002E-4</v>
      </c>
      <c r="T375" s="84">
        <f t="shared" si="5"/>
        <v>1.3319056153999404E-3</v>
      </c>
      <c r="U375" s="84">
        <f>R375/'סכום נכסי הקרן'!$C$42</f>
        <v>1.0984228091409888E-4</v>
      </c>
    </row>
    <row r="376" spans="2:21">
      <c r="B376" s="76" t="s">
        <v>898</v>
      </c>
      <c r="C376" s="73" t="s">
        <v>899</v>
      </c>
      <c r="D376" s="86" t="s">
        <v>27</v>
      </c>
      <c r="E376" s="86" t="s">
        <v>675</v>
      </c>
      <c r="F376" s="73"/>
      <c r="G376" s="86" t="s">
        <v>718</v>
      </c>
      <c r="H376" s="73" t="s">
        <v>695</v>
      </c>
      <c r="I376" s="73" t="s">
        <v>677</v>
      </c>
      <c r="J376" s="73"/>
      <c r="K376" s="83">
        <v>4.3799999999979331</v>
      </c>
      <c r="L376" s="86" t="s">
        <v>134</v>
      </c>
      <c r="M376" s="87">
        <v>8.5000000000000006E-2</v>
      </c>
      <c r="N376" s="87">
        <v>0.10099999999995177</v>
      </c>
      <c r="O376" s="83">
        <v>175648.14</v>
      </c>
      <c r="P376" s="85">
        <v>92.463390000000004</v>
      </c>
      <c r="Q376" s="73"/>
      <c r="R376" s="83">
        <v>725.51896602499994</v>
      </c>
      <c r="S376" s="84">
        <v>2.3419752000000002E-4</v>
      </c>
      <c r="T376" s="84">
        <f t="shared" si="5"/>
        <v>1.3314160362857127E-3</v>
      </c>
      <c r="U376" s="84">
        <f>R376/'סכום נכסי הקרן'!$C$42</f>
        <v>1.0980190531542815E-4</v>
      </c>
    </row>
    <row r="377" spans="2:21">
      <c r="B377" s="76" t="s">
        <v>900</v>
      </c>
      <c r="C377" s="73" t="s">
        <v>901</v>
      </c>
      <c r="D377" s="86" t="s">
        <v>27</v>
      </c>
      <c r="E377" s="86" t="s">
        <v>675</v>
      </c>
      <c r="F377" s="73"/>
      <c r="G377" s="86" t="s">
        <v>821</v>
      </c>
      <c r="H377" s="73" t="s">
        <v>895</v>
      </c>
      <c r="I377" s="73" t="s">
        <v>708</v>
      </c>
      <c r="J377" s="73"/>
      <c r="K377" s="83">
        <v>6.2600000000004803</v>
      </c>
      <c r="L377" s="86" t="s">
        <v>131</v>
      </c>
      <c r="M377" s="87">
        <v>4.1250000000000002E-2</v>
      </c>
      <c r="N377" s="87">
        <v>6.3700000000009027E-2</v>
      </c>
      <c r="O377" s="83">
        <v>562530.73316399998</v>
      </c>
      <c r="P377" s="85">
        <v>86.028040000000004</v>
      </c>
      <c r="Q377" s="73"/>
      <c r="R377" s="83">
        <v>1749.422036966</v>
      </c>
      <c r="S377" s="84">
        <v>1.125061466328E-3</v>
      </c>
      <c r="T377" s="84">
        <f t="shared" si="5"/>
        <v>3.2104033985624154E-3</v>
      </c>
      <c r="U377" s="84">
        <f>R377/'סכום נכסי הקרן'!$C$42</f>
        <v>2.6476202808603787E-4</v>
      </c>
    </row>
    <row r="378" spans="2:21">
      <c r="B378" s="76" t="s">
        <v>902</v>
      </c>
      <c r="C378" s="73" t="s">
        <v>903</v>
      </c>
      <c r="D378" s="86" t="s">
        <v>27</v>
      </c>
      <c r="E378" s="86" t="s">
        <v>675</v>
      </c>
      <c r="F378" s="73"/>
      <c r="G378" s="86" t="s">
        <v>821</v>
      </c>
      <c r="H378" s="73" t="s">
        <v>895</v>
      </c>
      <c r="I378" s="73" t="s">
        <v>708</v>
      </c>
      <c r="J378" s="73"/>
      <c r="K378" s="83">
        <v>4.7199999999987385</v>
      </c>
      <c r="L378" s="86" t="s">
        <v>131</v>
      </c>
      <c r="M378" s="87">
        <v>0.04</v>
      </c>
      <c r="N378" s="87">
        <v>7.1699999999976463E-2</v>
      </c>
      <c r="O378" s="83">
        <v>263472.21000000002</v>
      </c>
      <c r="P378" s="85">
        <v>86.543329999999997</v>
      </c>
      <c r="Q378" s="73"/>
      <c r="R378" s="83">
        <v>824.28374308200011</v>
      </c>
      <c r="S378" s="84">
        <v>1.3173610500000001E-4</v>
      </c>
      <c r="T378" s="84">
        <f t="shared" si="5"/>
        <v>1.5126614814796873E-3</v>
      </c>
      <c r="U378" s="84">
        <f>R378/'סכום נכסי הקרן'!$C$42</f>
        <v>1.247492205569961E-4</v>
      </c>
    </row>
    <row r="379" spans="2:21">
      <c r="B379" s="76" t="s">
        <v>904</v>
      </c>
      <c r="C379" s="73" t="s">
        <v>905</v>
      </c>
      <c r="D379" s="86" t="s">
        <v>27</v>
      </c>
      <c r="E379" s="86" t="s">
        <v>675</v>
      </c>
      <c r="F379" s="73"/>
      <c r="G379" s="86" t="s">
        <v>724</v>
      </c>
      <c r="H379" s="73" t="s">
        <v>695</v>
      </c>
      <c r="I379" s="73" t="s">
        <v>677</v>
      </c>
      <c r="J379" s="73"/>
      <c r="K379" s="83">
        <v>2.8099999999996523</v>
      </c>
      <c r="L379" s="86" t="s">
        <v>131</v>
      </c>
      <c r="M379" s="87">
        <v>4.3749999999999997E-2</v>
      </c>
      <c r="N379" s="87">
        <v>6.079999999999175E-2</v>
      </c>
      <c r="O379" s="83">
        <v>263472.21000000002</v>
      </c>
      <c r="P379" s="85">
        <v>96.794210000000007</v>
      </c>
      <c r="Q379" s="73"/>
      <c r="R379" s="83">
        <v>921.91841107200014</v>
      </c>
      <c r="S379" s="84">
        <v>1.3173610500000001E-4</v>
      </c>
      <c r="T379" s="84">
        <f t="shared" si="5"/>
        <v>1.6918330383192341E-3</v>
      </c>
      <c r="U379" s="84">
        <f>R379/'סכום נכסי הקרן'!$C$42</f>
        <v>1.3952550218733993E-4</v>
      </c>
    </row>
    <row r="380" spans="2:21">
      <c r="B380" s="76" t="s">
        <v>906</v>
      </c>
      <c r="C380" s="73" t="s">
        <v>907</v>
      </c>
      <c r="D380" s="86" t="s">
        <v>27</v>
      </c>
      <c r="E380" s="86" t="s">
        <v>675</v>
      </c>
      <c r="F380" s="73"/>
      <c r="G380" s="86" t="s">
        <v>736</v>
      </c>
      <c r="H380" s="73" t="s">
        <v>908</v>
      </c>
      <c r="I380" s="73" t="s">
        <v>708</v>
      </c>
      <c r="J380" s="73"/>
      <c r="K380" s="83">
        <v>4.1200000000006023</v>
      </c>
      <c r="L380" s="86" t="s">
        <v>133</v>
      </c>
      <c r="M380" s="87">
        <v>2.6249999999999999E-2</v>
      </c>
      <c r="N380" s="87">
        <v>0.10459999999999979</v>
      </c>
      <c r="O380" s="83">
        <v>317044.89270000003</v>
      </c>
      <c r="P380" s="85">
        <v>74.511700000000005</v>
      </c>
      <c r="Q380" s="73"/>
      <c r="R380" s="83">
        <v>928.92537053700005</v>
      </c>
      <c r="S380" s="84">
        <v>1.056816309E-3</v>
      </c>
      <c r="T380" s="84">
        <f t="shared" si="5"/>
        <v>1.7046916659143442E-3</v>
      </c>
      <c r="U380" s="84">
        <f>R380/'סכום נכסי הקרן'!$C$42</f>
        <v>1.4058595344465199E-4</v>
      </c>
    </row>
    <row r="381" spans="2:21">
      <c r="B381" s="76" t="s">
        <v>909</v>
      </c>
      <c r="C381" s="73" t="s">
        <v>910</v>
      </c>
      <c r="D381" s="86" t="s">
        <v>27</v>
      </c>
      <c r="E381" s="86" t="s">
        <v>675</v>
      </c>
      <c r="F381" s="73"/>
      <c r="G381" s="86" t="s">
        <v>718</v>
      </c>
      <c r="H381" s="73" t="s">
        <v>911</v>
      </c>
      <c r="I381" s="73" t="s">
        <v>677</v>
      </c>
      <c r="J381" s="73"/>
      <c r="K381" s="83">
        <v>3.9799999999990727</v>
      </c>
      <c r="L381" s="86" t="s">
        <v>134</v>
      </c>
      <c r="M381" s="87">
        <v>8.8749999999999996E-2</v>
      </c>
      <c r="N381" s="87">
        <v>0.11229999999997517</v>
      </c>
      <c r="O381" s="83">
        <v>356565.7242</v>
      </c>
      <c r="P381" s="85">
        <v>90.816869999999994</v>
      </c>
      <c r="Q381" s="73"/>
      <c r="R381" s="83">
        <v>1446.576872933</v>
      </c>
      <c r="S381" s="84">
        <v>2.8525257936000002E-4</v>
      </c>
      <c r="T381" s="84">
        <f t="shared" si="5"/>
        <v>2.6546454834878433E-3</v>
      </c>
      <c r="U381" s="84">
        <f>R381/'סכום נכסי הקרן'!$C$42</f>
        <v>2.1892866247662533E-4</v>
      </c>
    </row>
    <row r="382" spans="2:21">
      <c r="B382" s="76" t="s">
        <v>912</v>
      </c>
      <c r="C382" s="73" t="s">
        <v>913</v>
      </c>
      <c r="D382" s="86" t="s">
        <v>27</v>
      </c>
      <c r="E382" s="86" t="s">
        <v>675</v>
      </c>
      <c r="F382" s="73"/>
      <c r="G382" s="86" t="s">
        <v>821</v>
      </c>
      <c r="H382" s="73" t="s">
        <v>908</v>
      </c>
      <c r="I382" s="73" t="s">
        <v>708</v>
      </c>
      <c r="J382" s="73"/>
      <c r="K382" s="83">
        <v>6.199999999997865</v>
      </c>
      <c r="L382" s="86" t="s">
        <v>131</v>
      </c>
      <c r="M382" s="87">
        <v>4.4999999999999998E-2</v>
      </c>
      <c r="N382" s="87">
        <v>7.2399999999974374E-2</v>
      </c>
      <c r="O382" s="83">
        <v>122953.698</v>
      </c>
      <c r="P382" s="85">
        <v>84.280500000000004</v>
      </c>
      <c r="Q382" s="73"/>
      <c r="R382" s="83">
        <v>374.60795915399996</v>
      </c>
      <c r="S382" s="84">
        <v>4.4710435636363636E-5</v>
      </c>
      <c r="T382" s="84">
        <f t="shared" si="5"/>
        <v>6.874514209745863E-4</v>
      </c>
      <c r="U382" s="84">
        <f>R382/'סכום נכסי הקרן'!$C$42</f>
        <v>5.6694131494304631E-5</v>
      </c>
    </row>
    <row r="383" spans="2:21">
      <c r="B383" s="76" t="s">
        <v>914</v>
      </c>
      <c r="C383" s="73" t="s">
        <v>915</v>
      </c>
      <c r="D383" s="86" t="s">
        <v>27</v>
      </c>
      <c r="E383" s="86" t="s">
        <v>675</v>
      </c>
      <c r="F383" s="73"/>
      <c r="G383" s="86" t="s">
        <v>821</v>
      </c>
      <c r="H383" s="73" t="s">
        <v>908</v>
      </c>
      <c r="I383" s="73" t="s">
        <v>708</v>
      </c>
      <c r="J383" s="73"/>
      <c r="K383" s="83">
        <v>5.8599999999991912</v>
      </c>
      <c r="L383" s="86" t="s">
        <v>131</v>
      </c>
      <c r="M383" s="87">
        <v>4.7500000000000001E-2</v>
      </c>
      <c r="N383" s="87">
        <v>7.2199999999986664E-2</v>
      </c>
      <c r="O383" s="83">
        <v>562074.04799999995</v>
      </c>
      <c r="P383" s="85">
        <v>86.378640000000004</v>
      </c>
      <c r="Q383" s="73"/>
      <c r="R383" s="83">
        <v>1755.1255623469999</v>
      </c>
      <c r="S383" s="84">
        <v>1.8428657311475409E-4</v>
      </c>
      <c r="T383" s="84">
        <f t="shared" si="5"/>
        <v>3.2208700651986176E-3</v>
      </c>
      <c r="U383" s="84">
        <f>R383/'סכום נכסי הקרן'!$C$42</f>
        <v>2.6562521427850896E-4</v>
      </c>
    </row>
    <row r="384" spans="2:21">
      <c r="B384" s="76" t="s">
        <v>916</v>
      </c>
      <c r="C384" s="73" t="s">
        <v>917</v>
      </c>
      <c r="D384" s="86" t="s">
        <v>27</v>
      </c>
      <c r="E384" s="86" t="s">
        <v>675</v>
      </c>
      <c r="F384" s="73"/>
      <c r="G384" s="86" t="s">
        <v>773</v>
      </c>
      <c r="H384" s="73" t="s">
        <v>911</v>
      </c>
      <c r="I384" s="73" t="s">
        <v>677</v>
      </c>
      <c r="J384" s="73"/>
      <c r="K384" s="83">
        <v>2.60000000000012</v>
      </c>
      <c r="L384" s="86" t="s">
        <v>134</v>
      </c>
      <c r="M384" s="87">
        <v>0.06</v>
      </c>
      <c r="N384" s="87">
        <v>0.10379999999999737</v>
      </c>
      <c r="O384" s="83">
        <v>416286.09179999999</v>
      </c>
      <c r="P384" s="85">
        <v>89.691329999999994</v>
      </c>
      <c r="Q384" s="73"/>
      <c r="R384" s="83">
        <v>1667.9298384380002</v>
      </c>
      <c r="S384" s="84">
        <v>3.3302887343999998E-4</v>
      </c>
      <c r="T384" s="84">
        <f t="shared" si="5"/>
        <v>3.0608552474688444E-3</v>
      </c>
      <c r="U384" s="84">
        <f>R384/'סכום נכסי הקרן'!$C$42</f>
        <v>2.5242878927941902E-4</v>
      </c>
    </row>
    <row r="385" spans="2:21">
      <c r="B385" s="76" t="s">
        <v>918</v>
      </c>
      <c r="C385" s="73" t="s">
        <v>919</v>
      </c>
      <c r="D385" s="86" t="s">
        <v>27</v>
      </c>
      <c r="E385" s="86" t="s">
        <v>675</v>
      </c>
      <c r="F385" s="73"/>
      <c r="G385" s="86" t="s">
        <v>773</v>
      </c>
      <c r="H385" s="73" t="s">
        <v>911</v>
      </c>
      <c r="I385" s="73" t="s">
        <v>677</v>
      </c>
      <c r="J385" s="73"/>
      <c r="K385" s="83">
        <v>2.6599999999989725</v>
      </c>
      <c r="L385" s="86" t="s">
        <v>133</v>
      </c>
      <c r="M385" s="87">
        <v>0.05</v>
      </c>
      <c r="N385" s="87">
        <v>8.0299999999952854E-2</v>
      </c>
      <c r="O385" s="83">
        <v>175648.14</v>
      </c>
      <c r="P385" s="85">
        <v>93.025509999999997</v>
      </c>
      <c r="Q385" s="73"/>
      <c r="R385" s="83">
        <v>642.51193420100003</v>
      </c>
      <c r="S385" s="84">
        <v>1.7564814000000002E-4</v>
      </c>
      <c r="T385" s="84">
        <f t="shared" si="5"/>
        <v>1.1790879808243153E-3</v>
      </c>
      <c r="U385" s="84">
        <f>R385/'סכום נכסי הקרן'!$C$42</f>
        <v>9.7239407743807802E-5</v>
      </c>
    </row>
    <row r="386" spans="2:21">
      <c r="B386" s="76" t="s">
        <v>920</v>
      </c>
      <c r="C386" s="73" t="s">
        <v>921</v>
      </c>
      <c r="D386" s="86" t="s">
        <v>27</v>
      </c>
      <c r="E386" s="86" t="s">
        <v>675</v>
      </c>
      <c r="F386" s="73"/>
      <c r="G386" s="86" t="s">
        <v>765</v>
      </c>
      <c r="H386" s="73" t="s">
        <v>908</v>
      </c>
      <c r="I386" s="73" t="s">
        <v>708</v>
      </c>
      <c r="J386" s="73"/>
      <c r="K386" s="83">
        <v>6.4499999999996502</v>
      </c>
      <c r="L386" s="86" t="s">
        <v>131</v>
      </c>
      <c r="M386" s="87">
        <v>5.1249999999999997E-2</v>
      </c>
      <c r="N386" s="87">
        <v>7.0000000000000007E-2</v>
      </c>
      <c r="O386" s="83">
        <v>526944.42000000004</v>
      </c>
      <c r="P386" s="85">
        <v>89.98742</v>
      </c>
      <c r="Q386" s="73"/>
      <c r="R386" s="83">
        <v>1714.1739701280001</v>
      </c>
      <c r="S386" s="84">
        <v>2.6347221000000003E-4</v>
      </c>
      <c r="T386" s="84">
        <f t="shared" si="5"/>
        <v>3.1457188849468654E-3</v>
      </c>
      <c r="U386" s="84">
        <f>R386/'סכום נכסי הקרן'!$C$42</f>
        <v>2.5942749504315584E-4</v>
      </c>
    </row>
    <row r="387" spans="2:21">
      <c r="B387" s="76" t="s">
        <v>922</v>
      </c>
      <c r="C387" s="73" t="s">
        <v>923</v>
      </c>
      <c r="D387" s="86" t="s">
        <v>27</v>
      </c>
      <c r="E387" s="86" t="s">
        <v>675</v>
      </c>
      <c r="F387" s="73"/>
      <c r="G387" s="86" t="s">
        <v>736</v>
      </c>
      <c r="H387" s="73" t="s">
        <v>924</v>
      </c>
      <c r="I387" s="73" t="s">
        <v>708</v>
      </c>
      <c r="J387" s="73"/>
      <c r="K387" s="83">
        <v>3.2</v>
      </c>
      <c r="L387" s="86" t="s">
        <v>133</v>
      </c>
      <c r="M387" s="87">
        <v>3.6249999999999998E-2</v>
      </c>
      <c r="N387" s="87">
        <v>0.39609999999991774</v>
      </c>
      <c r="O387" s="83">
        <v>544509.23400000005</v>
      </c>
      <c r="P387" s="85">
        <v>36.058929999999997</v>
      </c>
      <c r="Q387" s="73"/>
      <c r="R387" s="83">
        <v>772.06470963499999</v>
      </c>
      <c r="S387" s="84">
        <v>1.5557406685714288E-3</v>
      </c>
      <c r="T387" s="84">
        <f t="shared" si="5"/>
        <v>1.4168331685251777E-3</v>
      </c>
      <c r="U387" s="84">
        <f>R387/'סכום נכסי הקרן'!$C$42</f>
        <v>1.1684625780245233E-4</v>
      </c>
    </row>
    <row r="388" spans="2:21">
      <c r="B388" s="76" t="s">
        <v>925</v>
      </c>
      <c r="C388" s="73" t="s">
        <v>926</v>
      </c>
      <c r="D388" s="86" t="s">
        <v>27</v>
      </c>
      <c r="E388" s="86" t="s">
        <v>675</v>
      </c>
      <c r="F388" s="73"/>
      <c r="G388" s="86" t="s">
        <v>538</v>
      </c>
      <c r="H388" s="73" t="s">
        <v>526</v>
      </c>
      <c r="I388" s="73"/>
      <c r="J388" s="73"/>
      <c r="K388" s="83">
        <v>4.0800000000018652</v>
      </c>
      <c r="L388" s="86" t="s">
        <v>131</v>
      </c>
      <c r="M388" s="87">
        <v>2.5000000000000001E-2</v>
      </c>
      <c r="N388" s="87">
        <v>-3.7999999999968281E-3</v>
      </c>
      <c r="O388" s="83">
        <v>248501.50875000001</v>
      </c>
      <c r="P388" s="85">
        <v>112.27983</v>
      </c>
      <c r="Q388" s="73"/>
      <c r="R388" s="83">
        <v>1008.6467436639998</v>
      </c>
      <c r="S388" s="84">
        <v>5.7623538260869562E-4</v>
      </c>
      <c r="T388" s="84">
        <f t="shared" si="5"/>
        <v>1.85099013581864E-3</v>
      </c>
      <c r="U388" s="84">
        <f>R388/'סכום נכסי הקרן'!$C$42</f>
        <v>1.5265119098305303E-4</v>
      </c>
    </row>
    <row r="389" spans="2:21">
      <c r="B389" s="122"/>
      <c r="C389" s="123"/>
      <c r="D389" s="123"/>
      <c r="E389" s="123"/>
      <c r="F389" s="123"/>
      <c r="G389" s="123"/>
      <c r="H389" s="123"/>
      <c r="I389" s="123"/>
      <c r="J389" s="123"/>
      <c r="K389" s="131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</row>
    <row r="390" spans="2:21">
      <c r="B390" s="122"/>
      <c r="C390" s="123"/>
      <c r="D390" s="123"/>
      <c r="E390" s="123"/>
      <c r="F390" s="123"/>
      <c r="G390" s="123"/>
      <c r="H390" s="123"/>
      <c r="I390" s="123"/>
      <c r="J390" s="123"/>
      <c r="K390" s="131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</row>
    <row r="391" spans="2:21">
      <c r="B391" s="122"/>
      <c r="C391" s="123"/>
      <c r="D391" s="123"/>
      <c r="E391" s="123"/>
      <c r="F391" s="123"/>
      <c r="G391" s="123"/>
      <c r="H391" s="123"/>
      <c r="I391" s="123"/>
      <c r="J391" s="123"/>
      <c r="K391" s="131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</row>
    <row r="392" spans="2:21">
      <c r="B392" s="124" t="s">
        <v>220</v>
      </c>
      <c r="C392" s="126"/>
      <c r="D392" s="126"/>
      <c r="E392" s="126"/>
      <c r="F392" s="126"/>
      <c r="G392" s="126"/>
      <c r="H392" s="126"/>
      <c r="I392" s="126"/>
      <c r="J392" s="126"/>
      <c r="K392" s="132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</row>
    <row r="393" spans="2:21">
      <c r="B393" s="124" t="s">
        <v>111</v>
      </c>
      <c r="C393" s="126"/>
      <c r="D393" s="126"/>
      <c r="E393" s="126"/>
      <c r="F393" s="126"/>
      <c r="G393" s="126"/>
      <c r="H393" s="126"/>
      <c r="I393" s="126"/>
      <c r="J393" s="126"/>
      <c r="K393" s="132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</row>
    <row r="394" spans="2:21">
      <c r="B394" s="124" t="s">
        <v>203</v>
      </c>
      <c r="C394" s="126"/>
      <c r="D394" s="126"/>
      <c r="E394" s="126"/>
      <c r="F394" s="126"/>
      <c r="G394" s="126"/>
      <c r="H394" s="126"/>
      <c r="I394" s="126"/>
      <c r="J394" s="126"/>
      <c r="K394" s="132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</row>
    <row r="395" spans="2:21">
      <c r="B395" s="124" t="s">
        <v>211</v>
      </c>
      <c r="C395" s="126"/>
      <c r="D395" s="126"/>
      <c r="E395" s="126"/>
      <c r="F395" s="126"/>
      <c r="G395" s="126"/>
      <c r="H395" s="126"/>
      <c r="I395" s="126"/>
      <c r="J395" s="126"/>
      <c r="K395" s="132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</row>
    <row r="396" spans="2:21">
      <c r="B396" s="161" t="s">
        <v>216</v>
      </c>
      <c r="C396" s="161"/>
      <c r="D396" s="161"/>
      <c r="E396" s="161"/>
      <c r="F396" s="161"/>
      <c r="G396" s="161"/>
      <c r="H396" s="161"/>
      <c r="I396" s="161"/>
      <c r="J396" s="161"/>
      <c r="K396" s="161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</row>
    <row r="397" spans="2:21">
      <c r="B397" s="122"/>
      <c r="C397" s="123"/>
      <c r="D397" s="123"/>
      <c r="E397" s="123"/>
      <c r="F397" s="123"/>
      <c r="G397" s="123"/>
      <c r="H397" s="123"/>
      <c r="I397" s="123"/>
      <c r="J397" s="123"/>
      <c r="K397" s="131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</row>
    <row r="398" spans="2:21">
      <c r="B398" s="122"/>
      <c r="C398" s="123"/>
      <c r="D398" s="123"/>
      <c r="E398" s="123"/>
      <c r="F398" s="123"/>
      <c r="G398" s="123"/>
      <c r="H398" s="123"/>
      <c r="I398" s="123"/>
      <c r="J398" s="123"/>
      <c r="K398" s="131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</row>
    <row r="399" spans="2:21">
      <c r="B399" s="122"/>
      <c r="C399" s="123"/>
      <c r="D399" s="123"/>
      <c r="E399" s="123"/>
      <c r="F399" s="123"/>
      <c r="G399" s="123"/>
      <c r="H399" s="123"/>
      <c r="I399" s="123"/>
      <c r="J399" s="123"/>
      <c r="K399" s="131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</row>
    <row r="400" spans="2:21">
      <c r="B400" s="122"/>
      <c r="C400" s="123"/>
      <c r="D400" s="123"/>
      <c r="E400" s="123"/>
      <c r="F400" s="123"/>
      <c r="G400" s="123"/>
      <c r="H400" s="123"/>
      <c r="I400" s="123"/>
      <c r="J400" s="123"/>
      <c r="K400" s="131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</row>
    <row r="401" spans="2:21">
      <c r="B401" s="122"/>
      <c r="C401" s="123"/>
      <c r="D401" s="123"/>
      <c r="E401" s="123"/>
      <c r="F401" s="123"/>
      <c r="G401" s="123"/>
      <c r="H401" s="123"/>
      <c r="I401" s="123"/>
      <c r="J401" s="123"/>
      <c r="K401" s="131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</row>
    <row r="402" spans="2:21">
      <c r="B402" s="122"/>
      <c r="C402" s="123"/>
      <c r="D402" s="123"/>
      <c r="E402" s="123"/>
      <c r="F402" s="123"/>
      <c r="G402" s="123"/>
      <c r="H402" s="123"/>
      <c r="I402" s="123"/>
      <c r="J402" s="123"/>
      <c r="K402" s="131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</row>
    <row r="403" spans="2:21">
      <c r="B403" s="122"/>
      <c r="C403" s="123"/>
      <c r="D403" s="123"/>
      <c r="E403" s="123"/>
      <c r="F403" s="123"/>
      <c r="G403" s="123"/>
      <c r="H403" s="123"/>
      <c r="I403" s="123"/>
      <c r="J403" s="123"/>
      <c r="K403" s="131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</row>
    <row r="404" spans="2:21">
      <c r="B404" s="122"/>
      <c r="C404" s="123"/>
      <c r="D404" s="123"/>
      <c r="E404" s="123"/>
      <c r="F404" s="123"/>
      <c r="G404" s="123"/>
      <c r="H404" s="123"/>
      <c r="I404" s="123"/>
      <c r="J404" s="123"/>
      <c r="K404" s="131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</row>
    <row r="405" spans="2:21">
      <c r="B405" s="122"/>
      <c r="C405" s="123"/>
      <c r="D405" s="123"/>
      <c r="E405" s="123"/>
      <c r="F405" s="123"/>
      <c r="G405" s="123"/>
      <c r="H405" s="123"/>
      <c r="I405" s="123"/>
      <c r="J405" s="123"/>
      <c r="K405" s="131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</row>
    <row r="406" spans="2:21">
      <c r="B406" s="122"/>
      <c r="C406" s="123"/>
      <c r="D406" s="123"/>
      <c r="E406" s="123"/>
      <c r="F406" s="123"/>
      <c r="G406" s="123"/>
      <c r="H406" s="123"/>
      <c r="I406" s="123"/>
      <c r="J406" s="123"/>
      <c r="K406" s="131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</row>
    <row r="407" spans="2:21">
      <c r="B407" s="122"/>
      <c r="C407" s="123"/>
      <c r="D407" s="123"/>
      <c r="E407" s="123"/>
      <c r="F407" s="123"/>
      <c r="G407" s="123"/>
      <c r="H407" s="123"/>
      <c r="I407" s="123"/>
      <c r="J407" s="123"/>
      <c r="K407" s="131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</row>
    <row r="408" spans="2:21">
      <c r="B408" s="122"/>
      <c r="C408" s="123"/>
      <c r="D408" s="123"/>
      <c r="E408" s="123"/>
      <c r="F408" s="123"/>
      <c r="G408" s="123"/>
      <c r="H408" s="123"/>
      <c r="I408" s="123"/>
      <c r="J408" s="123"/>
      <c r="K408" s="131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</row>
    <row r="409" spans="2:21">
      <c r="B409" s="122"/>
      <c r="C409" s="123"/>
      <c r="D409" s="123"/>
      <c r="E409" s="123"/>
      <c r="F409" s="123"/>
      <c r="G409" s="123"/>
      <c r="H409" s="123"/>
      <c r="I409" s="123"/>
      <c r="J409" s="123"/>
      <c r="K409" s="131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</row>
    <row r="410" spans="2:21">
      <c r="B410" s="122"/>
      <c r="C410" s="123"/>
      <c r="D410" s="123"/>
      <c r="E410" s="123"/>
      <c r="F410" s="123"/>
      <c r="G410" s="123"/>
      <c r="H410" s="123"/>
      <c r="I410" s="123"/>
      <c r="J410" s="123"/>
      <c r="K410" s="131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</row>
    <row r="411" spans="2:21">
      <c r="B411" s="122"/>
      <c r="C411" s="123"/>
      <c r="D411" s="123"/>
      <c r="E411" s="123"/>
      <c r="F411" s="123"/>
      <c r="G411" s="123"/>
      <c r="H411" s="123"/>
      <c r="I411" s="123"/>
      <c r="J411" s="123"/>
      <c r="K411" s="131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</row>
    <row r="412" spans="2:21">
      <c r="B412" s="122"/>
      <c r="C412" s="123"/>
      <c r="D412" s="123"/>
      <c r="E412" s="123"/>
      <c r="F412" s="123"/>
      <c r="G412" s="123"/>
      <c r="H412" s="123"/>
      <c r="I412" s="123"/>
      <c r="J412" s="123"/>
      <c r="K412" s="131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</row>
    <row r="413" spans="2:21">
      <c r="B413" s="122"/>
      <c r="C413" s="123"/>
      <c r="D413" s="123"/>
      <c r="E413" s="123"/>
      <c r="F413" s="123"/>
      <c r="G413" s="123"/>
      <c r="H413" s="123"/>
      <c r="I413" s="123"/>
      <c r="J413" s="123"/>
      <c r="K413" s="131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</row>
    <row r="414" spans="2:21">
      <c r="B414" s="122"/>
      <c r="C414" s="123"/>
      <c r="D414" s="123"/>
      <c r="E414" s="123"/>
      <c r="F414" s="123"/>
      <c r="G414" s="123"/>
      <c r="H414" s="123"/>
      <c r="I414" s="123"/>
      <c r="J414" s="123"/>
      <c r="K414" s="131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</row>
    <row r="415" spans="2:21">
      <c r="B415" s="122"/>
      <c r="C415" s="123"/>
      <c r="D415" s="123"/>
      <c r="E415" s="123"/>
      <c r="F415" s="123"/>
      <c r="G415" s="123"/>
      <c r="H415" s="123"/>
      <c r="I415" s="123"/>
      <c r="J415" s="123"/>
      <c r="K415" s="131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</row>
    <row r="416" spans="2:21">
      <c r="B416" s="122"/>
      <c r="C416" s="123"/>
      <c r="D416" s="123"/>
      <c r="E416" s="123"/>
      <c r="F416" s="123"/>
      <c r="G416" s="123"/>
      <c r="H416" s="123"/>
      <c r="I416" s="123"/>
      <c r="J416" s="123"/>
      <c r="K416" s="131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</row>
    <row r="417" spans="2:21">
      <c r="B417" s="122"/>
      <c r="C417" s="123"/>
      <c r="D417" s="123"/>
      <c r="E417" s="123"/>
      <c r="F417" s="123"/>
      <c r="G417" s="123"/>
      <c r="H417" s="123"/>
      <c r="I417" s="123"/>
      <c r="J417" s="123"/>
      <c r="K417" s="131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</row>
    <row r="418" spans="2:21">
      <c r="B418" s="122"/>
      <c r="C418" s="123"/>
      <c r="D418" s="123"/>
      <c r="E418" s="123"/>
      <c r="F418" s="123"/>
      <c r="G418" s="123"/>
      <c r="H418" s="123"/>
      <c r="I418" s="123"/>
      <c r="J418" s="123"/>
      <c r="K418" s="131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</row>
    <row r="419" spans="2:21">
      <c r="B419" s="122"/>
      <c r="C419" s="123"/>
      <c r="D419" s="123"/>
      <c r="E419" s="123"/>
      <c r="F419" s="123"/>
      <c r="G419" s="123"/>
      <c r="H419" s="123"/>
      <c r="I419" s="123"/>
      <c r="J419" s="123"/>
      <c r="K419" s="131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</row>
    <row r="420" spans="2:21">
      <c r="B420" s="122"/>
      <c r="C420" s="123"/>
      <c r="D420" s="123"/>
      <c r="E420" s="123"/>
      <c r="F420" s="123"/>
      <c r="G420" s="123"/>
      <c r="H420" s="123"/>
      <c r="I420" s="123"/>
      <c r="J420" s="123"/>
      <c r="K420" s="131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</row>
    <row r="421" spans="2:21">
      <c r="B421" s="122"/>
      <c r="C421" s="123"/>
      <c r="D421" s="123"/>
      <c r="E421" s="123"/>
      <c r="F421" s="123"/>
      <c r="G421" s="123"/>
      <c r="H421" s="123"/>
      <c r="I421" s="123"/>
      <c r="J421" s="123"/>
      <c r="K421" s="131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</row>
    <row r="422" spans="2:21">
      <c r="B422" s="122"/>
      <c r="C422" s="123"/>
      <c r="D422" s="123"/>
      <c r="E422" s="123"/>
      <c r="F422" s="123"/>
      <c r="G422" s="123"/>
      <c r="H422" s="123"/>
      <c r="I422" s="123"/>
      <c r="J422" s="123"/>
      <c r="K422" s="131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</row>
    <row r="423" spans="2:21">
      <c r="B423" s="122"/>
      <c r="C423" s="123"/>
      <c r="D423" s="123"/>
      <c r="E423" s="123"/>
      <c r="F423" s="123"/>
      <c r="G423" s="123"/>
      <c r="H423" s="123"/>
      <c r="I423" s="123"/>
      <c r="J423" s="123"/>
      <c r="K423" s="131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</row>
    <row r="424" spans="2:21">
      <c r="B424" s="122"/>
      <c r="C424" s="123"/>
      <c r="D424" s="123"/>
      <c r="E424" s="123"/>
      <c r="F424" s="123"/>
      <c r="G424" s="123"/>
      <c r="H424" s="123"/>
      <c r="I424" s="123"/>
      <c r="J424" s="123"/>
      <c r="K424" s="131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</row>
    <row r="425" spans="2:21">
      <c r="B425" s="122"/>
      <c r="C425" s="123"/>
      <c r="D425" s="123"/>
      <c r="E425" s="123"/>
      <c r="F425" s="123"/>
      <c r="G425" s="123"/>
      <c r="H425" s="123"/>
      <c r="I425" s="123"/>
      <c r="J425" s="123"/>
      <c r="K425" s="131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</row>
    <row r="426" spans="2:21">
      <c r="B426" s="122"/>
      <c r="C426" s="123"/>
      <c r="D426" s="123"/>
      <c r="E426" s="123"/>
      <c r="F426" s="123"/>
      <c r="G426" s="123"/>
      <c r="H426" s="123"/>
      <c r="I426" s="123"/>
      <c r="J426" s="123"/>
      <c r="K426" s="131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</row>
    <row r="427" spans="2:21">
      <c r="B427" s="122"/>
      <c r="C427" s="123"/>
      <c r="D427" s="123"/>
      <c r="E427" s="123"/>
      <c r="F427" s="123"/>
      <c r="G427" s="123"/>
      <c r="H427" s="123"/>
      <c r="I427" s="123"/>
      <c r="J427" s="123"/>
      <c r="K427" s="131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</row>
    <row r="428" spans="2:21">
      <c r="B428" s="122"/>
      <c r="C428" s="123"/>
      <c r="D428" s="123"/>
      <c r="E428" s="123"/>
      <c r="F428" s="123"/>
      <c r="G428" s="123"/>
      <c r="H428" s="123"/>
      <c r="I428" s="123"/>
      <c r="J428" s="123"/>
      <c r="K428" s="131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</row>
    <row r="429" spans="2:21">
      <c r="B429" s="122"/>
      <c r="C429" s="123"/>
      <c r="D429" s="123"/>
      <c r="E429" s="123"/>
      <c r="F429" s="123"/>
      <c r="G429" s="123"/>
      <c r="H429" s="123"/>
      <c r="I429" s="123"/>
      <c r="J429" s="123"/>
      <c r="K429" s="131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</row>
    <row r="430" spans="2:21">
      <c r="B430" s="122"/>
      <c r="C430" s="123"/>
      <c r="D430" s="123"/>
      <c r="E430" s="123"/>
      <c r="F430" s="123"/>
      <c r="G430" s="123"/>
      <c r="H430" s="123"/>
      <c r="I430" s="123"/>
      <c r="J430" s="123"/>
      <c r="K430" s="131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</row>
    <row r="431" spans="2:21">
      <c r="B431" s="122"/>
      <c r="C431" s="123"/>
      <c r="D431" s="123"/>
      <c r="E431" s="123"/>
      <c r="F431" s="123"/>
      <c r="G431" s="123"/>
      <c r="H431" s="123"/>
      <c r="I431" s="123"/>
      <c r="J431" s="123"/>
      <c r="K431" s="131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</row>
    <row r="432" spans="2:21">
      <c r="B432" s="122"/>
      <c r="C432" s="123"/>
      <c r="D432" s="123"/>
      <c r="E432" s="123"/>
      <c r="F432" s="123"/>
      <c r="G432" s="123"/>
      <c r="H432" s="123"/>
      <c r="I432" s="123"/>
      <c r="J432" s="123"/>
      <c r="K432" s="131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</row>
    <row r="433" spans="2:21">
      <c r="B433" s="122"/>
      <c r="C433" s="123"/>
      <c r="D433" s="123"/>
      <c r="E433" s="123"/>
      <c r="F433" s="123"/>
      <c r="G433" s="123"/>
      <c r="H433" s="123"/>
      <c r="I433" s="123"/>
      <c r="J433" s="123"/>
      <c r="K433" s="131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</row>
    <row r="434" spans="2:21">
      <c r="B434" s="122"/>
      <c r="C434" s="123"/>
      <c r="D434" s="123"/>
      <c r="E434" s="123"/>
      <c r="F434" s="123"/>
      <c r="G434" s="123"/>
      <c r="H434" s="123"/>
      <c r="I434" s="123"/>
      <c r="J434" s="123"/>
      <c r="K434" s="131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</row>
    <row r="435" spans="2:21">
      <c r="B435" s="122"/>
      <c r="C435" s="123"/>
      <c r="D435" s="123"/>
      <c r="E435" s="123"/>
      <c r="F435" s="123"/>
      <c r="G435" s="123"/>
      <c r="H435" s="123"/>
      <c r="I435" s="123"/>
      <c r="J435" s="123"/>
      <c r="K435" s="131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</row>
    <row r="436" spans="2:21">
      <c r="B436" s="122"/>
      <c r="C436" s="123"/>
      <c r="D436" s="123"/>
      <c r="E436" s="123"/>
      <c r="F436" s="123"/>
      <c r="G436" s="123"/>
      <c r="H436" s="123"/>
      <c r="I436" s="123"/>
      <c r="J436" s="123"/>
      <c r="K436" s="131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</row>
    <row r="437" spans="2:21">
      <c r="B437" s="122"/>
      <c r="C437" s="123"/>
      <c r="D437" s="123"/>
      <c r="E437" s="123"/>
      <c r="F437" s="123"/>
      <c r="G437" s="123"/>
      <c r="H437" s="123"/>
      <c r="I437" s="123"/>
      <c r="J437" s="123"/>
      <c r="K437" s="131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</row>
    <row r="438" spans="2:21">
      <c r="B438" s="122"/>
      <c r="C438" s="123"/>
      <c r="D438" s="123"/>
      <c r="E438" s="123"/>
      <c r="F438" s="123"/>
      <c r="G438" s="123"/>
      <c r="H438" s="123"/>
      <c r="I438" s="123"/>
      <c r="J438" s="123"/>
      <c r="K438" s="131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</row>
    <row r="439" spans="2:21">
      <c r="B439" s="122"/>
      <c r="C439" s="123"/>
      <c r="D439" s="123"/>
      <c r="E439" s="123"/>
      <c r="F439" s="123"/>
      <c r="G439" s="123"/>
      <c r="H439" s="123"/>
      <c r="I439" s="123"/>
      <c r="J439" s="123"/>
      <c r="K439" s="131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</row>
    <row r="440" spans="2:21">
      <c r="B440" s="122"/>
      <c r="C440" s="123"/>
      <c r="D440" s="123"/>
      <c r="E440" s="123"/>
      <c r="F440" s="123"/>
      <c r="G440" s="123"/>
      <c r="H440" s="123"/>
      <c r="I440" s="123"/>
      <c r="J440" s="123"/>
      <c r="K440" s="131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</row>
    <row r="441" spans="2:21">
      <c r="B441" s="122"/>
      <c r="C441" s="123"/>
      <c r="D441" s="123"/>
      <c r="E441" s="123"/>
      <c r="F441" s="123"/>
      <c r="G441" s="123"/>
      <c r="H441" s="123"/>
      <c r="I441" s="123"/>
      <c r="J441" s="123"/>
      <c r="K441" s="131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</row>
    <row r="442" spans="2:21">
      <c r="B442" s="122"/>
      <c r="C442" s="123"/>
      <c r="D442" s="123"/>
      <c r="E442" s="123"/>
      <c r="F442" s="123"/>
      <c r="G442" s="123"/>
      <c r="H442" s="123"/>
      <c r="I442" s="123"/>
      <c r="J442" s="123"/>
      <c r="K442" s="131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</row>
    <row r="443" spans="2:21">
      <c r="B443" s="122"/>
      <c r="C443" s="123"/>
      <c r="D443" s="123"/>
      <c r="E443" s="123"/>
      <c r="F443" s="123"/>
      <c r="G443" s="123"/>
      <c r="H443" s="123"/>
      <c r="I443" s="123"/>
      <c r="J443" s="123"/>
      <c r="K443" s="131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</row>
    <row r="444" spans="2:21">
      <c r="B444" s="122"/>
      <c r="C444" s="123"/>
      <c r="D444" s="123"/>
      <c r="E444" s="123"/>
      <c r="F444" s="123"/>
      <c r="G444" s="123"/>
      <c r="H444" s="123"/>
      <c r="I444" s="123"/>
      <c r="J444" s="123"/>
      <c r="K444" s="131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</row>
    <row r="445" spans="2:21">
      <c r="B445" s="122"/>
      <c r="C445" s="123"/>
      <c r="D445" s="123"/>
      <c r="E445" s="123"/>
      <c r="F445" s="123"/>
      <c r="G445" s="123"/>
      <c r="H445" s="123"/>
      <c r="I445" s="123"/>
      <c r="J445" s="123"/>
      <c r="K445" s="131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</row>
    <row r="446" spans="2:21">
      <c r="B446" s="122"/>
      <c r="C446" s="123"/>
      <c r="D446" s="123"/>
      <c r="E446" s="123"/>
      <c r="F446" s="123"/>
      <c r="G446" s="123"/>
      <c r="H446" s="123"/>
      <c r="I446" s="123"/>
      <c r="J446" s="123"/>
      <c r="K446" s="131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</row>
    <row r="447" spans="2:21">
      <c r="B447" s="122"/>
      <c r="C447" s="123"/>
      <c r="D447" s="123"/>
      <c r="E447" s="123"/>
      <c r="F447" s="123"/>
      <c r="G447" s="123"/>
      <c r="H447" s="123"/>
      <c r="I447" s="123"/>
      <c r="J447" s="123"/>
      <c r="K447" s="131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</row>
    <row r="448" spans="2:21">
      <c r="B448" s="122"/>
      <c r="C448" s="123"/>
      <c r="D448" s="123"/>
      <c r="E448" s="123"/>
      <c r="F448" s="123"/>
      <c r="G448" s="123"/>
      <c r="H448" s="123"/>
      <c r="I448" s="123"/>
      <c r="J448" s="123"/>
      <c r="K448" s="131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</row>
    <row r="449" spans="2:21">
      <c r="B449" s="122"/>
      <c r="C449" s="123"/>
      <c r="D449" s="123"/>
      <c r="E449" s="123"/>
      <c r="F449" s="123"/>
      <c r="G449" s="123"/>
      <c r="H449" s="123"/>
      <c r="I449" s="123"/>
      <c r="J449" s="123"/>
      <c r="K449" s="131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</row>
    <row r="450" spans="2:21">
      <c r="B450" s="122"/>
      <c r="C450" s="123"/>
      <c r="D450" s="123"/>
      <c r="E450" s="123"/>
      <c r="F450" s="123"/>
      <c r="G450" s="123"/>
      <c r="H450" s="123"/>
      <c r="I450" s="123"/>
      <c r="J450" s="123"/>
      <c r="K450" s="131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</row>
    <row r="451" spans="2:21">
      <c r="B451" s="122"/>
      <c r="C451" s="123"/>
      <c r="D451" s="123"/>
      <c r="E451" s="123"/>
      <c r="F451" s="123"/>
      <c r="G451" s="123"/>
      <c r="H451" s="123"/>
      <c r="I451" s="123"/>
      <c r="J451" s="123"/>
      <c r="K451" s="131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</row>
    <row r="452" spans="2:21">
      <c r="B452" s="122"/>
      <c r="C452" s="123"/>
      <c r="D452" s="123"/>
      <c r="E452" s="123"/>
      <c r="F452" s="123"/>
      <c r="G452" s="123"/>
      <c r="H452" s="123"/>
      <c r="I452" s="123"/>
      <c r="J452" s="123"/>
      <c r="K452" s="131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</row>
    <row r="453" spans="2:21">
      <c r="B453" s="122"/>
      <c r="C453" s="123"/>
      <c r="D453" s="123"/>
      <c r="E453" s="123"/>
      <c r="F453" s="123"/>
      <c r="G453" s="123"/>
      <c r="H453" s="123"/>
      <c r="I453" s="123"/>
      <c r="J453" s="123"/>
      <c r="K453" s="131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</row>
    <row r="454" spans="2:21">
      <c r="B454" s="122"/>
      <c r="C454" s="123"/>
      <c r="D454" s="123"/>
      <c r="E454" s="123"/>
      <c r="F454" s="123"/>
      <c r="G454" s="123"/>
      <c r="H454" s="123"/>
      <c r="I454" s="123"/>
      <c r="J454" s="123"/>
      <c r="K454" s="131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</row>
    <row r="455" spans="2:21">
      <c r="B455" s="122"/>
      <c r="C455" s="123"/>
      <c r="D455" s="123"/>
      <c r="E455" s="123"/>
      <c r="F455" s="123"/>
      <c r="G455" s="123"/>
      <c r="H455" s="123"/>
      <c r="I455" s="123"/>
      <c r="J455" s="123"/>
      <c r="K455" s="131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</row>
    <row r="456" spans="2:21">
      <c r="B456" s="122"/>
      <c r="C456" s="123"/>
      <c r="D456" s="123"/>
      <c r="E456" s="123"/>
      <c r="F456" s="123"/>
      <c r="G456" s="123"/>
      <c r="H456" s="123"/>
      <c r="I456" s="123"/>
      <c r="J456" s="123"/>
      <c r="K456" s="131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</row>
    <row r="457" spans="2:21">
      <c r="B457" s="122"/>
      <c r="C457" s="123"/>
      <c r="D457" s="123"/>
      <c r="E457" s="123"/>
      <c r="F457" s="123"/>
      <c r="G457" s="123"/>
      <c r="H457" s="123"/>
      <c r="I457" s="123"/>
      <c r="J457" s="123"/>
      <c r="K457" s="131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</row>
    <row r="458" spans="2:21">
      <c r="B458" s="122"/>
      <c r="C458" s="123"/>
      <c r="D458" s="123"/>
      <c r="E458" s="123"/>
      <c r="F458" s="123"/>
      <c r="G458" s="123"/>
      <c r="H458" s="123"/>
      <c r="I458" s="123"/>
      <c r="J458" s="123"/>
      <c r="K458" s="131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</row>
    <row r="459" spans="2:21">
      <c r="B459" s="122"/>
      <c r="C459" s="123"/>
      <c r="D459" s="123"/>
      <c r="E459" s="123"/>
      <c r="F459" s="123"/>
      <c r="G459" s="123"/>
      <c r="H459" s="123"/>
      <c r="I459" s="123"/>
      <c r="J459" s="123"/>
      <c r="K459" s="131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</row>
    <row r="460" spans="2:21">
      <c r="B460" s="122"/>
      <c r="C460" s="123"/>
      <c r="D460" s="123"/>
      <c r="E460" s="123"/>
      <c r="F460" s="123"/>
      <c r="G460" s="123"/>
      <c r="H460" s="123"/>
      <c r="I460" s="123"/>
      <c r="J460" s="123"/>
      <c r="K460" s="131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</row>
    <row r="461" spans="2:21">
      <c r="B461" s="122"/>
      <c r="C461" s="123"/>
      <c r="D461" s="123"/>
      <c r="E461" s="123"/>
      <c r="F461" s="123"/>
      <c r="G461" s="123"/>
      <c r="H461" s="123"/>
      <c r="I461" s="123"/>
      <c r="J461" s="123"/>
      <c r="K461" s="131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</row>
    <row r="462" spans="2:21">
      <c r="B462" s="122"/>
      <c r="C462" s="123"/>
      <c r="D462" s="123"/>
      <c r="E462" s="123"/>
      <c r="F462" s="123"/>
      <c r="G462" s="123"/>
      <c r="H462" s="123"/>
      <c r="I462" s="123"/>
      <c r="J462" s="123"/>
      <c r="K462" s="131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</row>
    <row r="463" spans="2:21">
      <c r="B463" s="122"/>
      <c r="C463" s="123"/>
      <c r="D463" s="123"/>
      <c r="E463" s="123"/>
      <c r="F463" s="123"/>
      <c r="G463" s="123"/>
      <c r="H463" s="123"/>
      <c r="I463" s="123"/>
      <c r="J463" s="123"/>
      <c r="K463" s="131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</row>
    <row r="464" spans="2:21">
      <c r="B464" s="122"/>
      <c r="C464" s="123"/>
      <c r="D464" s="123"/>
      <c r="E464" s="123"/>
      <c r="F464" s="123"/>
      <c r="G464" s="123"/>
      <c r="H464" s="123"/>
      <c r="I464" s="123"/>
      <c r="J464" s="123"/>
      <c r="K464" s="131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</row>
    <row r="465" spans="2:21">
      <c r="B465" s="122"/>
      <c r="C465" s="123"/>
      <c r="D465" s="123"/>
      <c r="E465" s="123"/>
      <c r="F465" s="123"/>
      <c r="G465" s="123"/>
      <c r="H465" s="123"/>
      <c r="I465" s="123"/>
      <c r="J465" s="123"/>
      <c r="K465" s="131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</row>
    <row r="466" spans="2:21">
      <c r="B466" s="122"/>
      <c r="C466" s="123"/>
      <c r="D466" s="123"/>
      <c r="E466" s="123"/>
      <c r="F466" s="123"/>
      <c r="G466" s="123"/>
      <c r="H466" s="123"/>
      <c r="I466" s="123"/>
      <c r="J466" s="123"/>
      <c r="K466" s="131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</row>
    <row r="467" spans="2:21">
      <c r="B467" s="122"/>
      <c r="C467" s="123"/>
      <c r="D467" s="123"/>
      <c r="E467" s="123"/>
      <c r="F467" s="123"/>
      <c r="G467" s="123"/>
      <c r="H467" s="123"/>
      <c r="I467" s="123"/>
      <c r="J467" s="123"/>
      <c r="K467" s="131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</row>
    <row r="468" spans="2:21">
      <c r="B468" s="122"/>
      <c r="C468" s="123"/>
      <c r="D468" s="123"/>
      <c r="E468" s="123"/>
      <c r="F468" s="123"/>
      <c r="G468" s="123"/>
      <c r="H468" s="123"/>
      <c r="I468" s="123"/>
      <c r="J468" s="123"/>
      <c r="K468" s="131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</row>
    <row r="469" spans="2:21">
      <c r="B469" s="122"/>
      <c r="C469" s="123"/>
      <c r="D469" s="123"/>
      <c r="E469" s="123"/>
      <c r="F469" s="123"/>
      <c r="G469" s="123"/>
      <c r="H469" s="123"/>
      <c r="I469" s="123"/>
      <c r="J469" s="123"/>
      <c r="K469" s="131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</row>
    <row r="470" spans="2:21">
      <c r="B470" s="122"/>
      <c r="C470" s="123"/>
      <c r="D470" s="123"/>
      <c r="E470" s="123"/>
      <c r="F470" s="123"/>
      <c r="G470" s="123"/>
      <c r="H470" s="123"/>
      <c r="I470" s="123"/>
      <c r="J470" s="123"/>
      <c r="K470" s="131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</row>
    <row r="471" spans="2:21">
      <c r="B471" s="122"/>
      <c r="C471" s="123"/>
      <c r="D471" s="123"/>
      <c r="E471" s="123"/>
      <c r="F471" s="123"/>
      <c r="G471" s="123"/>
      <c r="H471" s="123"/>
      <c r="I471" s="123"/>
      <c r="J471" s="123"/>
      <c r="K471" s="131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</row>
    <row r="472" spans="2:21">
      <c r="B472" s="122"/>
      <c r="C472" s="123"/>
      <c r="D472" s="123"/>
      <c r="E472" s="123"/>
      <c r="F472" s="123"/>
      <c r="G472" s="123"/>
      <c r="H472" s="123"/>
      <c r="I472" s="123"/>
      <c r="J472" s="123"/>
      <c r="K472" s="131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</row>
    <row r="473" spans="2:21">
      <c r="B473" s="122"/>
      <c r="C473" s="123"/>
      <c r="D473" s="123"/>
      <c r="E473" s="123"/>
      <c r="F473" s="123"/>
      <c r="G473" s="123"/>
      <c r="H473" s="123"/>
      <c r="I473" s="123"/>
      <c r="J473" s="123"/>
      <c r="K473" s="131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</row>
    <row r="474" spans="2:21">
      <c r="B474" s="122"/>
      <c r="C474" s="123"/>
      <c r="D474" s="123"/>
      <c r="E474" s="123"/>
      <c r="F474" s="123"/>
      <c r="G474" s="123"/>
      <c r="H474" s="123"/>
      <c r="I474" s="123"/>
      <c r="J474" s="123"/>
      <c r="K474" s="131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</row>
    <row r="475" spans="2:21">
      <c r="B475" s="122"/>
      <c r="C475" s="123"/>
      <c r="D475" s="123"/>
      <c r="E475" s="123"/>
      <c r="F475" s="123"/>
      <c r="G475" s="123"/>
      <c r="H475" s="123"/>
      <c r="I475" s="123"/>
      <c r="J475" s="123"/>
      <c r="K475" s="131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</row>
    <row r="476" spans="2:21">
      <c r="B476" s="122"/>
      <c r="C476" s="123"/>
      <c r="D476" s="123"/>
      <c r="E476" s="123"/>
      <c r="F476" s="123"/>
      <c r="G476" s="123"/>
      <c r="H476" s="123"/>
      <c r="I476" s="123"/>
      <c r="J476" s="123"/>
      <c r="K476" s="131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</row>
    <row r="477" spans="2:21">
      <c r="B477" s="122"/>
      <c r="C477" s="123"/>
      <c r="D477" s="123"/>
      <c r="E477" s="123"/>
      <c r="F477" s="123"/>
      <c r="G477" s="123"/>
      <c r="H477" s="123"/>
      <c r="I477" s="123"/>
      <c r="J477" s="123"/>
      <c r="K477" s="131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</row>
    <row r="478" spans="2:21">
      <c r="B478" s="122"/>
      <c r="C478" s="123"/>
      <c r="D478" s="123"/>
      <c r="E478" s="123"/>
      <c r="F478" s="123"/>
      <c r="G478" s="123"/>
      <c r="H478" s="123"/>
      <c r="I478" s="123"/>
      <c r="J478" s="123"/>
      <c r="K478" s="131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</row>
    <row r="479" spans="2:21">
      <c r="B479" s="122"/>
      <c r="C479" s="123"/>
      <c r="D479" s="123"/>
      <c r="E479" s="123"/>
      <c r="F479" s="123"/>
      <c r="G479" s="123"/>
      <c r="H479" s="123"/>
      <c r="I479" s="123"/>
      <c r="J479" s="123"/>
      <c r="K479" s="131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</row>
    <row r="480" spans="2:21">
      <c r="B480" s="122"/>
      <c r="C480" s="123"/>
      <c r="D480" s="123"/>
      <c r="E480" s="123"/>
      <c r="F480" s="123"/>
      <c r="G480" s="123"/>
      <c r="H480" s="123"/>
      <c r="I480" s="123"/>
      <c r="J480" s="123"/>
      <c r="K480" s="131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</row>
    <row r="481" spans="2:21">
      <c r="B481" s="122"/>
      <c r="C481" s="123"/>
      <c r="D481" s="123"/>
      <c r="E481" s="123"/>
      <c r="F481" s="123"/>
      <c r="G481" s="123"/>
      <c r="H481" s="123"/>
      <c r="I481" s="123"/>
      <c r="J481" s="123"/>
      <c r="K481" s="131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</row>
    <row r="482" spans="2:21">
      <c r="B482" s="122"/>
      <c r="C482" s="123"/>
      <c r="D482" s="123"/>
      <c r="E482" s="123"/>
      <c r="F482" s="123"/>
      <c r="G482" s="123"/>
      <c r="H482" s="123"/>
      <c r="I482" s="123"/>
      <c r="J482" s="123"/>
      <c r="K482" s="131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</row>
    <row r="483" spans="2:21">
      <c r="B483" s="122"/>
      <c r="C483" s="123"/>
      <c r="D483" s="123"/>
      <c r="E483" s="123"/>
      <c r="F483" s="123"/>
      <c r="G483" s="123"/>
      <c r="H483" s="123"/>
      <c r="I483" s="123"/>
      <c r="J483" s="123"/>
      <c r="K483" s="131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</row>
    <row r="484" spans="2:21">
      <c r="B484" s="122"/>
      <c r="C484" s="123"/>
      <c r="D484" s="123"/>
      <c r="E484" s="123"/>
      <c r="F484" s="123"/>
      <c r="G484" s="123"/>
      <c r="H484" s="123"/>
      <c r="I484" s="123"/>
      <c r="J484" s="123"/>
      <c r="K484" s="131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</row>
    <row r="485" spans="2:21">
      <c r="B485" s="122"/>
      <c r="C485" s="123"/>
      <c r="D485" s="123"/>
      <c r="E485" s="123"/>
      <c r="F485" s="123"/>
      <c r="G485" s="123"/>
      <c r="H485" s="123"/>
      <c r="I485" s="123"/>
      <c r="J485" s="123"/>
      <c r="K485" s="131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</row>
    <row r="486" spans="2:21">
      <c r="B486" s="122"/>
      <c r="C486" s="123"/>
      <c r="D486" s="123"/>
      <c r="E486" s="123"/>
      <c r="F486" s="123"/>
      <c r="G486" s="123"/>
      <c r="H486" s="123"/>
      <c r="I486" s="123"/>
      <c r="J486" s="123"/>
      <c r="K486" s="131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</row>
    <row r="487" spans="2:21">
      <c r="B487" s="122"/>
      <c r="C487" s="123"/>
      <c r="D487" s="123"/>
      <c r="E487" s="123"/>
      <c r="F487" s="123"/>
      <c r="G487" s="123"/>
      <c r="H487" s="123"/>
      <c r="I487" s="123"/>
      <c r="J487" s="123"/>
      <c r="K487" s="131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</row>
    <row r="488" spans="2:21">
      <c r="B488" s="122"/>
      <c r="C488" s="123"/>
      <c r="D488" s="123"/>
      <c r="E488" s="123"/>
      <c r="F488" s="123"/>
      <c r="G488" s="123"/>
      <c r="H488" s="123"/>
      <c r="I488" s="123"/>
      <c r="J488" s="123"/>
      <c r="K488" s="131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</row>
    <row r="489" spans="2:21">
      <c r="B489" s="122"/>
      <c r="C489" s="123"/>
      <c r="D489" s="123"/>
      <c r="E489" s="123"/>
      <c r="F489" s="123"/>
      <c r="G489" s="123"/>
      <c r="H489" s="123"/>
      <c r="I489" s="123"/>
      <c r="J489" s="123"/>
      <c r="K489" s="131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</row>
    <row r="490" spans="2:21">
      <c r="B490" s="122"/>
      <c r="C490" s="123"/>
      <c r="D490" s="123"/>
      <c r="E490" s="123"/>
      <c r="F490" s="123"/>
      <c r="G490" s="123"/>
      <c r="H490" s="123"/>
      <c r="I490" s="123"/>
      <c r="J490" s="123"/>
      <c r="K490" s="131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</row>
    <row r="491" spans="2:21">
      <c r="B491" s="122"/>
      <c r="C491" s="123"/>
      <c r="D491" s="123"/>
      <c r="E491" s="123"/>
      <c r="F491" s="123"/>
      <c r="G491" s="123"/>
      <c r="H491" s="123"/>
      <c r="I491" s="123"/>
      <c r="J491" s="123"/>
      <c r="K491" s="131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</row>
    <row r="492" spans="2:21">
      <c r="B492" s="122"/>
      <c r="C492" s="123"/>
      <c r="D492" s="123"/>
      <c r="E492" s="123"/>
      <c r="F492" s="123"/>
      <c r="G492" s="123"/>
      <c r="H492" s="123"/>
      <c r="I492" s="123"/>
      <c r="J492" s="123"/>
      <c r="K492" s="131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</row>
    <row r="493" spans="2:21">
      <c r="B493" s="122"/>
      <c r="C493" s="123"/>
      <c r="D493" s="123"/>
      <c r="E493" s="123"/>
      <c r="F493" s="123"/>
      <c r="G493" s="123"/>
      <c r="H493" s="123"/>
      <c r="I493" s="123"/>
      <c r="J493" s="123"/>
      <c r="K493" s="131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</row>
    <row r="494" spans="2:21">
      <c r="B494" s="122"/>
      <c r="C494" s="123"/>
      <c r="D494" s="123"/>
      <c r="E494" s="123"/>
      <c r="F494" s="123"/>
      <c r="G494" s="123"/>
      <c r="H494" s="123"/>
      <c r="I494" s="123"/>
      <c r="J494" s="123"/>
      <c r="K494" s="131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</row>
    <row r="495" spans="2:21">
      <c r="B495" s="122"/>
      <c r="C495" s="123"/>
      <c r="D495" s="123"/>
      <c r="E495" s="123"/>
      <c r="F495" s="123"/>
      <c r="G495" s="123"/>
      <c r="H495" s="123"/>
      <c r="I495" s="123"/>
      <c r="J495" s="123"/>
      <c r="K495" s="131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</row>
    <row r="496" spans="2:21">
      <c r="B496" s="122"/>
      <c r="C496" s="123"/>
      <c r="D496" s="123"/>
      <c r="E496" s="123"/>
      <c r="F496" s="123"/>
      <c r="G496" s="123"/>
      <c r="H496" s="123"/>
      <c r="I496" s="123"/>
      <c r="J496" s="123"/>
      <c r="K496" s="131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</row>
    <row r="497" spans="2:21">
      <c r="B497" s="122"/>
      <c r="C497" s="123"/>
      <c r="D497" s="123"/>
      <c r="E497" s="123"/>
      <c r="F497" s="123"/>
      <c r="G497" s="123"/>
      <c r="H497" s="123"/>
      <c r="I497" s="123"/>
      <c r="J497" s="123"/>
      <c r="K497" s="131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</row>
    <row r="498" spans="2:21">
      <c r="B498" s="122"/>
      <c r="C498" s="123"/>
      <c r="D498" s="123"/>
      <c r="E498" s="123"/>
      <c r="F498" s="123"/>
      <c r="G498" s="123"/>
      <c r="H498" s="123"/>
      <c r="I498" s="123"/>
      <c r="J498" s="123"/>
      <c r="K498" s="131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</row>
    <row r="499" spans="2:21">
      <c r="B499" s="122"/>
      <c r="C499" s="123"/>
      <c r="D499" s="123"/>
      <c r="E499" s="123"/>
      <c r="F499" s="123"/>
      <c r="G499" s="123"/>
      <c r="H499" s="123"/>
      <c r="I499" s="123"/>
      <c r="J499" s="123"/>
      <c r="K499" s="131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</row>
    <row r="500" spans="2:21">
      <c r="B500" s="122"/>
      <c r="C500" s="123"/>
      <c r="D500" s="123"/>
      <c r="E500" s="123"/>
      <c r="F500" s="123"/>
      <c r="G500" s="123"/>
      <c r="H500" s="123"/>
      <c r="I500" s="123"/>
      <c r="J500" s="123"/>
      <c r="K500" s="131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</row>
    <row r="501" spans="2:21">
      <c r="B501" s="122"/>
      <c r="C501" s="123"/>
      <c r="D501" s="123"/>
      <c r="E501" s="123"/>
      <c r="F501" s="123"/>
      <c r="G501" s="123"/>
      <c r="H501" s="123"/>
      <c r="I501" s="123"/>
      <c r="J501" s="123"/>
      <c r="K501" s="131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</row>
    <row r="502" spans="2:21">
      <c r="B502" s="122"/>
      <c r="C502" s="123"/>
      <c r="D502" s="123"/>
      <c r="E502" s="123"/>
      <c r="F502" s="123"/>
      <c r="G502" s="123"/>
      <c r="H502" s="123"/>
      <c r="I502" s="123"/>
      <c r="J502" s="123"/>
      <c r="K502" s="131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</row>
    <row r="503" spans="2:21">
      <c r="B503" s="122"/>
      <c r="C503" s="123"/>
      <c r="D503" s="123"/>
      <c r="E503" s="123"/>
      <c r="F503" s="123"/>
      <c r="G503" s="123"/>
      <c r="H503" s="123"/>
      <c r="I503" s="123"/>
      <c r="J503" s="123"/>
      <c r="K503" s="131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</row>
    <row r="504" spans="2:21">
      <c r="B504" s="122"/>
      <c r="C504" s="123"/>
      <c r="D504" s="123"/>
      <c r="E504" s="123"/>
      <c r="F504" s="123"/>
      <c r="G504" s="123"/>
      <c r="H504" s="123"/>
      <c r="I504" s="123"/>
      <c r="J504" s="123"/>
      <c r="K504" s="131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</row>
    <row r="505" spans="2:21">
      <c r="B505" s="122"/>
      <c r="C505" s="123"/>
      <c r="D505" s="123"/>
      <c r="E505" s="123"/>
      <c r="F505" s="123"/>
      <c r="G505" s="123"/>
      <c r="H505" s="123"/>
      <c r="I505" s="123"/>
      <c r="J505" s="123"/>
      <c r="K505" s="131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</row>
    <row r="506" spans="2:21">
      <c r="B506" s="122"/>
      <c r="C506" s="123"/>
      <c r="D506" s="123"/>
      <c r="E506" s="123"/>
      <c r="F506" s="123"/>
      <c r="G506" s="123"/>
      <c r="H506" s="123"/>
      <c r="I506" s="123"/>
      <c r="J506" s="123"/>
      <c r="K506" s="131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</row>
    <row r="507" spans="2:21">
      <c r="B507" s="122"/>
      <c r="C507" s="123"/>
      <c r="D507" s="123"/>
      <c r="E507" s="123"/>
      <c r="F507" s="123"/>
      <c r="G507" s="123"/>
      <c r="H507" s="123"/>
      <c r="I507" s="123"/>
      <c r="J507" s="123"/>
      <c r="K507" s="131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</row>
    <row r="508" spans="2:21">
      <c r="B508" s="122"/>
      <c r="C508" s="123"/>
      <c r="D508" s="123"/>
      <c r="E508" s="123"/>
      <c r="F508" s="123"/>
      <c r="G508" s="123"/>
      <c r="H508" s="123"/>
      <c r="I508" s="123"/>
      <c r="J508" s="123"/>
      <c r="K508" s="131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</row>
    <row r="509" spans="2:21">
      <c r="B509" s="122"/>
      <c r="C509" s="123"/>
      <c r="D509" s="123"/>
      <c r="E509" s="123"/>
      <c r="F509" s="123"/>
      <c r="G509" s="123"/>
      <c r="H509" s="123"/>
      <c r="I509" s="123"/>
      <c r="J509" s="123"/>
      <c r="K509" s="131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</row>
    <row r="510" spans="2:21">
      <c r="B510" s="122"/>
      <c r="C510" s="123"/>
      <c r="D510" s="123"/>
      <c r="E510" s="123"/>
      <c r="F510" s="123"/>
      <c r="G510" s="123"/>
      <c r="H510" s="123"/>
      <c r="I510" s="123"/>
      <c r="J510" s="123"/>
      <c r="K510" s="131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</row>
    <row r="511" spans="2:21">
      <c r="B511" s="122"/>
      <c r="C511" s="123"/>
      <c r="D511" s="123"/>
      <c r="E511" s="123"/>
      <c r="F511" s="123"/>
      <c r="G511" s="123"/>
      <c r="H511" s="123"/>
      <c r="I511" s="123"/>
      <c r="J511" s="123"/>
      <c r="K511" s="131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</row>
    <row r="512" spans="2:21">
      <c r="B512" s="122"/>
      <c r="C512" s="123"/>
      <c r="D512" s="123"/>
      <c r="E512" s="123"/>
      <c r="F512" s="123"/>
      <c r="G512" s="123"/>
      <c r="H512" s="123"/>
      <c r="I512" s="123"/>
      <c r="J512" s="123"/>
      <c r="K512" s="131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</row>
    <row r="513" spans="2:21">
      <c r="B513" s="122"/>
      <c r="C513" s="123"/>
      <c r="D513" s="123"/>
      <c r="E513" s="123"/>
      <c r="F513" s="123"/>
      <c r="G513" s="123"/>
      <c r="H513" s="123"/>
      <c r="I513" s="123"/>
      <c r="J513" s="123"/>
      <c r="K513" s="131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</row>
    <row r="514" spans="2:21">
      <c r="B514" s="122"/>
      <c r="C514" s="123"/>
      <c r="D514" s="123"/>
      <c r="E514" s="123"/>
      <c r="F514" s="123"/>
      <c r="G514" s="123"/>
      <c r="H514" s="123"/>
      <c r="I514" s="123"/>
      <c r="J514" s="123"/>
      <c r="K514" s="131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</row>
    <row r="515" spans="2:21">
      <c r="B515" s="122"/>
      <c r="C515" s="123"/>
      <c r="D515" s="123"/>
      <c r="E515" s="123"/>
      <c r="F515" s="123"/>
      <c r="G515" s="123"/>
      <c r="H515" s="123"/>
      <c r="I515" s="123"/>
      <c r="J515" s="123"/>
      <c r="K515" s="131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</row>
    <row r="516" spans="2:21">
      <c r="B516" s="122"/>
      <c r="C516" s="123"/>
      <c r="D516" s="123"/>
      <c r="E516" s="123"/>
      <c r="F516" s="123"/>
      <c r="G516" s="123"/>
      <c r="H516" s="123"/>
      <c r="I516" s="123"/>
      <c r="J516" s="123"/>
      <c r="K516" s="131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</row>
    <row r="517" spans="2:21">
      <c r="B517" s="122"/>
      <c r="C517" s="123"/>
      <c r="D517" s="123"/>
      <c r="E517" s="123"/>
      <c r="F517" s="123"/>
      <c r="G517" s="123"/>
      <c r="H517" s="123"/>
      <c r="I517" s="123"/>
      <c r="J517" s="123"/>
      <c r="K517" s="131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</row>
    <row r="518" spans="2:21">
      <c r="B518" s="122"/>
      <c r="C518" s="123"/>
      <c r="D518" s="123"/>
      <c r="E518" s="123"/>
      <c r="F518" s="123"/>
      <c r="G518" s="123"/>
      <c r="H518" s="123"/>
      <c r="I518" s="123"/>
      <c r="J518" s="123"/>
      <c r="K518" s="131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</row>
    <row r="519" spans="2:21">
      <c r="B519" s="122"/>
      <c r="C519" s="123"/>
      <c r="D519" s="123"/>
      <c r="E519" s="123"/>
      <c r="F519" s="123"/>
      <c r="G519" s="123"/>
      <c r="H519" s="123"/>
      <c r="I519" s="123"/>
      <c r="J519" s="123"/>
      <c r="K519" s="131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</row>
    <row r="520" spans="2:21">
      <c r="B520" s="122"/>
      <c r="C520" s="123"/>
      <c r="D520" s="123"/>
      <c r="E520" s="123"/>
      <c r="F520" s="123"/>
      <c r="G520" s="123"/>
      <c r="H520" s="123"/>
      <c r="I520" s="123"/>
      <c r="J520" s="123"/>
      <c r="K520" s="131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</row>
    <row r="521" spans="2:21">
      <c r="B521" s="122"/>
      <c r="C521" s="123"/>
      <c r="D521" s="123"/>
      <c r="E521" s="123"/>
      <c r="F521" s="123"/>
      <c r="G521" s="123"/>
      <c r="H521" s="123"/>
      <c r="I521" s="123"/>
      <c r="J521" s="123"/>
      <c r="K521" s="131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</row>
    <row r="522" spans="2:21">
      <c r="B522" s="122"/>
      <c r="C522" s="123"/>
      <c r="D522" s="123"/>
      <c r="E522" s="123"/>
      <c r="F522" s="123"/>
      <c r="G522" s="123"/>
      <c r="H522" s="123"/>
      <c r="I522" s="123"/>
      <c r="J522" s="123"/>
      <c r="K522" s="131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</row>
    <row r="523" spans="2:21">
      <c r="B523" s="122"/>
      <c r="C523" s="123"/>
      <c r="D523" s="123"/>
      <c r="E523" s="123"/>
      <c r="F523" s="123"/>
      <c r="G523" s="123"/>
      <c r="H523" s="123"/>
      <c r="I523" s="123"/>
      <c r="J523" s="123"/>
      <c r="K523" s="131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</row>
    <row r="524" spans="2:21">
      <c r="B524" s="122"/>
      <c r="C524" s="123"/>
      <c r="D524" s="123"/>
      <c r="E524" s="123"/>
      <c r="F524" s="123"/>
      <c r="G524" s="123"/>
      <c r="H524" s="123"/>
      <c r="I524" s="123"/>
      <c r="J524" s="123"/>
      <c r="K524" s="131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</row>
    <row r="525" spans="2:21">
      <c r="B525" s="122"/>
      <c r="C525" s="123"/>
      <c r="D525" s="123"/>
      <c r="E525" s="123"/>
      <c r="F525" s="123"/>
      <c r="G525" s="123"/>
      <c r="H525" s="123"/>
      <c r="I525" s="123"/>
      <c r="J525" s="123"/>
      <c r="K525" s="131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</row>
    <row r="526" spans="2:21">
      <c r="B526" s="122"/>
      <c r="C526" s="123"/>
      <c r="D526" s="123"/>
      <c r="E526" s="123"/>
      <c r="F526" s="123"/>
      <c r="G526" s="123"/>
      <c r="H526" s="123"/>
      <c r="I526" s="123"/>
      <c r="J526" s="123"/>
      <c r="K526" s="131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</row>
    <row r="527" spans="2:21">
      <c r="B527" s="122"/>
      <c r="C527" s="123"/>
      <c r="D527" s="123"/>
      <c r="E527" s="123"/>
      <c r="F527" s="123"/>
      <c r="G527" s="123"/>
      <c r="H527" s="123"/>
      <c r="I527" s="123"/>
      <c r="J527" s="123"/>
      <c r="K527" s="131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</row>
    <row r="528" spans="2:21">
      <c r="B528" s="122"/>
      <c r="C528" s="123"/>
      <c r="D528" s="123"/>
      <c r="E528" s="123"/>
      <c r="F528" s="123"/>
      <c r="G528" s="123"/>
      <c r="H528" s="123"/>
      <c r="I528" s="123"/>
      <c r="J528" s="123"/>
      <c r="K528" s="131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</row>
    <row r="529" spans="2:21">
      <c r="B529" s="122"/>
      <c r="C529" s="123"/>
      <c r="D529" s="123"/>
      <c r="E529" s="123"/>
      <c r="F529" s="123"/>
      <c r="G529" s="123"/>
      <c r="H529" s="123"/>
      <c r="I529" s="123"/>
      <c r="J529" s="123"/>
      <c r="K529" s="131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</row>
    <row r="530" spans="2:21">
      <c r="B530" s="122"/>
      <c r="C530" s="123"/>
      <c r="D530" s="123"/>
      <c r="E530" s="123"/>
      <c r="F530" s="123"/>
      <c r="G530" s="123"/>
      <c r="H530" s="123"/>
      <c r="I530" s="123"/>
      <c r="J530" s="123"/>
      <c r="K530" s="131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</row>
    <row r="531" spans="2:21">
      <c r="B531" s="122"/>
      <c r="C531" s="123"/>
      <c r="D531" s="123"/>
      <c r="E531" s="123"/>
      <c r="F531" s="123"/>
      <c r="G531" s="123"/>
      <c r="H531" s="123"/>
      <c r="I531" s="123"/>
      <c r="J531" s="123"/>
      <c r="K531" s="131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</row>
    <row r="532" spans="2:21">
      <c r="B532" s="122"/>
      <c r="C532" s="123"/>
      <c r="D532" s="123"/>
      <c r="E532" s="123"/>
      <c r="F532" s="123"/>
      <c r="G532" s="123"/>
      <c r="H532" s="123"/>
      <c r="I532" s="123"/>
      <c r="J532" s="123"/>
      <c r="K532" s="131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</row>
    <row r="533" spans="2:21">
      <c r="B533" s="122"/>
      <c r="C533" s="123"/>
      <c r="D533" s="123"/>
      <c r="E533" s="123"/>
      <c r="F533" s="123"/>
      <c r="G533" s="123"/>
      <c r="H533" s="123"/>
      <c r="I533" s="123"/>
      <c r="J533" s="123"/>
      <c r="K533" s="131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</row>
    <row r="534" spans="2:21">
      <c r="B534" s="122"/>
      <c r="C534" s="123"/>
      <c r="D534" s="123"/>
      <c r="E534" s="123"/>
      <c r="F534" s="123"/>
      <c r="G534" s="123"/>
      <c r="H534" s="123"/>
      <c r="I534" s="123"/>
      <c r="J534" s="123"/>
      <c r="K534" s="131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</row>
    <row r="535" spans="2:21">
      <c r="B535" s="122"/>
      <c r="C535" s="123"/>
      <c r="D535" s="123"/>
      <c r="E535" s="123"/>
      <c r="F535" s="123"/>
      <c r="G535" s="123"/>
      <c r="H535" s="123"/>
      <c r="I535" s="123"/>
      <c r="J535" s="123"/>
      <c r="K535" s="131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</row>
    <row r="536" spans="2:21">
      <c r="B536" s="122"/>
      <c r="C536" s="123"/>
      <c r="D536" s="123"/>
      <c r="E536" s="123"/>
      <c r="F536" s="123"/>
      <c r="G536" s="123"/>
      <c r="H536" s="123"/>
      <c r="I536" s="123"/>
      <c r="J536" s="123"/>
      <c r="K536" s="131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</row>
    <row r="537" spans="2:21">
      <c r="B537" s="122"/>
      <c r="C537" s="123"/>
      <c r="D537" s="123"/>
      <c r="E537" s="123"/>
      <c r="F537" s="123"/>
      <c r="G537" s="123"/>
      <c r="H537" s="123"/>
      <c r="I537" s="123"/>
      <c r="J537" s="123"/>
      <c r="K537" s="131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</row>
    <row r="538" spans="2:21">
      <c r="B538" s="122"/>
      <c r="C538" s="123"/>
      <c r="D538" s="123"/>
      <c r="E538" s="123"/>
      <c r="F538" s="123"/>
      <c r="G538" s="123"/>
      <c r="H538" s="123"/>
      <c r="I538" s="123"/>
      <c r="J538" s="123"/>
      <c r="K538" s="131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</row>
    <row r="539" spans="2:21">
      <c r="B539" s="122"/>
      <c r="C539" s="123"/>
      <c r="D539" s="123"/>
      <c r="E539" s="123"/>
      <c r="F539" s="123"/>
      <c r="G539" s="123"/>
      <c r="H539" s="123"/>
      <c r="I539" s="123"/>
      <c r="J539" s="123"/>
      <c r="K539" s="131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</row>
    <row r="540" spans="2:21">
      <c r="B540" s="122"/>
      <c r="C540" s="123"/>
      <c r="D540" s="123"/>
      <c r="E540" s="123"/>
      <c r="F540" s="123"/>
      <c r="G540" s="123"/>
      <c r="H540" s="123"/>
      <c r="I540" s="123"/>
      <c r="J540" s="123"/>
      <c r="K540" s="131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</row>
    <row r="541" spans="2:21">
      <c r="B541" s="122"/>
      <c r="C541" s="123"/>
      <c r="D541" s="123"/>
      <c r="E541" s="123"/>
      <c r="F541" s="123"/>
      <c r="G541" s="123"/>
      <c r="H541" s="123"/>
      <c r="I541" s="123"/>
      <c r="J541" s="123"/>
      <c r="K541" s="131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</row>
    <row r="542" spans="2:21">
      <c r="B542" s="122"/>
      <c r="C542" s="123"/>
      <c r="D542" s="123"/>
      <c r="E542" s="123"/>
      <c r="F542" s="123"/>
      <c r="G542" s="123"/>
      <c r="H542" s="123"/>
      <c r="I542" s="123"/>
      <c r="J542" s="123"/>
      <c r="K542" s="131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</row>
    <row r="543" spans="2:21">
      <c r="B543" s="122"/>
      <c r="C543" s="123"/>
      <c r="D543" s="123"/>
      <c r="E543" s="123"/>
      <c r="F543" s="123"/>
      <c r="G543" s="123"/>
      <c r="H543" s="123"/>
      <c r="I543" s="123"/>
      <c r="J543" s="123"/>
      <c r="K543" s="131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</row>
    <row r="544" spans="2:21">
      <c r="B544" s="122"/>
      <c r="C544" s="123"/>
      <c r="D544" s="123"/>
      <c r="E544" s="123"/>
      <c r="F544" s="123"/>
      <c r="G544" s="123"/>
      <c r="H544" s="123"/>
      <c r="I544" s="123"/>
      <c r="J544" s="123"/>
      <c r="K544" s="131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</row>
    <row r="545" spans="2:21">
      <c r="B545" s="122"/>
      <c r="C545" s="123"/>
      <c r="D545" s="123"/>
      <c r="E545" s="123"/>
      <c r="F545" s="123"/>
      <c r="G545" s="123"/>
      <c r="H545" s="123"/>
      <c r="I545" s="123"/>
      <c r="J545" s="123"/>
      <c r="K545" s="131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</row>
    <row r="546" spans="2:21">
      <c r="B546" s="122"/>
      <c r="C546" s="123"/>
      <c r="D546" s="123"/>
      <c r="E546" s="123"/>
      <c r="F546" s="123"/>
      <c r="G546" s="123"/>
      <c r="H546" s="123"/>
      <c r="I546" s="123"/>
      <c r="J546" s="123"/>
      <c r="K546" s="131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</row>
    <row r="547" spans="2:21">
      <c r="B547" s="122"/>
      <c r="C547" s="123"/>
      <c r="D547" s="123"/>
      <c r="E547" s="123"/>
      <c r="F547" s="123"/>
      <c r="G547" s="123"/>
      <c r="H547" s="123"/>
      <c r="I547" s="123"/>
      <c r="J547" s="123"/>
      <c r="K547" s="131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</row>
    <row r="548" spans="2:21">
      <c r="B548" s="122"/>
      <c r="C548" s="123"/>
      <c r="D548" s="123"/>
      <c r="E548" s="123"/>
      <c r="F548" s="123"/>
      <c r="G548" s="123"/>
      <c r="H548" s="123"/>
      <c r="I548" s="123"/>
      <c r="J548" s="123"/>
      <c r="K548" s="131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</row>
    <row r="549" spans="2:21">
      <c r="B549" s="122"/>
      <c r="C549" s="123"/>
      <c r="D549" s="123"/>
      <c r="E549" s="123"/>
      <c r="F549" s="123"/>
      <c r="G549" s="123"/>
      <c r="H549" s="123"/>
      <c r="I549" s="123"/>
      <c r="J549" s="123"/>
      <c r="K549" s="131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</row>
    <row r="550" spans="2:21">
      <c r="B550" s="122"/>
      <c r="C550" s="123"/>
      <c r="D550" s="123"/>
      <c r="E550" s="123"/>
      <c r="F550" s="123"/>
      <c r="G550" s="123"/>
      <c r="H550" s="123"/>
      <c r="I550" s="123"/>
      <c r="J550" s="123"/>
      <c r="K550" s="131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</row>
    <row r="551" spans="2:21">
      <c r="B551" s="122"/>
      <c r="C551" s="123"/>
      <c r="D551" s="123"/>
      <c r="E551" s="123"/>
      <c r="F551" s="123"/>
      <c r="G551" s="123"/>
      <c r="H551" s="123"/>
      <c r="I551" s="123"/>
      <c r="J551" s="123"/>
      <c r="K551" s="131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</row>
    <row r="552" spans="2:21">
      <c r="B552" s="122"/>
      <c r="C552" s="123"/>
      <c r="D552" s="123"/>
      <c r="E552" s="123"/>
      <c r="F552" s="123"/>
      <c r="G552" s="123"/>
      <c r="H552" s="123"/>
      <c r="I552" s="123"/>
      <c r="J552" s="123"/>
      <c r="K552" s="131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</row>
    <row r="553" spans="2:21">
      <c r="B553" s="122"/>
      <c r="C553" s="123"/>
      <c r="D553" s="123"/>
      <c r="E553" s="123"/>
      <c r="F553" s="123"/>
      <c r="G553" s="123"/>
      <c r="H553" s="123"/>
      <c r="I553" s="123"/>
      <c r="J553" s="123"/>
      <c r="K553" s="131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</row>
    <row r="554" spans="2:21">
      <c r="B554" s="122"/>
      <c r="C554" s="123"/>
      <c r="D554" s="123"/>
      <c r="E554" s="123"/>
      <c r="F554" s="123"/>
      <c r="G554" s="123"/>
      <c r="H554" s="123"/>
      <c r="I554" s="123"/>
      <c r="J554" s="123"/>
      <c r="K554" s="131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</row>
    <row r="555" spans="2:21">
      <c r="B555" s="122"/>
      <c r="C555" s="123"/>
      <c r="D555" s="123"/>
      <c r="E555" s="123"/>
      <c r="F555" s="123"/>
      <c r="G555" s="123"/>
      <c r="H555" s="123"/>
      <c r="I555" s="123"/>
      <c r="J555" s="123"/>
      <c r="K555" s="131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</row>
    <row r="556" spans="2:21">
      <c r="B556" s="122"/>
      <c r="C556" s="123"/>
      <c r="D556" s="123"/>
      <c r="E556" s="123"/>
      <c r="F556" s="123"/>
      <c r="G556" s="123"/>
      <c r="H556" s="123"/>
      <c r="I556" s="123"/>
      <c r="J556" s="123"/>
      <c r="K556" s="131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</row>
    <row r="557" spans="2:21">
      <c r="B557" s="122"/>
      <c r="C557" s="123"/>
      <c r="D557" s="123"/>
      <c r="E557" s="123"/>
      <c r="F557" s="123"/>
      <c r="G557" s="123"/>
      <c r="H557" s="123"/>
      <c r="I557" s="123"/>
      <c r="J557" s="123"/>
      <c r="K557" s="131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</row>
    <row r="558" spans="2:21">
      <c r="B558" s="122"/>
      <c r="C558" s="123"/>
      <c r="D558" s="123"/>
      <c r="E558" s="123"/>
      <c r="F558" s="123"/>
      <c r="G558" s="123"/>
      <c r="H558" s="123"/>
      <c r="I558" s="123"/>
      <c r="J558" s="123"/>
      <c r="K558" s="131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</row>
    <row r="559" spans="2:21">
      <c r="B559" s="122"/>
      <c r="C559" s="123"/>
      <c r="D559" s="123"/>
      <c r="E559" s="123"/>
      <c r="F559" s="123"/>
      <c r="G559" s="123"/>
      <c r="H559" s="123"/>
      <c r="I559" s="123"/>
      <c r="J559" s="123"/>
      <c r="K559" s="131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</row>
    <row r="560" spans="2:21">
      <c r="B560" s="122"/>
      <c r="C560" s="123"/>
      <c r="D560" s="123"/>
      <c r="E560" s="123"/>
      <c r="F560" s="123"/>
      <c r="G560" s="123"/>
      <c r="H560" s="123"/>
      <c r="I560" s="123"/>
      <c r="J560" s="123"/>
      <c r="K560" s="131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</row>
    <row r="561" spans="2:21">
      <c r="B561" s="122"/>
      <c r="C561" s="123"/>
      <c r="D561" s="123"/>
      <c r="E561" s="123"/>
      <c r="F561" s="123"/>
      <c r="G561" s="123"/>
      <c r="H561" s="123"/>
      <c r="I561" s="123"/>
      <c r="J561" s="123"/>
      <c r="K561" s="131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</row>
    <row r="562" spans="2:21">
      <c r="B562" s="122"/>
      <c r="C562" s="123"/>
      <c r="D562" s="123"/>
      <c r="E562" s="123"/>
      <c r="F562" s="123"/>
      <c r="G562" s="123"/>
      <c r="H562" s="123"/>
      <c r="I562" s="123"/>
      <c r="J562" s="123"/>
      <c r="K562" s="131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</row>
    <row r="563" spans="2:21">
      <c r="B563" s="122"/>
      <c r="C563" s="123"/>
      <c r="D563" s="123"/>
      <c r="E563" s="123"/>
      <c r="F563" s="123"/>
      <c r="G563" s="123"/>
      <c r="H563" s="123"/>
      <c r="I563" s="123"/>
      <c r="J563" s="123"/>
      <c r="K563" s="131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</row>
    <row r="564" spans="2:21">
      <c r="B564" s="122"/>
      <c r="C564" s="123"/>
      <c r="D564" s="123"/>
      <c r="E564" s="123"/>
      <c r="F564" s="123"/>
      <c r="G564" s="123"/>
      <c r="H564" s="123"/>
      <c r="I564" s="123"/>
      <c r="J564" s="123"/>
      <c r="K564" s="131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</row>
    <row r="565" spans="2:21">
      <c r="B565" s="122"/>
      <c r="C565" s="123"/>
      <c r="D565" s="123"/>
      <c r="E565" s="123"/>
      <c r="F565" s="123"/>
      <c r="G565" s="123"/>
      <c r="H565" s="123"/>
      <c r="I565" s="123"/>
      <c r="J565" s="123"/>
      <c r="K565" s="131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</row>
    <row r="566" spans="2:21">
      <c r="B566" s="122"/>
      <c r="C566" s="123"/>
      <c r="D566" s="123"/>
      <c r="E566" s="123"/>
      <c r="F566" s="123"/>
      <c r="G566" s="123"/>
      <c r="H566" s="123"/>
      <c r="I566" s="123"/>
      <c r="J566" s="123"/>
      <c r="K566" s="131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</row>
    <row r="567" spans="2:21">
      <c r="B567" s="122"/>
      <c r="C567" s="123"/>
      <c r="D567" s="123"/>
      <c r="E567" s="123"/>
      <c r="F567" s="123"/>
      <c r="G567" s="123"/>
      <c r="H567" s="123"/>
      <c r="I567" s="123"/>
      <c r="J567" s="123"/>
      <c r="K567" s="131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</row>
    <row r="568" spans="2:21">
      <c r="B568" s="122"/>
      <c r="C568" s="123"/>
      <c r="D568" s="123"/>
      <c r="E568" s="123"/>
      <c r="F568" s="123"/>
      <c r="G568" s="123"/>
      <c r="H568" s="123"/>
      <c r="I568" s="123"/>
      <c r="J568" s="123"/>
      <c r="K568" s="131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</row>
    <row r="569" spans="2:21">
      <c r="B569" s="122"/>
      <c r="C569" s="123"/>
      <c r="D569" s="123"/>
      <c r="E569" s="123"/>
      <c r="F569" s="123"/>
      <c r="G569" s="123"/>
      <c r="H569" s="123"/>
      <c r="I569" s="123"/>
      <c r="J569" s="123"/>
      <c r="K569" s="131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</row>
    <row r="570" spans="2:21">
      <c r="B570" s="122"/>
      <c r="C570" s="123"/>
      <c r="D570" s="123"/>
      <c r="E570" s="123"/>
      <c r="F570" s="123"/>
      <c r="G570" s="123"/>
      <c r="H570" s="123"/>
      <c r="I570" s="123"/>
      <c r="J570" s="123"/>
      <c r="K570" s="131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</row>
    <row r="571" spans="2:21">
      <c r="B571" s="122"/>
      <c r="C571" s="123"/>
      <c r="D571" s="123"/>
      <c r="E571" s="123"/>
      <c r="F571" s="123"/>
      <c r="G571" s="123"/>
      <c r="H571" s="123"/>
      <c r="I571" s="123"/>
      <c r="J571" s="123"/>
      <c r="K571" s="131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</row>
    <row r="572" spans="2:21">
      <c r="B572" s="122"/>
      <c r="C572" s="123"/>
      <c r="D572" s="123"/>
      <c r="E572" s="123"/>
      <c r="F572" s="123"/>
      <c r="G572" s="123"/>
      <c r="H572" s="123"/>
      <c r="I572" s="123"/>
      <c r="J572" s="123"/>
      <c r="K572" s="131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</row>
    <row r="573" spans="2:21">
      <c r="B573" s="122"/>
      <c r="C573" s="123"/>
      <c r="D573" s="123"/>
      <c r="E573" s="123"/>
      <c r="F573" s="123"/>
      <c r="G573" s="123"/>
      <c r="H573" s="123"/>
      <c r="I573" s="123"/>
      <c r="J573" s="123"/>
      <c r="K573" s="131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</row>
    <row r="574" spans="2:21">
      <c r="B574" s="122"/>
      <c r="C574" s="123"/>
      <c r="D574" s="123"/>
      <c r="E574" s="123"/>
      <c r="F574" s="123"/>
      <c r="G574" s="123"/>
      <c r="H574" s="123"/>
      <c r="I574" s="123"/>
      <c r="J574" s="123"/>
      <c r="K574" s="131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</row>
    <row r="575" spans="2:21">
      <c r="B575" s="122"/>
      <c r="C575" s="123"/>
      <c r="D575" s="123"/>
      <c r="E575" s="123"/>
      <c r="F575" s="123"/>
      <c r="G575" s="123"/>
      <c r="H575" s="123"/>
      <c r="I575" s="123"/>
      <c r="J575" s="123"/>
      <c r="K575" s="131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</row>
    <row r="576" spans="2:21">
      <c r="B576" s="122"/>
      <c r="C576" s="123"/>
      <c r="D576" s="123"/>
      <c r="E576" s="123"/>
      <c r="F576" s="123"/>
      <c r="G576" s="123"/>
      <c r="H576" s="123"/>
      <c r="I576" s="123"/>
      <c r="J576" s="123"/>
      <c r="K576" s="131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</row>
    <row r="577" spans="2:21">
      <c r="B577" s="122"/>
      <c r="C577" s="123"/>
      <c r="D577" s="123"/>
      <c r="E577" s="123"/>
      <c r="F577" s="123"/>
      <c r="G577" s="123"/>
      <c r="H577" s="123"/>
      <c r="I577" s="123"/>
      <c r="J577" s="123"/>
      <c r="K577" s="131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</row>
    <row r="578" spans="2:21">
      <c r="B578" s="122"/>
      <c r="C578" s="123"/>
      <c r="D578" s="123"/>
      <c r="E578" s="123"/>
      <c r="F578" s="123"/>
      <c r="G578" s="123"/>
      <c r="H578" s="123"/>
      <c r="I578" s="123"/>
      <c r="J578" s="123"/>
      <c r="K578" s="131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</row>
    <row r="579" spans="2:21">
      <c r="B579" s="122"/>
      <c r="C579" s="123"/>
      <c r="D579" s="123"/>
      <c r="E579" s="123"/>
      <c r="F579" s="123"/>
      <c r="G579" s="123"/>
      <c r="H579" s="123"/>
      <c r="I579" s="123"/>
      <c r="J579" s="123"/>
      <c r="K579" s="131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</row>
    <row r="580" spans="2:21">
      <c r="B580" s="122"/>
      <c r="C580" s="123"/>
      <c r="D580" s="123"/>
      <c r="E580" s="123"/>
      <c r="F580" s="123"/>
      <c r="G580" s="123"/>
      <c r="H580" s="123"/>
      <c r="I580" s="123"/>
      <c r="J580" s="123"/>
      <c r="K580" s="131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</row>
    <row r="581" spans="2:21">
      <c r="B581" s="122"/>
      <c r="C581" s="123"/>
      <c r="D581" s="123"/>
      <c r="E581" s="123"/>
      <c r="F581" s="123"/>
      <c r="G581" s="123"/>
      <c r="H581" s="123"/>
      <c r="I581" s="123"/>
      <c r="J581" s="123"/>
      <c r="K581" s="131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</row>
    <row r="582" spans="2:21">
      <c r="B582" s="122"/>
      <c r="C582" s="123"/>
      <c r="D582" s="123"/>
      <c r="E582" s="123"/>
      <c r="F582" s="123"/>
      <c r="G582" s="123"/>
      <c r="H582" s="123"/>
      <c r="I582" s="123"/>
      <c r="J582" s="123"/>
      <c r="K582" s="131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</row>
    <row r="583" spans="2:21">
      <c r="B583" s="122"/>
      <c r="C583" s="123"/>
      <c r="D583" s="123"/>
      <c r="E583" s="123"/>
      <c r="F583" s="123"/>
      <c r="G583" s="123"/>
      <c r="H583" s="123"/>
      <c r="I583" s="123"/>
      <c r="J583" s="123"/>
      <c r="K583" s="131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</row>
    <row r="584" spans="2:21">
      <c r="B584" s="122"/>
      <c r="C584" s="123"/>
      <c r="D584" s="123"/>
      <c r="E584" s="123"/>
      <c r="F584" s="123"/>
      <c r="G584" s="123"/>
      <c r="H584" s="123"/>
      <c r="I584" s="123"/>
      <c r="J584" s="123"/>
      <c r="K584" s="131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</row>
    <row r="585" spans="2:21">
      <c r="B585" s="122"/>
      <c r="C585" s="123"/>
      <c r="D585" s="123"/>
      <c r="E585" s="123"/>
      <c r="F585" s="123"/>
      <c r="G585" s="123"/>
      <c r="H585" s="123"/>
      <c r="I585" s="123"/>
      <c r="J585" s="123"/>
      <c r="K585" s="131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</row>
    <row r="586" spans="2:21">
      <c r="B586" s="122"/>
      <c r="C586" s="123"/>
      <c r="D586" s="123"/>
      <c r="E586" s="123"/>
      <c r="F586" s="123"/>
      <c r="G586" s="123"/>
      <c r="H586" s="123"/>
      <c r="I586" s="123"/>
      <c r="J586" s="123"/>
      <c r="K586" s="131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</row>
    <row r="587" spans="2:21">
      <c r="B587" s="122"/>
      <c r="C587" s="123"/>
      <c r="D587" s="123"/>
      <c r="E587" s="123"/>
      <c r="F587" s="123"/>
      <c r="G587" s="123"/>
      <c r="H587" s="123"/>
      <c r="I587" s="123"/>
      <c r="J587" s="123"/>
      <c r="K587" s="131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</row>
    <row r="588" spans="2:21">
      <c r="B588" s="122"/>
      <c r="C588" s="123"/>
      <c r="D588" s="123"/>
      <c r="E588" s="123"/>
      <c r="F588" s="123"/>
      <c r="G588" s="123"/>
      <c r="H588" s="123"/>
      <c r="I588" s="123"/>
      <c r="J588" s="123"/>
      <c r="K588" s="131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</row>
    <row r="589" spans="2:21">
      <c r="B589" s="122"/>
      <c r="C589" s="123"/>
      <c r="D589" s="123"/>
      <c r="E589" s="123"/>
      <c r="F589" s="123"/>
      <c r="G589" s="123"/>
      <c r="H589" s="123"/>
      <c r="I589" s="123"/>
      <c r="J589" s="123"/>
      <c r="K589" s="131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</row>
    <row r="590" spans="2:21">
      <c r="B590" s="122"/>
      <c r="C590" s="123"/>
      <c r="D590" s="123"/>
      <c r="E590" s="123"/>
      <c r="F590" s="123"/>
      <c r="G590" s="123"/>
      <c r="H590" s="123"/>
      <c r="I590" s="123"/>
      <c r="J590" s="123"/>
      <c r="K590" s="131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</row>
    <row r="591" spans="2:21">
      <c r="B591" s="122"/>
      <c r="C591" s="123"/>
      <c r="D591" s="123"/>
      <c r="E591" s="123"/>
      <c r="F591" s="123"/>
      <c r="G591" s="123"/>
      <c r="H591" s="123"/>
      <c r="I591" s="123"/>
      <c r="J591" s="123"/>
      <c r="K591" s="131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</row>
    <row r="592" spans="2:21">
      <c r="B592" s="122"/>
      <c r="C592" s="123"/>
      <c r="D592" s="123"/>
      <c r="E592" s="123"/>
      <c r="F592" s="123"/>
      <c r="G592" s="123"/>
      <c r="H592" s="123"/>
      <c r="I592" s="123"/>
      <c r="J592" s="123"/>
      <c r="K592" s="131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</row>
    <row r="593" spans="2:21">
      <c r="B593" s="122"/>
      <c r="C593" s="123"/>
      <c r="D593" s="123"/>
      <c r="E593" s="123"/>
      <c r="F593" s="123"/>
      <c r="G593" s="123"/>
      <c r="H593" s="123"/>
      <c r="I593" s="123"/>
      <c r="J593" s="123"/>
      <c r="K593" s="131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</row>
    <row r="594" spans="2:21">
      <c r="B594" s="122"/>
      <c r="C594" s="123"/>
      <c r="D594" s="123"/>
      <c r="E594" s="123"/>
      <c r="F594" s="123"/>
      <c r="G594" s="123"/>
      <c r="H594" s="123"/>
      <c r="I594" s="123"/>
      <c r="J594" s="123"/>
      <c r="K594" s="131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</row>
    <row r="595" spans="2:21">
      <c r="B595" s="122"/>
      <c r="C595" s="123"/>
      <c r="D595" s="123"/>
      <c r="E595" s="123"/>
      <c r="F595" s="123"/>
      <c r="G595" s="123"/>
      <c r="H595" s="123"/>
      <c r="I595" s="123"/>
      <c r="J595" s="123"/>
      <c r="K595" s="131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</row>
    <row r="596" spans="2:21">
      <c r="B596" s="122"/>
      <c r="C596" s="123"/>
      <c r="D596" s="123"/>
      <c r="E596" s="123"/>
      <c r="F596" s="123"/>
      <c r="G596" s="123"/>
      <c r="H596" s="123"/>
      <c r="I596" s="123"/>
      <c r="J596" s="123"/>
      <c r="K596" s="131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</row>
    <row r="597" spans="2:21">
      <c r="B597" s="122"/>
      <c r="C597" s="123"/>
      <c r="D597" s="123"/>
      <c r="E597" s="123"/>
      <c r="F597" s="123"/>
      <c r="G597" s="123"/>
      <c r="H597" s="123"/>
      <c r="I597" s="123"/>
      <c r="J597" s="123"/>
      <c r="K597" s="131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</row>
    <row r="598" spans="2:21">
      <c r="B598" s="122"/>
      <c r="C598" s="123"/>
      <c r="D598" s="123"/>
      <c r="E598" s="123"/>
      <c r="F598" s="123"/>
      <c r="G598" s="123"/>
      <c r="H598" s="123"/>
      <c r="I598" s="123"/>
      <c r="J598" s="123"/>
      <c r="K598" s="131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</row>
    <row r="599" spans="2:21">
      <c r="B599" s="122"/>
      <c r="C599" s="123"/>
      <c r="D599" s="123"/>
      <c r="E599" s="123"/>
      <c r="F599" s="123"/>
      <c r="G599" s="123"/>
      <c r="H599" s="123"/>
      <c r="I599" s="123"/>
      <c r="J599" s="123"/>
      <c r="K599" s="131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</row>
    <row r="600" spans="2:21">
      <c r="B600" s="122"/>
      <c r="C600" s="123"/>
      <c r="D600" s="123"/>
      <c r="E600" s="123"/>
      <c r="F600" s="123"/>
      <c r="G600" s="123"/>
      <c r="H600" s="123"/>
      <c r="I600" s="123"/>
      <c r="J600" s="123"/>
      <c r="K600" s="131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</row>
    <row r="601" spans="2:21">
      <c r="B601" s="122"/>
      <c r="C601" s="123"/>
      <c r="D601" s="123"/>
      <c r="E601" s="123"/>
      <c r="F601" s="123"/>
      <c r="G601" s="123"/>
      <c r="H601" s="123"/>
      <c r="I601" s="123"/>
      <c r="J601" s="123"/>
      <c r="K601" s="131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</row>
    <row r="602" spans="2:21">
      <c r="B602" s="122"/>
      <c r="C602" s="123"/>
      <c r="D602" s="123"/>
      <c r="E602" s="123"/>
      <c r="F602" s="123"/>
      <c r="G602" s="123"/>
      <c r="H602" s="123"/>
      <c r="I602" s="123"/>
      <c r="J602" s="123"/>
      <c r="K602" s="131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</row>
    <row r="603" spans="2:21">
      <c r="B603" s="122"/>
      <c r="C603" s="123"/>
      <c r="D603" s="123"/>
      <c r="E603" s="123"/>
      <c r="F603" s="123"/>
      <c r="G603" s="123"/>
      <c r="H603" s="123"/>
      <c r="I603" s="123"/>
      <c r="J603" s="123"/>
      <c r="K603" s="131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</row>
    <row r="604" spans="2:21">
      <c r="B604" s="122"/>
      <c r="C604" s="123"/>
      <c r="D604" s="123"/>
      <c r="E604" s="123"/>
      <c r="F604" s="123"/>
      <c r="G604" s="123"/>
      <c r="H604" s="123"/>
      <c r="I604" s="123"/>
      <c r="J604" s="123"/>
      <c r="K604" s="131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</row>
    <row r="605" spans="2:21">
      <c r="B605" s="122"/>
      <c r="C605" s="123"/>
      <c r="D605" s="123"/>
      <c r="E605" s="123"/>
      <c r="F605" s="123"/>
      <c r="G605" s="123"/>
      <c r="H605" s="123"/>
      <c r="I605" s="123"/>
      <c r="J605" s="123"/>
      <c r="K605" s="131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</row>
    <row r="606" spans="2:21">
      <c r="B606" s="122"/>
      <c r="C606" s="123"/>
      <c r="D606" s="123"/>
      <c r="E606" s="123"/>
      <c r="F606" s="123"/>
      <c r="G606" s="123"/>
      <c r="H606" s="123"/>
      <c r="I606" s="123"/>
      <c r="J606" s="123"/>
      <c r="K606" s="131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</row>
    <row r="607" spans="2:21">
      <c r="B607" s="122"/>
      <c r="C607" s="123"/>
      <c r="D607" s="123"/>
      <c r="E607" s="123"/>
      <c r="F607" s="123"/>
      <c r="G607" s="123"/>
      <c r="H607" s="123"/>
      <c r="I607" s="123"/>
      <c r="J607" s="123"/>
      <c r="K607" s="131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</row>
    <row r="608" spans="2:21">
      <c r="B608" s="122"/>
      <c r="C608" s="123"/>
      <c r="D608" s="123"/>
      <c r="E608" s="123"/>
      <c r="F608" s="123"/>
      <c r="G608" s="123"/>
      <c r="H608" s="123"/>
      <c r="I608" s="123"/>
      <c r="J608" s="123"/>
      <c r="K608" s="131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</row>
    <row r="609" spans="2:21">
      <c r="B609" s="122"/>
      <c r="C609" s="123"/>
      <c r="D609" s="123"/>
      <c r="E609" s="123"/>
      <c r="F609" s="123"/>
      <c r="G609" s="123"/>
      <c r="H609" s="123"/>
      <c r="I609" s="123"/>
      <c r="J609" s="123"/>
      <c r="K609" s="131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</row>
    <row r="610" spans="2:21">
      <c r="B610" s="122"/>
      <c r="C610" s="123"/>
      <c r="D610" s="123"/>
      <c r="E610" s="123"/>
      <c r="F610" s="123"/>
      <c r="G610" s="123"/>
      <c r="H610" s="123"/>
      <c r="I610" s="123"/>
      <c r="J610" s="123"/>
      <c r="K610" s="131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</row>
    <row r="611" spans="2:21">
      <c r="B611" s="122"/>
      <c r="C611" s="123"/>
      <c r="D611" s="123"/>
      <c r="E611" s="123"/>
      <c r="F611" s="123"/>
      <c r="G611" s="123"/>
      <c r="H611" s="123"/>
      <c r="I611" s="123"/>
      <c r="J611" s="123"/>
      <c r="K611" s="131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</row>
    <row r="612" spans="2:21">
      <c r="B612" s="122"/>
      <c r="C612" s="123"/>
      <c r="D612" s="123"/>
      <c r="E612" s="123"/>
      <c r="F612" s="123"/>
      <c r="G612" s="123"/>
      <c r="H612" s="123"/>
      <c r="I612" s="123"/>
      <c r="J612" s="123"/>
      <c r="K612" s="131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</row>
    <row r="613" spans="2:21">
      <c r="B613" s="122"/>
      <c r="C613" s="123"/>
      <c r="D613" s="123"/>
      <c r="E613" s="123"/>
      <c r="F613" s="123"/>
      <c r="G613" s="123"/>
      <c r="H613" s="123"/>
      <c r="I613" s="123"/>
      <c r="J613" s="123"/>
      <c r="K613" s="131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</row>
    <row r="614" spans="2:21">
      <c r="B614" s="122"/>
      <c r="C614" s="123"/>
      <c r="D614" s="123"/>
      <c r="E614" s="123"/>
      <c r="F614" s="123"/>
      <c r="G614" s="123"/>
      <c r="H614" s="123"/>
      <c r="I614" s="123"/>
      <c r="J614" s="123"/>
      <c r="K614" s="131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</row>
    <row r="615" spans="2:21">
      <c r="B615" s="122"/>
      <c r="C615" s="123"/>
      <c r="D615" s="123"/>
      <c r="E615" s="123"/>
      <c r="F615" s="123"/>
      <c r="G615" s="123"/>
      <c r="H615" s="123"/>
      <c r="I615" s="123"/>
      <c r="J615" s="123"/>
      <c r="K615" s="131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</row>
    <row r="616" spans="2:21">
      <c r="B616" s="122"/>
      <c r="C616" s="123"/>
      <c r="D616" s="123"/>
      <c r="E616" s="123"/>
      <c r="F616" s="123"/>
      <c r="G616" s="123"/>
      <c r="H616" s="123"/>
      <c r="I616" s="123"/>
      <c r="J616" s="123"/>
      <c r="K616" s="131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</row>
    <row r="617" spans="2:21">
      <c r="B617" s="122"/>
      <c r="C617" s="123"/>
      <c r="D617" s="123"/>
      <c r="E617" s="123"/>
      <c r="F617" s="123"/>
      <c r="G617" s="123"/>
      <c r="H617" s="123"/>
      <c r="I617" s="123"/>
      <c r="J617" s="123"/>
      <c r="K617" s="131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</row>
    <row r="618" spans="2:21">
      <c r="B618" s="122"/>
      <c r="C618" s="123"/>
      <c r="D618" s="123"/>
      <c r="E618" s="123"/>
      <c r="F618" s="123"/>
      <c r="G618" s="123"/>
      <c r="H618" s="123"/>
      <c r="I618" s="123"/>
      <c r="J618" s="123"/>
      <c r="K618" s="131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</row>
    <row r="619" spans="2:21">
      <c r="B619" s="122"/>
      <c r="C619" s="123"/>
      <c r="D619" s="123"/>
      <c r="E619" s="123"/>
      <c r="F619" s="123"/>
      <c r="G619" s="123"/>
      <c r="H619" s="123"/>
      <c r="I619" s="123"/>
      <c r="J619" s="123"/>
      <c r="K619" s="131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</row>
    <row r="620" spans="2:21">
      <c r="B620" s="122"/>
      <c r="C620" s="123"/>
      <c r="D620" s="123"/>
      <c r="E620" s="123"/>
      <c r="F620" s="123"/>
      <c r="G620" s="123"/>
      <c r="H620" s="123"/>
      <c r="I620" s="123"/>
      <c r="J620" s="123"/>
      <c r="K620" s="131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</row>
    <row r="621" spans="2:21">
      <c r="B621" s="122"/>
      <c r="C621" s="123"/>
      <c r="D621" s="123"/>
      <c r="E621" s="123"/>
      <c r="F621" s="123"/>
      <c r="G621" s="123"/>
      <c r="H621" s="123"/>
      <c r="I621" s="123"/>
      <c r="J621" s="123"/>
      <c r="K621" s="131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</row>
    <row r="622" spans="2:21">
      <c r="B622" s="122"/>
      <c r="C622" s="123"/>
      <c r="D622" s="123"/>
      <c r="E622" s="123"/>
      <c r="F622" s="123"/>
      <c r="G622" s="123"/>
      <c r="H622" s="123"/>
      <c r="I622" s="123"/>
      <c r="J622" s="123"/>
      <c r="K622" s="131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</row>
    <row r="623" spans="2:21">
      <c r="B623" s="122"/>
      <c r="C623" s="123"/>
      <c r="D623" s="123"/>
      <c r="E623" s="123"/>
      <c r="F623" s="123"/>
      <c r="G623" s="123"/>
      <c r="H623" s="123"/>
      <c r="I623" s="123"/>
      <c r="J623" s="123"/>
      <c r="K623" s="131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</row>
    <row r="624" spans="2:21">
      <c r="B624" s="122"/>
      <c r="C624" s="123"/>
      <c r="D624" s="123"/>
      <c r="E624" s="123"/>
      <c r="F624" s="123"/>
      <c r="G624" s="123"/>
      <c r="H624" s="123"/>
      <c r="I624" s="123"/>
      <c r="J624" s="123"/>
      <c r="K624" s="131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</row>
    <row r="625" spans="2:21">
      <c r="B625" s="122"/>
      <c r="C625" s="123"/>
      <c r="D625" s="123"/>
      <c r="E625" s="123"/>
      <c r="F625" s="123"/>
      <c r="G625" s="123"/>
      <c r="H625" s="123"/>
      <c r="I625" s="123"/>
      <c r="J625" s="123"/>
      <c r="K625" s="131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</row>
    <row r="626" spans="2:21">
      <c r="B626" s="122"/>
      <c r="C626" s="123"/>
      <c r="D626" s="123"/>
      <c r="E626" s="123"/>
      <c r="F626" s="123"/>
      <c r="G626" s="123"/>
      <c r="H626" s="123"/>
      <c r="I626" s="123"/>
      <c r="J626" s="123"/>
      <c r="K626" s="131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</row>
    <row r="627" spans="2:21">
      <c r="B627" s="122"/>
      <c r="C627" s="123"/>
      <c r="D627" s="123"/>
      <c r="E627" s="123"/>
      <c r="F627" s="123"/>
      <c r="G627" s="123"/>
      <c r="H627" s="123"/>
      <c r="I627" s="123"/>
      <c r="J627" s="123"/>
      <c r="K627" s="131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</row>
    <row r="628" spans="2:21">
      <c r="B628" s="122"/>
      <c r="C628" s="123"/>
      <c r="D628" s="123"/>
      <c r="E628" s="123"/>
      <c r="F628" s="123"/>
      <c r="G628" s="123"/>
      <c r="H628" s="123"/>
      <c r="I628" s="123"/>
      <c r="J628" s="123"/>
      <c r="K628" s="131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</row>
    <row r="629" spans="2:21">
      <c r="B629" s="122"/>
      <c r="C629" s="123"/>
      <c r="D629" s="123"/>
      <c r="E629" s="123"/>
      <c r="F629" s="123"/>
      <c r="G629" s="123"/>
      <c r="H629" s="123"/>
      <c r="I629" s="123"/>
      <c r="J629" s="123"/>
      <c r="K629" s="131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</row>
    <row r="630" spans="2:21">
      <c r="B630" s="122"/>
      <c r="C630" s="123"/>
      <c r="D630" s="123"/>
      <c r="E630" s="123"/>
      <c r="F630" s="123"/>
      <c r="G630" s="123"/>
      <c r="H630" s="123"/>
      <c r="I630" s="123"/>
      <c r="J630" s="123"/>
      <c r="K630" s="131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</row>
    <row r="631" spans="2:21">
      <c r="B631" s="122"/>
      <c r="C631" s="123"/>
      <c r="D631" s="123"/>
      <c r="E631" s="123"/>
      <c r="F631" s="123"/>
      <c r="G631" s="123"/>
      <c r="H631" s="123"/>
      <c r="I631" s="123"/>
      <c r="J631" s="123"/>
      <c r="K631" s="131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</row>
    <row r="632" spans="2:21">
      <c r="B632" s="122"/>
      <c r="C632" s="123"/>
      <c r="D632" s="123"/>
      <c r="E632" s="123"/>
      <c r="F632" s="123"/>
      <c r="G632" s="123"/>
      <c r="H632" s="123"/>
      <c r="I632" s="123"/>
      <c r="J632" s="123"/>
      <c r="K632" s="131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</row>
    <row r="633" spans="2:21">
      <c r="B633" s="122"/>
      <c r="C633" s="123"/>
      <c r="D633" s="123"/>
      <c r="E633" s="123"/>
      <c r="F633" s="123"/>
      <c r="G633" s="123"/>
      <c r="H633" s="123"/>
      <c r="I633" s="123"/>
      <c r="J633" s="123"/>
      <c r="K633" s="131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</row>
    <row r="634" spans="2:21">
      <c r="B634" s="122"/>
      <c r="C634" s="123"/>
      <c r="D634" s="123"/>
      <c r="E634" s="123"/>
      <c r="F634" s="123"/>
      <c r="G634" s="123"/>
      <c r="H634" s="123"/>
      <c r="I634" s="123"/>
      <c r="J634" s="123"/>
      <c r="K634" s="131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</row>
    <row r="635" spans="2:21">
      <c r="B635" s="122"/>
      <c r="C635" s="123"/>
      <c r="D635" s="123"/>
      <c r="E635" s="123"/>
      <c r="F635" s="123"/>
      <c r="G635" s="123"/>
      <c r="H635" s="123"/>
      <c r="I635" s="123"/>
      <c r="J635" s="123"/>
      <c r="K635" s="131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</row>
    <row r="636" spans="2:21">
      <c r="B636" s="122"/>
      <c r="C636" s="123"/>
      <c r="D636" s="123"/>
      <c r="E636" s="123"/>
      <c r="F636" s="123"/>
      <c r="G636" s="123"/>
      <c r="H636" s="123"/>
      <c r="I636" s="123"/>
      <c r="J636" s="123"/>
      <c r="K636" s="131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</row>
    <row r="637" spans="2:21">
      <c r="B637" s="122"/>
      <c r="C637" s="123"/>
      <c r="D637" s="123"/>
      <c r="E637" s="123"/>
      <c r="F637" s="123"/>
      <c r="G637" s="123"/>
      <c r="H637" s="123"/>
      <c r="I637" s="123"/>
      <c r="J637" s="123"/>
      <c r="K637" s="131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</row>
    <row r="638" spans="2:21">
      <c r="B638" s="122"/>
      <c r="C638" s="123"/>
      <c r="D638" s="123"/>
      <c r="E638" s="123"/>
      <c r="F638" s="123"/>
      <c r="G638" s="123"/>
      <c r="H638" s="123"/>
      <c r="I638" s="123"/>
      <c r="J638" s="123"/>
      <c r="K638" s="131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</row>
    <row r="639" spans="2:21">
      <c r="B639" s="122"/>
      <c r="C639" s="123"/>
      <c r="D639" s="123"/>
      <c r="E639" s="123"/>
      <c r="F639" s="123"/>
      <c r="G639" s="123"/>
      <c r="H639" s="123"/>
      <c r="I639" s="123"/>
      <c r="J639" s="123"/>
      <c r="K639" s="131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</row>
    <row r="640" spans="2:21">
      <c r="B640" s="122"/>
      <c r="C640" s="123"/>
      <c r="D640" s="123"/>
      <c r="E640" s="123"/>
      <c r="F640" s="123"/>
      <c r="G640" s="123"/>
      <c r="H640" s="123"/>
      <c r="I640" s="123"/>
      <c r="J640" s="123"/>
      <c r="K640" s="131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</row>
    <row r="641" spans="2:21">
      <c r="B641" s="122"/>
      <c r="C641" s="123"/>
      <c r="D641" s="123"/>
      <c r="E641" s="123"/>
      <c r="F641" s="123"/>
      <c r="G641" s="123"/>
      <c r="H641" s="123"/>
      <c r="I641" s="123"/>
      <c r="J641" s="123"/>
      <c r="K641" s="131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</row>
    <row r="642" spans="2:21">
      <c r="B642" s="122"/>
      <c r="C642" s="123"/>
      <c r="D642" s="123"/>
      <c r="E642" s="123"/>
      <c r="F642" s="123"/>
      <c r="G642" s="123"/>
      <c r="H642" s="123"/>
      <c r="I642" s="123"/>
      <c r="J642" s="123"/>
      <c r="K642" s="131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</row>
    <row r="643" spans="2:21">
      <c r="B643" s="122"/>
      <c r="C643" s="123"/>
      <c r="D643" s="123"/>
      <c r="E643" s="123"/>
      <c r="F643" s="123"/>
      <c r="G643" s="123"/>
      <c r="H643" s="123"/>
      <c r="I643" s="123"/>
      <c r="J643" s="123"/>
      <c r="K643" s="131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</row>
    <row r="644" spans="2:21">
      <c r="B644" s="122"/>
      <c r="C644" s="123"/>
      <c r="D644" s="123"/>
      <c r="E644" s="123"/>
      <c r="F644" s="123"/>
      <c r="G644" s="123"/>
      <c r="H644" s="123"/>
      <c r="I644" s="123"/>
      <c r="J644" s="123"/>
      <c r="K644" s="131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</row>
    <row r="645" spans="2:21">
      <c r="B645" s="122"/>
      <c r="C645" s="123"/>
      <c r="D645" s="123"/>
      <c r="E645" s="123"/>
      <c r="F645" s="123"/>
      <c r="G645" s="123"/>
      <c r="H645" s="123"/>
      <c r="I645" s="123"/>
      <c r="J645" s="123"/>
      <c r="K645" s="131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</row>
    <row r="646" spans="2:21">
      <c r="B646" s="122"/>
      <c r="C646" s="123"/>
      <c r="D646" s="123"/>
      <c r="E646" s="123"/>
      <c r="F646" s="123"/>
      <c r="G646" s="123"/>
      <c r="H646" s="123"/>
      <c r="I646" s="123"/>
      <c r="J646" s="123"/>
      <c r="K646" s="131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</row>
    <row r="647" spans="2:21">
      <c r="B647" s="122"/>
      <c r="C647" s="123"/>
      <c r="D647" s="123"/>
      <c r="E647" s="123"/>
      <c r="F647" s="123"/>
      <c r="G647" s="123"/>
      <c r="H647" s="123"/>
      <c r="I647" s="123"/>
      <c r="J647" s="123"/>
      <c r="K647" s="131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</row>
    <row r="648" spans="2:21">
      <c r="B648" s="122"/>
      <c r="C648" s="123"/>
      <c r="D648" s="123"/>
      <c r="E648" s="123"/>
      <c r="F648" s="123"/>
      <c r="G648" s="123"/>
      <c r="H648" s="123"/>
      <c r="I648" s="123"/>
      <c r="J648" s="123"/>
      <c r="K648" s="131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</row>
    <row r="649" spans="2:21">
      <c r="B649" s="122"/>
      <c r="C649" s="123"/>
      <c r="D649" s="123"/>
      <c r="E649" s="123"/>
      <c r="F649" s="123"/>
      <c r="G649" s="123"/>
      <c r="H649" s="123"/>
      <c r="I649" s="123"/>
      <c r="J649" s="123"/>
      <c r="K649" s="131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</row>
    <row r="650" spans="2:21">
      <c r="B650" s="122"/>
      <c r="C650" s="123"/>
      <c r="D650" s="123"/>
      <c r="E650" s="123"/>
      <c r="F650" s="123"/>
      <c r="G650" s="123"/>
      <c r="H650" s="123"/>
      <c r="I650" s="123"/>
      <c r="J650" s="123"/>
      <c r="K650" s="131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</row>
    <row r="651" spans="2:21">
      <c r="B651" s="122"/>
      <c r="C651" s="123"/>
      <c r="D651" s="123"/>
      <c r="E651" s="123"/>
      <c r="F651" s="123"/>
      <c r="G651" s="123"/>
      <c r="H651" s="123"/>
      <c r="I651" s="123"/>
      <c r="J651" s="123"/>
      <c r="K651" s="131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</row>
    <row r="652" spans="2:21">
      <c r="B652" s="122"/>
      <c r="C652" s="123"/>
      <c r="D652" s="123"/>
      <c r="E652" s="123"/>
      <c r="F652" s="123"/>
      <c r="G652" s="123"/>
      <c r="H652" s="123"/>
      <c r="I652" s="123"/>
      <c r="J652" s="123"/>
      <c r="K652" s="131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</row>
    <row r="653" spans="2:21">
      <c r="B653" s="122"/>
      <c r="C653" s="123"/>
      <c r="D653" s="123"/>
      <c r="E653" s="123"/>
      <c r="F653" s="123"/>
      <c r="G653" s="123"/>
      <c r="H653" s="123"/>
      <c r="I653" s="123"/>
      <c r="J653" s="123"/>
      <c r="K653" s="131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</row>
    <row r="654" spans="2:21">
      <c r="B654" s="122"/>
      <c r="C654" s="123"/>
      <c r="D654" s="123"/>
      <c r="E654" s="123"/>
      <c r="F654" s="123"/>
      <c r="G654" s="123"/>
      <c r="H654" s="123"/>
      <c r="I654" s="123"/>
      <c r="J654" s="123"/>
      <c r="K654" s="131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</row>
    <row r="655" spans="2:21">
      <c r="B655" s="122"/>
      <c r="C655" s="123"/>
      <c r="D655" s="123"/>
      <c r="E655" s="123"/>
      <c r="F655" s="123"/>
      <c r="G655" s="123"/>
      <c r="H655" s="123"/>
      <c r="I655" s="123"/>
      <c r="J655" s="123"/>
      <c r="K655" s="131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</row>
    <row r="656" spans="2:21">
      <c r="B656" s="122"/>
      <c r="C656" s="123"/>
      <c r="D656" s="123"/>
      <c r="E656" s="123"/>
      <c r="F656" s="123"/>
      <c r="G656" s="123"/>
      <c r="H656" s="123"/>
      <c r="I656" s="123"/>
      <c r="J656" s="123"/>
      <c r="K656" s="131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</row>
    <row r="657" spans="2:21">
      <c r="B657" s="122"/>
      <c r="C657" s="123"/>
      <c r="D657" s="123"/>
      <c r="E657" s="123"/>
      <c r="F657" s="123"/>
      <c r="G657" s="123"/>
      <c r="H657" s="123"/>
      <c r="I657" s="123"/>
      <c r="J657" s="123"/>
      <c r="K657" s="131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</row>
    <row r="658" spans="2:21">
      <c r="B658" s="122"/>
      <c r="C658" s="123"/>
      <c r="D658" s="123"/>
      <c r="E658" s="123"/>
      <c r="F658" s="123"/>
      <c r="G658" s="123"/>
      <c r="H658" s="123"/>
      <c r="I658" s="123"/>
      <c r="J658" s="123"/>
      <c r="K658" s="131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</row>
    <row r="659" spans="2:21">
      <c r="B659" s="122"/>
      <c r="C659" s="123"/>
      <c r="D659" s="123"/>
      <c r="E659" s="123"/>
      <c r="F659" s="123"/>
      <c r="G659" s="123"/>
      <c r="H659" s="123"/>
      <c r="I659" s="123"/>
      <c r="J659" s="123"/>
      <c r="K659" s="131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</row>
    <row r="660" spans="2:21">
      <c r="B660" s="122"/>
      <c r="C660" s="123"/>
      <c r="D660" s="123"/>
      <c r="E660" s="123"/>
      <c r="F660" s="123"/>
      <c r="G660" s="123"/>
      <c r="H660" s="123"/>
      <c r="I660" s="123"/>
      <c r="J660" s="123"/>
      <c r="K660" s="131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</row>
    <row r="661" spans="2:21">
      <c r="B661" s="122"/>
      <c r="C661" s="123"/>
      <c r="D661" s="123"/>
      <c r="E661" s="123"/>
      <c r="F661" s="123"/>
      <c r="G661" s="123"/>
      <c r="H661" s="123"/>
      <c r="I661" s="123"/>
      <c r="J661" s="123"/>
      <c r="K661" s="131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</row>
    <row r="662" spans="2:21">
      <c r="B662" s="122"/>
      <c r="C662" s="123"/>
      <c r="D662" s="123"/>
      <c r="E662" s="123"/>
      <c r="F662" s="123"/>
      <c r="G662" s="123"/>
      <c r="H662" s="123"/>
      <c r="I662" s="123"/>
      <c r="J662" s="123"/>
      <c r="K662" s="131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</row>
    <row r="663" spans="2:21">
      <c r="B663" s="122"/>
      <c r="C663" s="123"/>
      <c r="D663" s="123"/>
      <c r="E663" s="123"/>
      <c r="F663" s="123"/>
      <c r="G663" s="123"/>
      <c r="H663" s="123"/>
      <c r="I663" s="123"/>
      <c r="J663" s="123"/>
      <c r="K663" s="131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</row>
    <row r="664" spans="2:21">
      <c r="B664" s="122"/>
      <c r="C664" s="123"/>
      <c r="D664" s="123"/>
      <c r="E664" s="123"/>
      <c r="F664" s="123"/>
      <c r="G664" s="123"/>
      <c r="H664" s="123"/>
      <c r="I664" s="123"/>
      <c r="J664" s="123"/>
      <c r="K664" s="131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</row>
    <row r="665" spans="2:21">
      <c r="B665" s="122"/>
      <c r="C665" s="123"/>
      <c r="D665" s="123"/>
      <c r="E665" s="123"/>
      <c r="F665" s="123"/>
      <c r="G665" s="123"/>
      <c r="H665" s="123"/>
      <c r="I665" s="123"/>
      <c r="J665" s="123"/>
      <c r="K665" s="131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</row>
    <row r="666" spans="2:21">
      <c r="B666" s="122"/>
      <c r="C666" s="123"/>
      <c r="D666" s="123"/>
      <c r="E666" s="123"/>
      <c r="F666" s="123"/>
      <c r="G666" s="123"/>
      <c r="H666" s="123"/>
      <c r="I666" s="123"/>
      <c r="J666" s="123"/>
      <c r="K666" s="131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</row>
    <row r="667" spans="2:21">
      <c r="B667" s="122"/>
      <c r="C667" s="123"/>
      <c r="D667" s="123"/>
      <c r="E667" s="123"/>
      <c r="F667" s="123"/>
      <c r="G667" s="123"/>
      <c r="H667" s="123"/>
      <c r="I667" s="123"/>
      <c r="J667" s="123"/>
      <c r="K667" s="131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</row>
    <row r="668" spans="2:21">
      <c r="B668" s="122"/>
      <c r="C668" s="123"/>
      <c r="D668" s="123"/>
      <c r="E668" s="123"/>
      <c r="F668" s="123"/>
      <c r="G668" s="123"/>
      <c r="H668" s="123"/>
      <c r="I668" s="123"/>
      <c r="J668" s="123"/>
      <c r="K668" s="131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</row>
    <row r="669" spans="2:21">
      <c r="B669" s="122"/>
      <c r="C669" s="123"/>
      <c r="D669" s="123"/>
      <c r="E669" s="123"/>
      <c r="F669" s="123"/>
      <c r="G669" s="123"/>
      <c r="H669" s="123"/>
      <c r="I669" s="123"/>
      <c r="J669" s="123"/>
      <c r="K669" s="131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</row>
    <row r="670" spans="2:21">
      <c r="B670" s="122"/>
      <c r="C670" s="123"/>
      <c r="D670" s="123"/>
      <c r="E670" s="123"/>
      <c r="F670" s="123"/>
      <c r="G670" s="123"/>
      <c r="H670" s="123"/>
      <c r="I670" s="123"/>
      <c r="J670" s="123"/>
      <c r="K670" s="131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</row>
    <row r="671" spans="2:21">
      <c r="B671" s="122"/>
      <c r="C671" s="123"/>
      <c r="D671" s="123"/>
      <c r="E671" s="123"/>
      <c r="F671" s="123"/>
      <c r="G671" s="123"/>
      <c r="H671" s="123"/>
      <c r="I671" s="123"/>
      <c r="J671" s="123"/>
      <c r="K671" s="131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</row>
    <row r="672" spans="2:21">
      <c r="B672" s="122"/>
      <c r="C672" s="123"/>
      <c r="D672" s="123"/>
      <c r="E672" s="123"/>
      <c r="F672" s="123"/>
      <c r="G672" s="123"/>
      <c r="H672" s="123"/>
      <c r="I672" s="123"/>
      <c r="J672" s="123"/>
      <c r="K672" s="131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</row>
    <row r="673" spans="2:21">
      <c r="B673" s="122"/>
      <c r="C673" s="123"/>
      <c r="D673" s="123"/>
      <c r="E673" s="123"/>
      <c r="F673" s="123"/>
      <c r="G673" s="123"/>
      <c r="H673" s="123"/>
      <c r="I673" s="123"/>
      <c r="J673" s="123"/>
      <c r="K673" s="131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</row>
    <row r="674" spans="2:21">
      <c r="B674" s="122"/>
      <c r="C674" s="123"/>
      <c r="D674" s="123"/>
      <c r="E674" s="123"/>
      <c r="F674" s="123"/>
      <c r="G674" s="123"/>
      <c r="H674" s="123"/>
      <c r="I674" s="123"/>
      <c r="J674" s="123"/>
      <c r="K674" s="131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</row>
    <row r="675" spans="2:21">
      <c r="B675" s="122"/>
      <c r="C675" s="123"/>
      <c r="D675" s="123"/>
      <c r="E675" s="123"/>
      <c r="F675" s="123"/>
      <c r="G675" s="123"/>
      <c r="H675" s="123"/>
      <c r="I675" s="123"/>
      <c r="J675" s="123"/>
      <c r="K675" s="131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</row>
    <row r="676" spans="2:21">
      <c r="B676" s="122"/>
      <c r="C676" s="123"/>
      <c r="D676" s="123"/>
      <c r="E676" s="123"/>
      <c r="F676" s="123"/>
      <c r="G676" s="123"/>
      <c r="H676" s="123"/>
      <c r="I676" s="123"/>
      <c r="J676" s="123"/>
      <c r="K676" s="131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</row>
    <row r="677" spans="2:21">
      <c r="B677" s="122"/>
      <c r="C677" s="123"/>
      <c r="D677" s="123"/>
      <c r="E677" s="123"/>
      <c r="F677" s="123"/>
      <c r="G677" s="123"/>
      <c r="H677" s="123"/>
      <c r="I677" s="123"/>
      <c r="J677" s="123"/>
      <c r="K677" s="131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</row>
    <row r="678" spans="2:21">
      <c r="B678" s="122"/>
      <c r="C678" s="123"/>
      <c r="D678" s="123"/>
      <c r="E678" s="123"/>
      <c r="F678" s="123"/>
      <c r="G678" s="123"/>
      <c r="H678" s="123"/>
      <c r="I678" s="123"/>
      <c r="J678" s="123"/>
      <c r="K678" s="131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</row>
    <row r="679" spans="2:21">
      <c r="B679" s="122"/>
      <c r="C679" s="123"/>
      <c r="D679" s="123"/>
      <c r="E679" s="123"/>
      <c r="F679" s="123"/>
      <c r="G679" s="123"/>
      <c r="H679" s="123"/>
      <c r="I679" s="123"/>
      <c r="J679" s="123"/>
      <c r="K679" s="131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</row>
    <row r="680" spans="2:21">
      <c r="B680" s="122"/>
      <c r="C680" s="123"/>
      <c r="D680" s="123"/>
      <c r="E680" s="123"/>
      <c r="F680" s="123"/>
      <c r="G680" s="123"/>
      <c r="H680" s="123"/>
      <c r="I680" s="123"/>
      <c r="J680" s="123"/>
      <c r="K680" s="131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</row>
    <row r="681" spans="2:21">
      <c r="B681" s="122"/>
      <c r="C681" s="123"/>
      <c r="D681" s="123"/>
      <c r="E681" s="123"/>
      <c r="F681" s="123"/>
      <c r="G681" s="123"/>
      <c r="H681" s="123"/>
      <c r="I681" s="123"/>
      <c r="J681" s="123"/>
      <c r="K681" s="131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</row>
    <row r="682" spans="2:21">
      <c r="B682" s="122"/>
      <c r="C682" s="123"/>
      <c r="D682" s="123"/>
      <c r="E682" s="123"/>
      <c r="F682" s="123"/>
      <c r="G682" s="123"/>
      <c r="H682" s="123"/>
      <c r="I682" s="123"/>
      <c r="J682" s="123"/>
      <c r="K682" s="131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</row>
    <row r="683" spans="2:21">
      <c r="B683" s="122"/>
      <c r="C683" s="123"/>
      <c r="D683" s="123"/>
      <c r="E683" s="123"/>
      <c r="F683" s="123"/>
      <c r="G683" s="123"/>
      <c r="H683" s="123"/>
      <c r="I683" s="123"/>
      <c r="J683" s="123"/>
      <c r="K683" s="131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</row>
    <row r="684" spans="2:21">
      <c r="B684" s="122"/>
      <c r="C684" s="123"/>
      <c r="D684" s="123"/>
      <c r="E684" s="123"/>
      <c r="F684" s="123"/>
      <c r="G684" s="123"/>
      <c r="H684" s="123"/>
      <c r="I684" s="123"/>
      <c r="J684" s="123"/>
      <c r="K684" s="131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</row>
    <row r="685" spans="2:21">
      <c r="B685" s="122"/>
      <c r="C685" s="123"/>
      <c r="D685" s="123"/>
      <c r="E685" s="123"/>
      <c r="F685" s="123"/>
      <c r="G685" s="123"/>
      <c r="H685" s="123"/>
      <c r="I685" s="123"/>
      <c r="J685" s="123"/>
      <c r="K685" s="131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</row>
    <row r="686" spans="2:21">
      <c r="B686" s="122"/>
      <c r="C686" s="123"/>
      <c r="D686" s="123"/>
      <c r="E686" s="123"/>
      <c r="F686" s="123"/>
      <c r="G686" s="123"/>
      <c r="H686" s="123"/>
      <c r="I686" s="123"/>
      <c r="J686" s="123"/>
      <c r="K686" s="131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</row>
    <row r="687" spans="2:21">
      <c r="B687" s="122"/>
      <c r="C687" s="123"/>
      <c r="D687" s="123"/>
      <c r="E687" s="123"/>
      <c r="F687" s="123"/>
      <c r="G687" s="123"/>
      <c r="H687" s="123"/>
      <c r="I687" s="123"/>
      <c r="J687" s="123"/>
      <c r="K687" s="131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</row>
    <row r="688" spans="2:21">
      <c r="B688" s="122"/>
      <c r="C688" s="123"/>
      <c r="D688" s="123"/>
      <c r="E688" s="123"/>
      <c r="F688" s="123"/>
      <c r="G688" s="123"/>
      <c r="H688" s="123"/>
      <c r="I688" s="123"/>
      <c r="J688" s="123"/>
      <c r="K688" s="131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</row>
    <row r="689" spans="2:21">
      <c r="B689" s="122"/>
      <c r="C689" s="123"/>
      <c r="D689" s="123"/>
      <c r="E689" s="123"/>
      <c r="F689" s="123"/>
      <c r="G689" s="123"/>
      <c r="H689" s="123"/>
      <c r="I689" s="123"/>
      <c r="J689" s="123"/>
      <c r="K689" s="131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</row>
    <row r="690" spans="2:21">
      <c r="B690" s="122"/>
      <c r="C690" s="123"/>
      <c r="D690" s="123"/>
      <c r="E690" s="123"/>
      <c r="F690" s="123"/>
      <c r="G690" s="123"/>
      <c r="H690" s="123"/>
      <c r="I690" s="123"/>
      <c r="J690" s="123"/>
      <c r="K690" s="131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</row>
    <row r="691" spans="2:21">
      <c r="B691" s="122"/>
      <c r="C691" s="123"/>
      <c r="D691" s="123"/>
      <c r="E691" s="123"/>
      <c r="F691" s="123"/>
      <c r="G691" s="123"/>
      <c r="H691" s="123"/>
      <c r="I691" s="123"/>
      <c r="J691" s="123"/>
      <c r="K691" s="131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</row>
    <row r="692" spans="2:21">
      <c r="B692" s="122"/>
      <c r="C692" s="123"/>
      <c r="D692" s="123"/>
      <c r="E692" s="123"/>
      <c r="F692" s="123"/>
      <c r="G692" s="123"/>
      <c r="H692" s="123"/>
      <c r="I692" s="123"/>
      <c r="J692" s="123"/>
      <c r="K692" s="131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</row>
    <row r="693" spans="2:21">
      <c r="B693" s="122"/>
      <c r="C693" s="123"/>
      <c r="D693" s="123"/>
      <c r="E693" s="123"/>
      <c r="F693" s="123"/>
      <c r="G693" s="123"/>
      <c r="H693" s="123"/>
      <c r="I693" s="123"/>
      <c r="J693" s="123"/>
      <c r="K693" s="131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</row>
    <row r="694" spans="2:21">
      <c r="B694" s="122"/>
      <c r="C694" s="123"/>
      <c r="D694" s="123"/>
      <c r="E694" s="123"/>
      <c r="F694" s="123"/>
      <c r="G694" s="123"/>
      <c r="H694" s="123"/>
      <c r="I694" s="123"/>
      <c r="J694" s="123"/>
      <c r="K694" s="131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</row>
    <row r="695" spans="2:21">
      <c r="B695" s="122"/>
      <c r="C695" s="123"/>
      <c r="D695" s="123"/>
      <c r="E695" s="123"/>
      <c r="F695" s="123"/>
      <c r="G695" s="123"/>
      <c r="H695" s="123"/>
      <c r="I695" s="123"/>
      <c r="J695" s="123"/>
      <c r="K695" s="131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</row>
    <row r="696" spans="2:21">
      <c r="B696" s="122"/>
      <c r="C696" s="123"/>
      <c r="D696" s="123"/>
      <c r="E696" s="123"/>
      <c r="F696" s="123"/>
      <c r="G696" s="123"/>
      <c r="H696" s="123"/>
      <c r="I696" s="123"/>
      <c r="J696" s="123"/>
      <c r="K696" s="131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</row>
    <row r="697" spans="2:21">
      <c r="B697" s="122"/>
      <c r="C697" s="123"/>
      <c r="D697" s="123"/>
      <c r="E697" s="123"/>
      <c r="F697" s="123"/>
      <c r="G697" s="123"/>
      <c r="H697" s="123"/>
      <c r="I697" s="123"/>
      <c r="J697" s="123"/>
      <c r="K697" s="131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</row>
    <row r="698" spans="2:21">
      <c r="B698" s="122"/>
      <c r="C698" s="123"/>
      <c r="D698" s="123"/>
      <c r="E698" s="123"/>
      <c r="F698" s="123"/>
      <c r="G698" s="123"/>
      <c r="H698" s="123"/>
      <c r="I698" s="123"/>
      <c r="J698" s="123"/>
      <c r="K698" s="131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</row>
    <row r="699" spans="2:21">
      <c r="B699" s="122"/>
      <c r="C699" s="123"/>
      <c r="D699" s="123"/>
      <c r="E699" s="123"/>
      <c r="F699" s="123"/>
      <c r="G699" s="123"/>
      <c r="H699" s="123"/>
      <c r="I699" s="123"/>
      <c r="J699" s="123"/>
      <c r="K699" s="131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</row>
    <row r="700" spans="2:21">
      <c r="B700" s="122"/>
      <c r="C700" s="123"/>
      <c r="D700" s="123"/>
      <c r="E700" s="123"/>
      <c r="F700" s="123"/>
      <c r="G700" s="123"/>
      <c r="H700" s="123"/>
      <c r="I700" s="123"/>
      <c r="J700" s="123"/>
      <c r="K700" s="131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</row>
    <row r="701" spans="2:21">
      <c r="B701" s="122"/>
      <c r="C701" s="123"/>
      <c r="D701" s="123"/>
      <c r="E701" s="123"/>
      <c r="F701" s="123"/>
      <c r="G701" s="123"/>
      <c r="H701" s="123"/>
      <c r="I701" s="123"/>
      <c r="J701" s="123"/>
      <c r="K701" s="131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</row>
    <row r="702" spans="2:21">
      <c r="B702" s="122"/>
      <c r="C702" s="123"/>
      <c r="D702" s="123"/>
      <c r="E702" s="123"/>
      <c r="F702" s="123"/>
      <c r="G702" s="123"/>
      <c r="H702" s="123"/>
      <c r="I702" s="123"/>
      <c r="J702" s="123"/>
      <c r="K702" s="131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</row>
    <row r="703" spans="2:21">
      <c r="B703" s="122"/>
      <c r="C703" s="123"/>
      <c r="D703" s="123"/>
      <c r="E703" s="123"/>
      <c r="F703" s="123"/>
      <c r="G703" s="123"/>
      <c r="H703" s="123"/>
      <c r="I703" s="123"/>
      <c r="J703" s="123"/>
      <c r="K703" s="131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</row>
    <row r="704" spans="2:21">
      <c r="B704" s="122"/>
      <c r="C704" s="123"/>
      <c r="D704" s="123"/>
      <c r="E704" s="123"/>
      <c r="F704" s="123"/>
      <c r="G704" s="123"/>
      <c r="H704" s="123"/>
      <c r="I704" s="123"/>
      <c r="J704" s="123"/>
      <c r="K704" s="131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</row>
    <row r="705" spans="2:21">
      <c r="B705" s="122"/>
      <c r="C705" s="123"/>
      <c r="D705" s="123"/>
      <c r="E705" s="123"/>
      <c r="F705" s="123"/>
      <c r="G705" s="123"/>
      <c r="H705" s="123"/>
      <c r="I705" s="123"/>
      <c r="J705" s="123"/>
      <c r="K705" s="131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</row>
    <row r="706" spans="2:21">
      <c r="B706" s="122"/>
      <c r="C706" s="123"/>
      <c r="D706" s="123"/>
      <c r="E706" s="123"/>
      <c r="F706" s="123"/>
      <c r="G706" s="123"/>
      <c r="H706" s="123"/>
      <c r="I706" s="123"/>
      <c r="J706" s="123"/>
      <c r="K706" s="131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</row>
    <row r="707" spans="2:21">
      <c r="B707" s="122"/>
      <c r="C707" s="123"/>
      <c r="D707" s="123"/>
      <c r="E707" s="123"/>
      <c r="F707" s="123"/>
      <c r="G707" s="123"/>
      <c r="H707" s="123"/>
      <c r="I707" s="123"/>
      <c r="J707" s="123"/>
      <c r="K707" s="131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</row>
    <row r="708" spans="2:21">
      <c r="B708" s="122"/>
      <c r="C708" s="123"/>
      <c r="D708" s="123"/>
      <c r="E708" s="123"/>
      <c r="F708" s="123"/>
      <c r="G708" s="123"/>
      <c r="H708" s="123"/>
      <c r="I708" s="123"/>
      <c r="J708" s="123"/>
      <c r="K708" s="131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</row>
    <row r="709" spans="2:21">
      <c r="B709" s="122"/>
      <c r="C709" s="123"/>
      <c r="D709" s="123"/>
      <c r="E709" s="123"/>
      <c r="F709" s="123"/>
      <c r="G709" s="123"/>
      <c r="H709" s="123"/>
      <c r="I709" s="123"/>
      <c r="J709" s="123"/>
      <c r="K709" s="131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</row>
    <row r="710" spans="2:21">
      <c r="B710" s="122"/>
      <c r="C710" s="123"/>
      <c r="D710" s="123"/>
      <c r="E710" s="123"/>
      <c r="F710" s="123"/>
      <c r="G710" s="123"/>
      <c r="H710" s="123"/>
      <c r="I710" s="123"/>
      <c r="J710" s="123"/>
      <c r="K710" s="131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</row>
    <row r="711" spans="2:21">
      <c r="B711" s="122"/>
      <c r="C711" s="123"/>
      <c r="D711" s="123"/>
      <c r="E711" s="123"/>
      <c r="F711" s="123"/>
      <c r="G711" s="123"/>
      <c r="H711" s="123"/>
      <c r="I711" s="123"/>
      <c r="J711" s="123"/>
      <c r="K711" s="131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</row>
    <row r="712" spans="2:21">
      <c r="B712" s="122"/>
      <c r="C712" s="123"/>
      <c r="D712" s="123"/>
      <c r="E712" s="123"/>
      <c r="F712" s="123"/>
      <c r="G712" s="123"/>
      <c r="H712" s="123"/>
      <c r="I712" s="123"/>
      <c r="J712" s="123"/>
      <c r="K712" s="131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</row>
    <row r="713" spans="2:21">
      <c r="B713" s="122"/>
      <c r="C713" s="123"/>
      <c r="D713" s="123"/>
      <c r="E713" s="123"/>
      <c r="F713" s="123"/>
      <c r="G713" s="123"/>
      <c r="H713" s="123"/>
      <c r="I713" s="123"/>
      <c r="J713" s="123"/>
      <c r="K713" s="131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</row>
    <row r="714" spans="2:21">
      <c r="B714" s="122"/>
      <c r="C714" s="123"/>
      <c r="D714" s="123"/>
      <c r="E714" s="123"/>
      <c r="F714" s="123"/>
      <c r="G714" s="123"/>
      <c r="H714" s="123"/>
      <c r="I714" s="123"/>
      <c r="J714" s="123"/>
      <c r="K714" s="131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</row>
    <row r="715" spans="2:21">
      <c r="B715" s="122"/>
      <c r="C715" s="123"/>
      <c r="D715" s="123"/>
      <c r="E715" s="123"/>
      <c r="F715" s="123"/>
      <c r="G715" s="123"/>
      <c r="H715" s="123"/>
      <c r="I715" s="123"/>
      <c r="J715" s="123"/>
      <c r="K715" s="131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</row>
    <row r="716" spans="2:21">
      <c r="B716" s="122"/>
      <c r="C716" s="123"/>
      <c r="D716" s="123"/>
      <c r="E716" s="123"/>
      <c r="F716" s="123"/>
      <c r="G716" s="123"/>
      <c r="H716" s="123"/>
      <c r="I716" s="123"/>
      <c r="J716" s="123"/>
      <c r="K716" s="131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</row>
    <row r="717" spans="2:21">
      <c r="B717" s="122"/>
      <c r="C717" s="123"/>
      <c r="D717" s="123"/>
      <c r="E717" s="123"/>
      <c r="F717" s="123"/>
      <c r="G717" s="123"/>
      <c r="H717" s="123"/>
      <c r="I717" s="123"/>
      <c r="J717" s="123"/>
      <c r="K717" s="131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</row>
    <row r="718" spans="2:21">
      <c r="B718" s="122"/>
      <c r="C718" s="123"/>
      <c r="D718" s="123"/>
      <c r="E718" s="123"/>
      <c r="F718" s="123"/>
      <c r="G718" s="123"/>
      <c r="H718" s="123"/>
      <c r="I718" s="123"/>
      <c r="J718" s="123"/>
      <c r="K718" s="131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</row>
    <row r="719" spans="2:21">
      <c r="B719" s="122"/>
      <c r="C719" s="123"/>
      <c r="D719" s="123"/>
      <c r="E719" s="123"/>
      <c r="F719" s="123"/>
      <c r="G719" s="123"/>
      <c r="H719" s="123"/>
      <c r="I719" s="123"/>
      <c r="J719" s="123"/>
      <c r="K719" s="131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</row>
    <row r="720" spans="2:21">
      <c r="B720" s="122"/>
      <c r="C720" s="123"/>
      <c r="D720" s="123"/>
      <c r="E720" s="123"/>
      <c r="F720" s="123"/>
      <c r="G720" s="123"/>
      <c r="H720" s="123"/>
      <c r="I720" s="123"/>
      <c r="J720" s="123"/>
      <c r="K720" s="131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</row>
    <row r="721" spans="2:21">
      <c r="B721" s="122"/>
      <c r="C721" s="123"/>
      <c r="D721" s="123"/>
      <c r="E721" s="123"/>
      <c r="F721" s="123"/>
      <c r="G721" s="123"/>
      <c r="H721" s="123"/>
      <c r="I721" s="123"/>
      <c r="J721" s="123"/>
      <c r="K721" s="131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</row>
    <row r="722" spans="2:21">
      <c r="B722" s="122"/>
      <c r="C722" s="123"/>
      <c r="D722" s="123"/>
      <c r="E722" s="123"/>
      <c r="F722" s="123"/>
      <c r="G722" s="123"/>
      <c r="H722" s="123"/>
      <c r="I722" s="123"/>
      <c r="J722" s="123"/>
      <c r="K722" s="131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</row>
    <row r="723" spans="2:21">
      <c r="B723" s="122"/>
      <c r="C723" s="123"/>
      <c r="D723" s="123"/>
      <c r="E723" s="123"/>
      <c r="F723" s="123"/>
      <c r="G723" s="123"/>
      <c r="H723" s="123"/>
      <c r="I723" s="123"/>
      <c r="J723" s="123"/>
      <c r="K723" s="131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</row>
    <row r="724" spans="2:21">
      <c r="B724" s="122"/>
      <c r="C724" s="123"/>
      <c r="D724" s="123"/>
      <c r="E724" s="123"/>
      <c r="F724" s="123"/>
      <c r="G724" s="123"/>
      <c r="H724" s="123"/>
      <c r="I724" s="123"/>
      <c r="J724" s="123"/>
      <c r="K724" s="131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</row>
    <row r="725" spans="2:21">
      <c r="B725" s="122"/>
      <c r="C725" s="123"/>
      <c r="D725" s="123"/>
      <c r="E725" s="123"/>
      <c r="F725" s="123"/>
      <c r="G725" s="123"/>
      <c r="H725" s="123"/>
      <c r="I725" s="123"/>
      <c r="J725" s="123"/>
      <c r="K725" s="131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</row>
    <row r="726" spans="2:21">
      <c r="B726" s="122"/>
      <c r="C726" s="123"/>
      <c r="D726" s="123"/>
      <c r="E726" s="123"/>
      <c r="F726" s="123"/>
      <c r="G726" s="123"/>
      <c r="H726" s="123"/>
      <c r="I726" s="123"/>
      <c r="J726" s="123"/>
      <c r="K726" s="131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</row>
    <row r="727" spans="2:21">
      <c r="B727" s="122"/>
      <c r="C727" s="123"/>
      <c r="D727" s="123"/>
      <c r="E727" s="123"/>
      <c r="F727" s="123"/>
      <c r="G727" s="123"/>
      <c r="H727" s="123"/>
      <c r="I727" s="123"/>
      <c r="J727" s="123"/>
      <c r="K727" s="131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</row>
    <row r="728" spans="2:21">
      <c r="B728" s="122"/>
      <c r="C728" s="123"/>
      <c r="D728" s="123"/>
      <c r="E728" s="123"/>
      <c r="F728" s="123"/>
      <c r="G728" s="123"/>
      <c r="H728" s="123"/>
      <c r="I728" s="123"/>
      <c r="J728" s="123"/>
      <c r="K728" s="131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</row>
    <row r="729" spans="2:21">
      <c r="B729" s="122"/>
      <c r="C729" s="123"/>
      <c r="D729" s="123"/>
      <c r="E729" s="123"/>
      <c r="F729" s="123"/>
      <c r="G729" s="123"/>
      <c r="H729" s="123"/>
      <c r="I729" s="123"/>
      <c r="J729" s="123"/>
      <c r="K729" s="131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</row>
    <row r="730" spans="2:21">
      <c r="B730" s="122"/>
      <c r="C730" s="123"/>
      <c r="D730" s="123"/>
      <c r="E730" s="123"/>
      <c r="F730" s="123"/>
      <c r="G730" s="123"/>
      <c r="H730" s="123"/>
      <c r="I730" s="123"/>
      <c r="J730" s="123"/>
      <c r="K730" s="131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</row>
    <row r="731" spans="2:21">
      <c r="B731" s="122"/>
      <c r="C731" s="123"/>
      <c r="D731" s="123"/>
      <c r="E731" s="123"/>
      <c r="F731" s="123"/>
      <c r="G731" s="123"/>
      <c r="H731" s="123"/>
      <c r="I731" s="123"/>
      <c r="J731" s="123"/>
      <c r="K731" s="131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</row>
    <row r="732" spans="2:21">
      <c r="B732" s="122"/>
      <c r="C732" s="123"/>
      <c r="D732" s="123"/>
      <c r="E732" s="123"/>
      <c r="F732" s="123"/>
      <c r="G732" s="123"/>
      <c r="H732" s="123"/>
      <c r="I732" s="123"/>
      <c r="J732" s="123"/>
      <c r="K732" s="131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</row>
    <row r="733" spans="2:21">
      <c r="B733" s="122"/>
      <c r="C733" s="123"/>
      <c r="D733" s="123"/>
      <c r="E733" s="123"/>
      <c r="F733" s="123"/>
      <c r="G733" s="123"/>
      <c r="H733" s="123"/>
      <c r="I733" s="123"/>
      <c r="J733" s="123"/>
      <c r="K733" s="131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6:K396"/>
  </mergeCells>
  <phoneticPr fontId="3" type="noConversion"/>
  <conditionalFormatting sqref="B12:B388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4 B396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95 I397:I827 L12:L827 G12:G35 G37:G395 G397:G554 E12:E35 E37:E395 E39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7.855468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145</v>
      </c>
      <c r="C1" s="67" t="s" vm="1">
        <v>229</v>
      </c>
    </row>
    <row r="2" spans="2:15">
      <c r="B2" s="46" t="s">
        <v>144</v>
      </c>
      <c r="C2" s="67" t="s">
        <v>230</v>
      </c>
    </row>
    <row r="3" spans="2:15">
      <c r="B3" s="46" t="s">
        <v>146</v>
      </c>
      <c r="C3" s="67" t="s">
        <v>231</v>
      </c>
    </row>
    <row r="4" spans="2:15">
      <c r="B4" s="46" t="s">
        <v>147</v>
      </c>
      <c r="C4" s="67">
        <v>12145</v>
      </c>
    </row>
    <row r="6" spans="2:15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ht="26.25" customHeight="1">
      <c r="B7" s="152" t="s">
        <v>91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</row>
    <row r="8" spans="2:15" s="3" customFormat="1" ht="78.75">
      <c r="B8" s="21" t="s">
        <v>114</v>
      </c>
      <c r="C8" s="29" t="s">
        <v>45</v>
      </c>
      <c r="D8" s="29" t="s">
        <v>118</v>
      </c>
      <c r="E8" s="29" t="s">
        <v>189</v>
      </c>
      <c r="F8" s="29" t="s">
        <v>116</v>
      </c>
      <c r="G8" s="29" t="s">
        <v>65</v>
      </c>
      <c r="H8" s="29" t="s">
        <v>102</v>
      </c>
      <c r="I8" s="12" t="s">
        <v>205</v>
      </c>
      <c r="J8" s="12" t="s">
        <v>204</v>
      </c>
      <c r="K8" s="29" t="s">
        <v>219</v>
      </c>
      <c r="L8" s="12" t="s">
        <v>61</v>
      </c>
      <c r="M8" s="12" t="s">
        <v>58</v>
      </c>
      <c r="N8" s="12" t="s">
        <v>148</v>
      </c>
      <c r="O8" s="13" t="s">
        <v>150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77"/>
      <c r="J11" s="79"/>
      <c r="K11" s="77">
        <v>1022.2421098079999</v>
      </c>
      <c r="L11" s="77">
        <f>L12+L183</f>
        <v>379422.87131320598</v>
      </c>
      <c r="M11" s="69"/>
      <c r="N11" s="78">
        <f>IFERROR(L11/$L$11,0)</f>
        <v>1</v>
      </c>
      <c r="O11" s="78">
        <f>L11/'סכום נכסי הקרן'!$C$42</f>
        <v>5.742283267754706E-2</v>
      </c>
    </row>
    <row r="12" spans="2:15">
      <c r="B12" s="70" t="s">
        <v>198</v>
      </c>
      <c r="C12" s="71"/>
      <c r="D12" s="71"/>
      <c r="E12" s="71"/>
      <c r="F12" s="71"/>
      <c r="G12" s="71"/>
      <c r="H12" s="71"/>
      <c r="I12" s="80"/>
      <c r="J12" s="82"/>
      <c r="K12" s="80">
        <v>1009.1684741390001</v>
      </c>
      <c r="L12" s="80">
        <f>L13+L48+L111</f>
        <v>290955.76346073597</v>
      </c>
      <c r="M12" s="71"/>
      <c r="N12" s="81">
        <f t="shared" ref="N12:N75" si="0">IFERROR(L12/$L$11,0)</f>
        <v>0.76683770394156814</v>
      </c>
      <c r="O12" s="81">
        <f>L12/'סכום נכסי הקרן'!$C$42</f>
        <v>4.4033993164271042E-2</v>
      </c>
    </row>
    <row r="13" spans="2:15">
      <c r="B13" s="89" t="s">
        <v>928</v>
      </c>
      <c r="C13" s="71"/>
      <c r="D13" s="71"/>
      <c r="E13" s="71"/>
      <c r="F13" s="71"/>
      <c r="G13" s="71"/>
      <c r="H13" s="71"/>
      <c r="I13" s="80"/>
      <c r="J13" s="82"/>
      <c r="K13" s="80">
        <v>750.29878091600006</v>
      </c>
      <c r="L13" s="80">
        <v>185780.67573318401</v>
      </c>
      <c r="M13" s="71"/>
      <c r="N13" s="81">
        <f t="shared" si="0"/>
        <v>0.48964016083212281</v>
      </c>
      <c r="O13" s="81">
        <f>L13/'סכום נכסי הקרן'!$C$42</f>
        <v>2.811652502767022E-2</v>
      </c>
    </row>
    <row r="14" spans="2:15">
      <c r="B14" s="76" t="s">
        <v>929</v>
      </c>
      <c r="C14" s="73" t="s">
        <v>930</v>
      </c>
      <c r="D14" s="86" t="s">
        <v>119</v>
      </c>
      <c r="E14" s="86" t="s">
        <v>290</v>
      </c>
      <c r="F14" s="73" t="s">
        <v>507</v>
      </c>
      <c r="G14" s="86" t="s">
        <v>324</v>
      </c>
      <c r="H14" s="86" t="s">
        <v>132</v>
      </c>
      <c r="I14" s="83">
        <v>190450.321429</v>
      </c>
      <c r="J14" s="85">
        <v>2674</v>
      </c>
      <c r="K14" s="73"/>
      <c r="L14" s="83">
        <v>5092.6415950430001</v>
      </c>
      <c r="M14" s="84">
        <v>8.4862398528336548E-4</v>
      </c>
      <c r="N14" s="84">
        <f t="shared" si="0"/>
        <v>1.3422073312072763E-2</v>
      </c>
      <c r="O14" s="84">
        <f>L14/'סכום נכסי הקרן'!$C$42</f>
        <v>7.7073346998492414E-4</v>
      </c>
    </row>
    <row r="15" spans="2:15">
      <c r="B15" s="76" t="s">
        <v>931</v>
      </c>
      <c r="C15" s="73" t="s">
        <v>932</v>
      </c>
      <c r="D15" s="86" t="s">
        <v>119</v>
      </c>
      <c r="E15" s="86" t="s">
        <v>290</v>
      </c>
      <c r="F15" s="73" t="s">
        <v>927</v>
      </c>
      <c r="G15" s="86" t="s">
        <v>538</v>
      </c>
      <c r="H15" s="86" t="s">
        <v>132</v>
      </c>
      <c r="I15" s="83">
        <v>21645.543091000003</v>
      </c>
      <c r="J15" s="85">
        <v>30480</v>
      </c>
      <c r="K15" s="73"/>
      <c r="L15" s="83">
        <v>6597.5615414140002</v>
      </c>
      <c r="M15" s="84">
        <v>3.8586663455619005E-4</v>
      </c>
      <c r="N15" s="84">
        <f t="shared" si="0"/>
        <v>1.7388412877113686E-2</v>
      </c>
      <c r="O15" s="84">
        <f>L15/'סכום נכסי הקרן'!$C$42</f>
        <v>9.9849192317060399E-4</v>
      </c>
    </row>
    <row r="16" spans="2:15">
      <c r="B16" s="76" t="s">
        <v>933</v>
      </c>
      <c r="C16" s="73" t="s">
        <v>934</v>
      </c>
      <c r="D16" s="86" t="s">
        <v>119</v>
      </c>
      <c r="E16" s="86" t="s">
        <v>290</v>
      </c>
      <c r="F16" s="73" t="s">
        <v>553</v>
      </c>
      <c r="G16" s="86" t="s">
        <v>407</v>
      </c>
      <c r="H16" s="86" t="s">
        <v>132</v>
      </c>
      <c r="I16" s="83">
        <v>667823.63736599998</v>
      </c>
      <c r="J16" s="85">
        <v>2413</v>
      </c>
      <c r="K16" s="73"/>
      <c r="L16" s="83">
        <v>16114.584369650996</v>
      </c>
      <c r="M16" s="84">
        <v>5.1801739850569292E-4</v>
      </c>
      <c r="N16" s="84">
        <f t="shared" si="0"/>
        <v>4.2471304678807116E-2</v>
      </c>
      <c r="O16" s="84">
        <f>L16/'סכום נכסי הקרן'!$C$42</f>
        <v>2.4388226221682629E-3</v>
      </c>
    </row>
    <row r="17" spans="2:15">
      <c r="B17" s="76" t="s">
        <v>935</v>
      </c>
      <c r="C17" s="73" t="s">
        <v>936</v>
      </c>
      <c r="D17" s="86" t="s">
        <v>119</v>
      </c>
      <c r="E17" s="86" t="s">
        <v>290</v>
      </c>
      <c r="F17" s="73" t="s">
        <v>664</v>
      </c>
      <c r="G17" s="86" t="s">
        <v>551</v>
      </c>
      <c r="H17" s="86" t="s">
        <v>132</v>
      </c>
      <c r="I17" s="83">
        <v>17610.215647000001</v>
      </c>
      <c r="J17" s="85">
        <v>60900</v>
      </c>
      <c r="K17" s="73"/>
      <c r="L17" s="83">
        <v>10724.621329146999</v>
      </c>
      <c r="M17" s="84">
        <v>3.9711998060923642E-4</v>
      </c>
      <c r="N17" s="84">
        <f t="shared" si="0"/>
        <v>2.826561638740549E-2</v>
      </c>
      <c r="O17" s="84">
        <f>L17/'סכום נכסי הקרן'!$C$42</f>
        <v>1.6230917603417177E-3</v>
      </c>
    </row>
    <row r="18" spans="2:15">
      <c r="B18" s="76" t="s">
        <v>937</v>
      </c>
      <c r="C18" s="73" t="s">
        <v>938</v>
      </c>
      <c r="D18" s="86" t="s">
        <v>119</v>
      </c>
      <c r="E18" s="86" t="s">
        <v>290</v>
      </c>
      <c r="F18" s="73" t="s">
        <v>939</v>
      </c>
      <c r="G18" s="86" t="s">
        <v>314</v>
      </c>
      <c r="H18" s="86" t="s">
        <v>132</v>
      </c>
      <c r="I18" s="83">
        <v>13647.291201</v>
      </c>
      <c r="J18" s="85">
        <v>2805</v>
      </c>
      <c r="K18" s="73"/>
      <c r="L18" s="83">
        <v>382.80651820200006</v>
      </c>
      <c r="M18" s="84">
        <v>7.5935364548102219E-5</v>
      </c>
      <c r="N18" s="84">
        <f t="shared" si="0"/>
        <v>1.0089178780316617E-3</v>
      </c>
      <c r="O18" s="84">
        <f>L18/'סכום נכסי הקרן'!$C$42</f>
        <v>5.7934922495597954E-5</v>
      </c>
    </row>
    <row r="19" spans="2:15">
      <c r="B19" s="76" t="s">
        <v>940</v>
      </c>
      <c r="C19" s="73" t="s">
        <v>941</v>
      </c>
      <c r="D19" s="86" t="s">
        <v>119</v>
      </c>
      <c r="E19" s="86" t="s">
        <v>290</v>
      </c>
      <c r="F19" s="73" t="s">
        <v>597</v>
      </c>
      <c r="G19" s="86" t="s">
        <v>468</v>
      </c>
      <c r="H19" s="86" t="s">
        <v>132</v>
      </c>
      <c r="I19" s="83">
        <v>4082.9048899999998</v>
      </c>
      <c r="J19" s="85">
        <v>152370</v>
      </c>
      <c r="K19" s="73"/>
      <c r="L19" s="83">
        <v>6221.1221807789989</v>
      </c>
      <c r="M19" s="84">
        <v>1.0639230960857245E-3</v>
      </c>
      <c r="N19" s="84">
        <f t="shared" si="0"/>
        <v>1.6396276163446109E-2</v>
      </c>
      <c r="O19" s="84">
        <f>L19/'סכום נכסי הקרן'!$C$42</f>
        <v>9.4152062266841905E-4</v>
      </c>
    </row>
    <row r="20" spans="2:15">
      <c r="B20" s="76" t="s">
        <v>942</v>
      </c>
      <c r="C20" s="73" t="s">
        <v>943</v>
      </c>
      <c r="D20" s="86" t="s">
        <v>119</v>
      </c>
      <c r="E20" s="86" t="s">
        <v>290</v>
      </c>
      <c r="F20" s="73" t="s">
        <v>342</v>
      </c>
      <c r="G20" s="86" t="s">
        <v>314</v>
      </c>
      <c r="H20" s="86" t="s">
        <v>132</v>
      </c>
      <c r="I20" s="83">
        <v>179448.19063200001</v>
      </c>
      <c r="J20" s="85">
        <v>1823</v>
      </c>
      <c r="K20" s="73"/>
      <c r="L20" s="83">
        <v>3271.3405152139999</v>
      </c>
      <c r="M20" s="84">
        <v>3.8179059071740041E-4</v>
      </c>
      <c r="N20" s="84">
        <f t="shared" si="0"/>
        <v>8.6218854016145326E-3</v>
      </c>
      <c r="O20" s="84">
        <f>L20/'סכום נכסי הקרן'!$C$42</f>
        <v>4.9509308278189695E-4</v>
      </c>
    </row>
    <row r="21" spans="2:15">
      <c r="B21" s="76" t="s">
        <v>944</v>
      </c>
      <c r="C21" s="73" t="s">
        <v>945</v>
      </c>
      <c r="D21" s="86" t="s">
        <v>119</v>
      </c>
      <c r="E21" s="86" t="s">
        <v>290</v>
      </c>
      <c r="F21" s="73" t="s">
        <v>626</v>
      </c>
      <c r="G21" s="86" t="s">
        <v>538</v>
      </c>
      <c r="H21" s="86" t="s">
        <v>132</v>
      </c>
      <c r="I21" s="83">
        <v>85354.448801999999</v>
      </c>
      <c r="J21" s="85">
        <v>6001</v>
      </c>
      <c r="K21" s="73"/>
      <c r="L21" s="83">
        <v>5122.1204725749994</v>
      </c>
      <c r="M21" s="84">
        <v>7.25643710420526E-4</v>
      </c>
      <c r="N21" s="84">
        <f t="shared" si="0"/>
        <v>1.3499767304082182E-2</v>
      </c>
      <c r="O21" s="84">
        <f>L21/'סכום נכסי הקרן'!$C$42</f>
        <v>7.7519487908813171E-4</v>
      </c>
    </row>
    <row r="22" spans="2:15">
      <c r="B22" s="76" t="s">
        <v>946</v>
      </c>
      <c r="C22" s="73" t="s">
        <v>947</v>
      </c>
      <c r="D22" s="86" t="s">
        <v>119</v>
      </c>
      <c r="E22" s="86" t="s">
        <v>290</v>
      </c>
      <c r="F22" s="73" t="s">
        <v>948</v>
      </c>
      <c r="G22" s="86" t="s">
        <v>126</v>
      </c>
      <c r="H22" s="86" t="s">
        <v>132</v>
      </c>
      <c r="I22" s="83">
        <v>24859.679275999999</v>
      </c>
      <c r="J22" s="85">
        <v>5940</v>
      </c>
      <c r="K22" s="73"/>
      <c r="L22" s="83">
        <v>1476.6649490110001</v>
      </c>
      <c r="M22" s="84">
        <v>1.4037925722106719E-4</v>
      </c>
      <c r="N22" s="84">
        <f t="shared" si="0"/>
        <v>3.891871209292607E-3</v>
      </c>
      <c r="O22" s="84">
        <f>L22/'סכום נכסי הקרן'!$C$42</f>
        <v>2.2348226925377211E-4</v>
      </c>
    </row>
    <row r="23" spans="2:15">
      <c r="B23" s="76" t="s">
        <v>949</v>
      </c>
      <c r="C23" s="73" t="s">
        <v>950</v>
      </c>
      <c r="D23" s="86" t="s">
        <v>119</v>
      </c>
      <c r="E23" s="86" t="s">
        <v>290</v>
      </c>
      <c r="F23" s="73" t="s">
        <v>629</v>
      </c>
      <c r="G23" s="86" t="s">
        <v>538</v>
      </c>
      <c r="H23" s="86" t="s">
        <v>132</v>
      </c>
      <c r="I23" s="83">
        <v>375229.91865200008</v>
      </c>
      <c r="J23" s="85">
        <v>1006</v>
      </c>
      <c r="K23" s="73"/>
      <c r="L23" s="83">
        <v>3774.8129816339997</v>
      </c>
      <c r="M23" s="84">
        <v>6.8496492669948205E-4</v>
      </c>
      <c r="N23" s="84">
        <f t="shared" si="0"/>
        <v>9.9488282521534317E-3</v>
      </c>
      <c r="O23" s="84">
        <f>L23/'סכום נכסי הקרן'!$C$42</f>
        <v>5.7128990006105954E-4</v>
      </c>
    </row>
    <row r="24" spans="2:15">
      <c r="B24" s="76" t="s">
        <v>951</v>
      </c>
      <c r="C24" s="73" t="s">
        <v>952</v>
      </c>
      <c r="D24" s="86" t="s">
        <v>119</v>
      </c>
      <c r="E24" s="86" t="s">
        <v>290</v>
      </c>
      <c r="F24" s="73" t="s">
        <v>347</v>
      </c>
      <c r="G24" s="86" t="s">
        <v>314</v>
      </c>
      <c r="H24" s="86" t="s">
        <v>132</v>
      </c>
      <c r="I24" s="83">
        <v>47453.798711999996</v>
      </c>
      <c r="J24" s="85">
        <v>4751</v>
      </c>
      <c r="K24" s="73"/>
      <c r="L24" s="83">
        <v>2254.5299767900001</v>
      </c>
      <c r="M24" s="84">
        <v>3.8197178506522137E-4</v>
      </c>
      <c r="N24" s="84">
        <f t="shared" si="0"/>
        <v>5.9419980903811431E-3</v>
      </c>
      <c r="O24" s="84">
        <f>L24/'סכום נכסי הקרן'!$C$42</f>
        <v>3.4120636211426055E-4</v>
      </c>
    </row>
    <row r="25" spans="2:15">
      <c r="B25" s="76" t="s">
        <v>953</v>
      </c>
      <c r="C25" s="73" t="s">
        <v>954</v>
      </c>
      <c r="D25" s="86" t="s">
        <v>119</v>
      </c>
      <c r="E25" s="86" t="s">
        <v>290</v>
      </c>
      <c r="F25" s="73" t="s">
        <v>495</v>
      </c>
      <c r="G25" s="86" t="s">
        <v>496</v>
      </c>
      <c r="H25" s="86" t="s">
        <v>132</v>
      </c>
      <c r="I25" s="83">
        <v>10540.871735000001</v>
      </c>
      <c r="J25" s="85">
        <v>5400</v>
      </c>
      <c r="K25" s="83">
        <v>20.826232713</v>
      </c>
      <c r="L25" s="83">
        <v>590.03330640999991</v>
      </c>
      <c r="M25" s="84">
        <v>1.0413116951839979E-4</v>
      </c>
      <c r="N25" s="84">
        <f t="shared" si="0"/>
        <v>1.5550810217841065E-3</v>
      </c>
      <c r="O25" s="84">
        <f>L25/'סכום נכסי הקרן'!$C$42</f>
        <v>8.929715731393767E-5</v>
      </c>
    </row>
    <row r="26" spans="2:15">
      <c r="B26" s="76" t="s">
        <v>955</v>
      </c>
      <c r="C26" s="73" t="s">
        <v>956</v>
      </c>
      <c r="D26" s="86" t="s">
        <v>119</v>
      </c>
      <c r="E26" s="86" t="s">
        <v>290</v>
      </c>
      <c r="F26" s="73" t="s">
        <v>410</v>
      </c>
      <c r="G26" s="86" t="s">
        <v>156</v>
      </c>
      <c r="H26" s="86" t="s">
        <v>132</v>
      </c>
      <c r="I26" s="83">
        <v>1041485.5866009999</v>
      </c>
      <c r="J26" s="85">
        <v>488.6</v>
      </c>
      <c r="K26" s="73"/>
      <c r="L26" s="83">
        <v>5088.6985761209999</v>
      </c>
      <c r="M26" s="84">
        <v>3.7646620437801196E-4</v>
      </c>
      <c r="N26" s="84">
        <f t="shared" si="0"/>
        <v>1.3411681163311795E-2</v>
      </c>
      <c r="O26" s="84">
        <f>L26/'סכום נכסי הקרן'!$C$42</f>
        <v>7.7013672336546295E-4</v>
      </c>
    </row>
    <row r="27" spans="2:15">
      <c r="B27" s="76" t="s">
        <v>957</v>
      </c>
      <c r="C27" s="73" t="s">
        <v>958</v>
      </c>
      <c r="D27" s="86" t="s">
        <v>119</v>
      </c>
      <c r="E27" s="86" t="s">
        <v>290</v>
      </c>
      <c r="F27" s="73" t="s">
        <v>351</v>
      </c>
      <c r="G27" s="86" t="s">
        <v>314</v>
      </c>
      <c r="H27" s="86" t="s">
        <v>132</v>
      </c>
      <c r="I27" s="83">
        <v>7735.354964000001</v>
      </c>
      <c r="J27" s="85">
        <v>29700</v>
      </c>
      <c r="K27" s="73"/>
      <c r="L27" s="83">
        <v>2297.4004244180001</v>
      </c>
      <c r="M27" s="84">
        <v>3.2277650011162094E-4</v>
      </c>
      <c r="N27" s="84">
        <f t="shared" si="0"/>
        <v>6.0549866603100532E-3</v>
      </c>
      <c r="O27" s="84">
        <f>L27/'סכום נכסי הקרן'!$C$42</f>
        <v>3.4769448585976367E-4</v>
      </c>
    </row>
    <row r="28" spans="2:15">
      <c r="B28" s="76" t="s">
        <v>959</v>
      </c>
      <c r="C28" s="73" t="s">
        <v>960</v>
      </c>
      <c r="D28" s="86" t="s">
        <v>119</v>
      </c>
      <c r="E28" s="86" t="s">
        <v>290</v>
      </c>
      <c r="F28" s="73" t="s">
        <v>961</v>
      </c>
      <c r="G28" s="86" t="s">
        <v>297</v>
      </c>
      <c r="H28" s="86" t="s">
        <v>132</v>
      </c>
      <c r="I28" s="83">
        <v>23897.150098999999</v>
      </c>
      <c r="J28" s="85">
        <v>12650</v>
      </c>
      <c r="K28" s="83">
        <v>63.833684996000002</v>
      </c>
      <c r="L28" s="83">
        <v>3086.8231725269998</v>
      </c>
      <c r="M28" s="84">
        <v>2.3818539391591987E-4</v>
      </c>
      <c r="N28" s="84">
        <f t="shared" si="0"/>
        <v>8.1355748583192E-3</v>
      </c>
      <c r="O28" s="84">
        <f>L28/'סכום נכסי הקרן'!$C$42</f>
        <v>4.6716775382492207E-4</v>
      </c>
    </row>
    <row r="29" spans="2:15">
      <c r="B29" s="76" t="s">
        <v>962</v>
      </c>
      <c r="C29" s="73" t="s">
        <v>963</v>
      </c>
      <c r="D29" s="86" t="s">
        <v>119</v>
      </c>
      <c r="E29" s="86" t="s">
        <v>290</v>
      </c>
      <c r="F29" s="73" t="s">
        <v>964</v>
      </c>
      <c r="G29" s="86" t="s">
        <v>297</v>
      </c>
      <c r="H29" s="86" t="s">
        <v>132</v>
      </c>
      <c r="I29" s="83">
        <v>475152.86680100003</v>
      </c>
      <c r="J29" s="85">
        <v>1755</v>
      </c>
      <c r="K29" s="73"/>
      <c r="L29" s="83">
        <v>8338.932812381001</v>
      </c>
      <c r="M29" s="84">
        <v>3.841136046936639E-4</v>
      </c>
      <c r="N29" s="84">
        <f t="shared" si="0"/>
        <v>2.1977939241035839E-2</v>
      </c>
      <c r="O29" s="84">
        <f>L29/'סכום נכסי הקרן'!$C$42</f>
        <v>1.2620355276352967E-3</v>
      </c>
    </row>
    <row r="30" spans="2:15">
      <c r="B30" s="76" t="s">
        <v>965</v>
      </c>
      <c r="C30" s="73" t="s">
        <v>966</v>
      </c>
      <c r="D30" s="86" t="s">
        <v>119</v>
      </c>
      <c r="E30" s="86" t="s">
        <v>290</v>
      </c>
      <c r="F30" s="73" t="s">
        <v>429</v>
      </c>
      <c r="G30" s="86" t="s">
        <v>430</v>
      </c>
      <c r="H30" s="86" t="s">
        <v>132</v>
      </c>
      <c r="I30" s="83">
        <v>100823.834594</v>
      </c>
      <c r="J30" s="85">
        <v>3560</v>
      </c>
      <c r="K30" s="83">
        <v>70.759377063000002</v>
      </c>
      <c r="L30" s="83">
        <v>3660.0878886009996</v>
      </c>
      <c r="M30" s="84">
        <v>3.9938191638940281E-4</v>
      </c>
      <c r="N30" s="84">
        <f t="shared" si="0"/>
        <v>9.6464608892268666E-3</v>
      </c>
      <c r="O30" s="84">
        <f>L30/'סכום נכסי הקרן'!$C$42</f>
        <v>5.5392710957257612E-4</v>
      </c>
    </row>
    <row r="31" spans="2:15">
      <c r="B31" s="76" t="s">
        <v>967</v>
      </c>
      <c r="C31" s="73" t="s">
        <v>968</v>
      </c>
      <c r="D31" s="86" t="s">
        <v>119</v>
      </c>
      <c r="E31" s="86" t="s">
        <v>290</v>
      </c>
      <c r="F31" s="73" t="s">
        <v>969</v>
      </c>
      <c r="G31" s="86" t="s">
        <v>430</v>
      </c>
      <c r="H31" s="86" t="s">
        <v>132</v>
      </c>
      <c r="I31" s="83">
        <v>83482.269560999994</v>
      </c>
      <c r="J31" s="85">
        <v>3020</v>
      </c>
      <c r="K31" s="73"/>
      <c r="L31" s="83">
        <v>2521.1645407309998</v>
      </c>
      <c r="M31" s="84">
        <v>3.9547900934500303E-4</v>
      </c>
      <c r="N31" s="84">
        <f t="shared" si="0"/>
        <v>6.6447352844205033E-3</v>
      </c>
      <c r="O31" s="84">
        <f>L31/'סכום נכסי הקרן'!$C$42</f>
        <v>3.8155952242387164E-4</v>
      </c>
    </row>
    <row r="32" spans="2:15">
      <c r="B32" s="76" t="s">
        <v>970</v>
      </c>
      <c r="C32" s="73" t="s">
        <v>971</v>
      </c>
      <c r="D32" s="86" t="s">
        <v>119</v>
      </c>
      <c r="E32" s="86" t="s">
        <v>290</v>
      </c>
      <c r="F32" s="73" t="s">
        <v>972</v>
      </c>
      <c r="G32" s="86" t="s">
        <v>468</v>
      </c>
      <c r="H32" s="86" t="s">
        <v>132</v>
      </c>
      <c r="I32" s="83">
        <v>1933.010403</v>
      </c>
      <c r="J32" s="85">
        <v>117790</v>
      </c>
      <c r="K32" s="73"/>
      <c r="L32" s="83">
        <v>2276.8929533759997</v>
      </c>
      <c r="M32" s="84">
        <v>2.509624159514125E-4</v>
      </c>
      <c r="N32" s="84">
        <f t="shared" si="0"/>
        <v>6.0009375436318128E-3</v>
      </c>
      <c r="O32" s="84">
        <f>L32/'סכום נכסי הקרן'!$C$42</f>
        <v>3.4459083247637986E-4</v>
      </c>
    </row>
    <row r="33" spans="2:15">
      <c r="B33" s="76" t="s">
        <v>973</v>
      </c>
      <c r="C33" s="73" t="s">
        <v>974</v>
      </c>
      <c r="D33" s="86" t="s">
        <v>119</v>
      </c>
      <c r="E33" s="86" t="s">
        <v>290</v>
      </c>
      <c r="F33" s="73" t="s">
        <v>975</v>
      </c>
      <c r="G33" s="86" t="s">
        <v>976</v>
      </c>
      <c r="H33" s="86" t="s">
        <v>132</v>
      </c>
      <c r="I33" s="83">
        <v>18319.972904999999</v>
      </c>
      <c r="J33" s="85">
        <v>15300</v>
      </c>
      <c r="K33" s="73"/>
      <c r="L33" s="83">
        <v>2802.955852473</v>
      </c>
      <c r="M33" s="84">
        <v>1.6646220714420503E-4</v>
      </c>
      <c r="N33" s="84">
        <f t="shared" si="0"/>
        <v>7.3874193265466492E-3</v>
      </c>
      <c r="O33" s="84">
        <f>L33/'סכום נכסי הקרן'!$C$42</f>
        <v>4.2420654390716567E-4</v>
      </c>
    </row>
    <row r="34" spans="2:15">
      <c r="B34" s="76" t="s">
        <v>977</v>
      </c>
      <c r="C34" s="73" t="s">
        <v>978</v>
      </c>
      <c r="D34" s="86" t="s">
        <v>119</v>
      </c>
      <c r="E34" s="86" t="s">
        <v>290</v>
      </c>
      <c r="F34" s="73" t="s">
        <v>693</v>
      </c>
      <c r="G34" s="86" t="s">
        <v>694</v>
      </c>
      <c r="H34" s="86" t="s">
        <v>132</v>
      </c>
      <c r="I34" s="83">
        <v>94410.462274000005</v>
      </c>
      <c r="J34" s="85">
        <v>3197</v>
      </c>
      <c r="K34" s="73"/>
      <c r="L34" s="83">
        <v>3018.3024788870002</v>
      </c>
      <c r="M34" s="84">
        <v>8.4993795896498207E-5</v>
      </c>
      <c r="N34" s="84">
        <f t="shared" si="0"/>
        <v>7.9549829677912371E-3</v>
      </c>
      <c r="O34" s="84">
        <f>L34/'סכום נכסי הקרן'!$C$42</f>
        <v>4.56797655912213E-4</v>
      </c>
    </row>
    <row r="35" spans="2:15">
      <c r="B35" s="76" t="s">
        <v>979</v>
      </c>
      <c r="C35" s="73" t="s">
        <v>980</v>
      </c>
      <c r="D35" s="86" t="s">
        <v>119</v>
      </c>
      <c r="E35" s="86" t="s">
        <v>290</v>
      </c>
      <c r="F35" s="73" t="s">
        <v>302</v>
      </c>
      <c r="G35" s="86" t="s">
        <v>297</v>
      </c>
      <c r="H35" s="86" t="s">
        <v>132</v>
      </c>
      <c r="I35" s="83">
        <v>663946.12022799999</v>
      </c>
      <c r="J35" s="85">
        <v>2700</v>
      </c>
      <c r="K35" s="83">
        <v>300.08837561899998</v>
      </c>
      <c r="L35" s="83">
        <v>18226.633621787998</v>
      </c>
      <c r="M35" s="84">
        <v>4.3007120621522341E-4</v>
      </c>
      <c r="N35" s="84">
        <f t="shared" si="0"/>
        <v>4.8037783169750665E-2</v>
      </c>
      <c r="O35" s="84">
        <f>L35/'סכום נכסי הקרן'!$C$42</f>
        <v>2.7584655851568786E-3</v>
      </c>
    </row>
    <row r="36" spans="2:15">
      <c r="B36" s="76" t="s">
        <v>981</v>
      </c>
      <c r="C36" s="73" t="s">
        <v>982</v>
      </c>
      <c r="D36" s="86" t="s">
        <v>119</v>
      </c>
      <c r="E36" s="86" t="s">
        <v>290</v>
      </c>
      <c r="F36" s="73" t="s">
        <v>368</v>
      </c>
      <c r="G36" s="86" t="s">
        <v>314</v>
      </c>
      <c r="H36" s="86" t="s">
        <v>132</v>
      </c>
      <c r="I36" s="83">
        <v>634527.40717200004</v>
      </c>
      <c r="J36" s="85">
        <v>992</v>
      </c>
      <c r="K36" s="83">
        <v>75.644347029000002</v>
      </c>
      <c r="L36" s="83">
        <v>6370.1562261709996</v>
      </c>
      <c r="M36" s="84">
        <v>8.4057817232160873E-4</v>
      </c>
      <c r="N36" s="84">
        <f t="shared" si="0"/>
        <v>1.6789067575508812E-2</v>
      </c>
      <c r="O36" s="84">
        <f>L36/'סכום נכסי הקרן'!$C$42</f>
        <v>9.640758182004733E-4</v>
      </c>
    </row>
    <row r="37" spans="2:15">
      <c r="B37" s="76" t="s">
        <v>983</v>
      </c>
      <c r="C37" s="73" t="s">
        <v>984</v>
      </c>
      <c r="D37" s="86" t="s">
        <v>119</v>
      </c>
      <c r="E37" s="86" t="s">
        <v>290</v>
      </c>
      <c r="F37" s="73" t="s">
        <v>690</v>
      </c>
      <c r="G37" s="86" t="s">
        <v>297</v>
      </c>
      <c r="H37" s="86" t="s">
        <v>132</v>
      </c>
      <c r="I37" s="83">
        <v>109920.109126</v>
      </c>
      <c r="J37" s="85">
        <v>11220</v>
      </c>
      <c r="K37" s="73"/>
      <c r="L37" s="83">
        <v>12333.036243893999</v>
      </c>
      <c r="M37" s="84">
        <v>4.2738733225904677E-4</v>
      </c>
      <c r="N37" s="84">
        <f t="shared" si="0"/>
        <v>3.250472540363368E-2</v>
      </c>
      <c r="O37" s="84">
        <f>L37/'סכום נכסי הקרן'!$C$42</f>
        <v>1.8665134080824701E-3</v>
      </c>
    </row>
    <row r="38" spans="2:15">
      <c r="B38" s="76" t="s">
        <v>985</v>
      </c>
      <c r="C38" s="73" t="s">
        <v>986</v>
      </c>
      <c r="D38" s="86" t="s">
        <v>119</v>
      </c>
      <c r="E38" s="86" t="s">
        <v>290</v>
      </c>
      <c r="F38" s="73" t="s">
        <v>374</v>
      </c>
      <c r="G38" s="86" t="s">
        <v>314</v>
      </c>
      <c r="H38" s="86" t="s">
        <v>132</v>
      </c>
      <c r="I38" s="83">
        <v>31566.564410000003</v>
      </c>
      <c r="J38" s="85">
        <v>22500</v>
      </c>
      <c r="K38" s="83">
        <v>172.817407102</v>
      </c>
      <c r="L38" s="83">
        <v>7275.2943993400004</v>
      </c>
      <c r="M38" s="84">
        <v>6.6468236390395015E-4</v>
      </c>
      <c r="N38" s="84">
        <f t="shared" si="0"/>
        <v>1.917463323747395E-2</v>
      </c>
      <c r="O38" s="84">
        <f>L38/'סכום נכסי הקרן'!$C$42</f>
        <v>1.1010617560487991E-3</v>
      </c>
    </row>
    <row r="39" spans="2:15">
      <c r="B39" s="76" t="s">
        <v>987</v>
      </c>
      <c r="C39" s="73" t="s">
        <v>988</v>
      </c>
      <c r="D39" s="86" t="s">
        <v>119</v>
      </c>
      <c r="E39" s="86" t="s">
        <v>290</v>
      </c>
      <c r="F39" s="73" t="s">
        <v>989</v>
      </c>
      <c r="G39" s="86" t="s">
        <v>976</v>
      </c>
      <c r="H39" s="86" t="s">
        <v>132</v>
      </c>
      <c r="I39" s="83">
        <v>4862.9385750000001</v>
      </c>
      <c r="J39" s="85">
        <v>37180</v>
      </c>
      <c r="K39" s="73"/>
      <c r="L39" s="83">
        <v>1808.0405623000001</v>
      </c>
      <c r="M39" s="84">
        <v>1.6956753821228157E-4</v>
      </c>
      <c r="N39" s="84">
        <f t="shared" si="0"/>
        <v>4.7652387322942875E-3</v>
      </c>
      <c r="O39" s="84">
        <f>L39/'סכום נכסי הקרן'!$C$42</f>
        <v>2.7363350639310135E-4</v>
      </c>
    </row>
    <row r="40" spans="2:15">
      <c r="B40" s="76" t="s">
        <v>990</v>
      </c>
      <c r="C40" s="73" t="s">
        <v>991</v>
      </c>
      <c r="D40" s="86" t="s">
        <v>119</v>
      </c>
      <c r="E40" s="86" t="s">
        <v>290</v>
      </c>
      <c r="F40" s="73" t="s">
        <v>992</v>
      </c>
      <c r="G40" s="86" t="s">
        <v>126</v>
      </c>
      <c r="H40" s="86" t="s">
        <v>132</v>
      </c>
      <c r="I40" s="83">
        <v>424238.56349199993</v>
      </c>
      <c r="J40" s="85">
        <v>1051</v>
      </c>
      <c r="K40" s="73"/>
      <c r="L40" s="83">
        <v>4458.7473027460001</v>
      </c>
      <c r="M40" s="84">
        <v>3.6141868622429767E-4</v>
      </c>
      <c r="N40" s="84">
        <f t="shared" si="0"/>
        <v>1.1751393075789028E-2</v>
      </c>
      <c r="O40" s="84">
        <f>L40/'סכום נכסי הקרן'!$C$42</f>
        <v>6.7479827831911851E-4</v>
      </c>
    </row>
    <row r="41" spans="2:15">
      <c r="B41" s="76" t="s">
        <v>993</v>
      </c>
      <c r="C41" s="73" t="s">
        <v>994</v>
      </c>
      <c r="D41" s="86" t="s">
        <v>119</v>
      </c>
      <c r="E41" s="86" t="s">
        <v>290</v>
      </c>
      <c r="F41" s="73" t="s">
        <v>995</v>
      </c>
      <c r="G41" s="86" t="s">
        <v>157</v>
      </c>
      <c r="H41" s="86" t="s">
        <v>132</v>
      </c>
      <c r="I41" s="83">
        <v>4049.2392110000005</v>
      </c>
      <c r="J41" s="85">
        <v>80520</v>
      </c>
      <c r="K41" s="73"/>
      <c r="L41" s="83">
        <v>3260.4474125199999</v>
      </c>
      <c r="M41" s="84">
        <v>6.3735793156656644E-5</v>
      </c>
      <c r="N41" s="84">
        <f t="shared" si="0"/>
        <v>8.5931757388145579E-3</v>
      </c>
      <c r="O41" s="84">
        <f>L41/'סכום נכסי הקרן'!$C$42</f>
        <v>4.9344449261870527E-4</v>
      </c>
    </row>
    <row r="42" spans="2:15">
      <c r="B42" s="76" t="s">
        <v>996</v>
      </c>
      <c r="C42" s="73" t="s">
        <v>997</v>
      </c>
      <c r="D42" s="86" t="s">
        <v>119</v>
      </c>
      <c r="E42" s="86" t="s">
        <v>290</v>
      </c>
      <c r="F42" s="73" t="s">
        <v>333</v>
      </c>
      <c r="G42" s="86" t="s">
        <v>314</v>
      </c>
      <c r="H42" s="86" t="s">
        <v>132</v>
      </c>
      <c r="I42" s="83">
        <v>41550.637038000001</v>
      </c>
      <c r="J42" s="85">
        <v>20580</v>
      </c>
      <c r="K42" s="73"/>
      <c r="L42" s="83">
        <v>8551.1211023939995</v>
      </c>
      <c r="M42" s="84">
        <v>3.4262135237954507E-4</v>
      </c>
      <c r="N42" s="84">
        <f t="shared" si="0"/>
        <v>2.2537178828461346E-2</v>
      </c>
      <c r="O42" s="84">
        <f>L42/'סכום נכסי הקרן'!$C$42</f>
        <v>1.294148648890692E-3</v>
      </c>
    </row>
    <row r="43" spans="2:15">
      <c r="B43" s="76" t="s">
        <v>998</v>
      </c>
      <c r="C43" s="73" t="s">
        <v>999</v>
      </c>
      <c r="D43" s="86" t="s">
        <v>119</v>
      </c>
      <c r="E43" s="86" t="s">
        <v>290</v>
      </c>
      <c r="F43" s="73" t="s">
        <v>317</v>
      </c>
      <c r="G43" s="86" t="s">
        <v>297</v>
      </c>
      <c r="H43" s="86" t="s">
        <v>132</v>
      </c>
      <c r="I43" s="83">
        <v>566525.46028100001</v>
      </c>
      <c r="J43" s="85">
        <v>2975</v>
      </c>
      <c r="K43" s="73"/>
      <c r="L43" s="83">
        <v>16854.132443353999</v>
      </c>
      <c r="M43" s="84">
        <v>4.2377334407249154E-4</v>
      </c>
      <c r="N43" s="84">
        <f t="shared" si="0"/>
        <v>4.4420444094529166E-2</v>
      </c>
      <c r="O43" s="84">
        <f>L43/'סכום נכסי הקרן'!$C$42</f>
        <v>2.5507477287024815E-3</v>
      </c>
    </row>
    <row r="44" spans="2:15">
      <c r="B44" s="76" t="s">
        <v>1000</v>
      </c>
      <c r="C44" s="73" t="s">
        <v>1001</v>
      </c>
      <c r="D44" s="86" t="s">
        <v>119</v>
      </c>
      <c r="E44" s="86" t="s">
        <v>290</v>
      </c>
      <c r="F44" s="73" t="s">
        <v>547</v>
      </c>
      <c r="G44" s="86" t="s">
        <v>548</v>
      </c>
      <c r="H44" s="86" t="s">
        <v>132</v>
      </c>
      <c r="I44" s="83">
        <v>53767.922039999998</v>
      </c>
      <c r="J44" s="85">
        <v>8105</v>
      </c>
      <c r="K44" s="73"/>
      <c r="L44" s="83">
        <v>4357.8900813969994</v>
      </c>
      <c r="M44" s="84">
        <v>4.6171566328692394E-4</v>
      </c>
      <c r="N44" s="84">
        <f t="shared" si="0"/>
        <v>1.1485575622560846E-2</v>
      </c>
      <c r="O44" s="84">
        <f>L44/'סכום נכסי הקרן'!$C$42</f>
        <v>6.5953428717962484E-4</v>
      </c>
    </row>
    <row r="45" spans="2:15">
      <c r="B45" s="76" t="s">
        <v>1002</v>
      </c>
      <c r="C45" s="73" t="s">
        <v>1003</v>
      </c>
      <c r="D45" s="86" t="s">
        <v>119</v>
      </c>
      <c r="E45" s="86" t="s">
        <v>290</v>
      </c>
      <c r="F45" s="73" t="s">
        <v>1004</v>
      </c>
      <c r="G45" s="86" t="s">
        <v>496</v>
      </c>
      <c r="H45" s="86" t="s">
        <v>132</v>
      </c>
      <c r="I45" s="83">
        <v>227445.34838500002</v>
      </c>
      <c r="J45" s="85">
        <v>671</v>
      </c>
      <c r="K45" s="73"/>
      <c r="L45" s="83">
        <v>1526.1582876599998</v>
      </c>
      <c r="M45" s="84">
        <v>4.7358689583599562E-4</v>
      </c>
      <c r="N45" s="84">
        <f t="shared" si="0"/>
        <v>4.0223149500130864E-3</v>
      </c>
      <c r="O45" s="84">
        <f>L45/'סכום נכסי הקרן'!$C$42</f>
        <v>2.3097271835099753E-4</v>
      </c>
    </row>
    <row r="46" spans="2:15">
      <c r="B46" s="76" t="s">
        <v>1005</v>
      </c>
      <c r="C46" s="73" t="s">
        <v>1006</v>
      </c>
      <c r="D46" s="86" t="s">
        <v>119</v>
      </c>
      <c r="E46" s="86" t="s">
        <v>290</v>
      </c>
      <c r="F46" s="73" t="s">
        <v>617</v>
      </c>
      <c r="G46" s="86" t="s">
        <v>618</v>
      </c>
      <c r="H46" s="86" t="s">
        <v>132</v>
      </c>
      <c r="I46" s="83">
        <v>236444.23562600001</v>
      </c>
      <c r="J46" s="85">
        <v>2537</v>
      </c>
      <c r="K46" s="83">
        <v>46.329356393999994</v>
      </c>
      <c r="L46" s="83">
        <v>6044.9196142350002</v>
      </c>
      <c r="M46" s="84">
        <v>6.6184828332033956E-4</v>
      </c>
      <c r="N46" s="84">
        <f t="shared" si="0"/>
        <v>1.5931879892514544E-2</v>
      </c>
      <c r="O46" s="84">
        <f>L46/'סכום נכסי הקרן'!$C$42</f>
        <v>9.1485367330663926E-4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1007</v>
      </c>
      <c r="C48" s="71"/>
      <c r="D48" s="71"/>
      <c r="E48" s="71"/>
      <c r="F48" s="71"/>
      <c r="G48" s="71"/>
      <c r="H48" s="71"/>
      <c r="I48" s="80"/>
      <c r="J48" s="82"/>
      <c r="K48" s="80">
        <v>192.69436616000002</v>
      </c>
      <c r="L48" s="80">
        <v>85660.722539830997</v>
      </c>
      <c r="M48" s="71"/>
      <c r="N48" s="81">
        <f t="shared" si="0"/>
        <v>0.22576583810921558</v>
      </c>
      <c r="O48" s="81">
        <f>L48/'סכום נכסי הקרן'!$C$42</f>
        <v>1.2964113946051665E-2</v>
      </c>
    </row>
    <row r="49" spans="2:15">
      <c r="B49" s="76" t="s">
        <v>1008</v>
      </c>
      <c r="C49" s="73" t="s">
        <v>1009</v>
      </c>
      <c r="D49" s="86" t="s">
        <v>119</v>
      </c>
      <c r="E49" s="86" t="s">
        <v>290</v>
      </c>
      <c r="F49" s="73" t="s">
        <v>621</v>
      </c>
      <c r="G49" s="86" t="s">
        <v>496</v>
      </c>
      <c r="H49" s="86" t="s">
        <v>132</v>
      </c>
      <c r="I49" s="83">
        <v>125461.29739599999</v>
      </c>
      <c r="J49" s="85">
        <v>895.2</v>
      </c>
      <c r="K49" s="73"/>
      <c r="L49" s="83">
        <v>1123.129534272</v>
      </c>
      <c r="M49" s="84">
        <v>5.9533597191390895E-4</v>
      </c>
      <c r="N49" s="84">
        <f t="shared" si="0"/>
        <v>2.9600997177233394E-3</v>
      </c>
      <c r="O49" s="84">
        <f>L49/'סכום נכסי הקרן'!$C$42</f>
        <v>1.6997731079968162E-4</v>
      </c>
    </row>
    <row r="50" spans="2:15">
      <c r="B50" s="76" t="s">
        <v>1010</v>
      </c>
      <c r="C50" s="73" t="s">
        <v>1011</v>
      </c>
      <c r="D50" s="86" t="s">
        <v>119</v>
      </c>
      <c r="E50" s="86" t="s">
        <v>290</v>
      </c>
      <c r="F50" s="73" t="s">
        <v>1012</v>
      </c>
      <c r="G50" s="86" t="s">
        <v>430</v>
      </c>
      <c r="H50" s="86" t="s">
        <v>132</v>
      </c>
      <c r="I50" s="83">
        <v>5116.661126</v>
      </c>
      <c r="J50" s="85">
        <v>8831</v>
      </c>
      <c r="K50" s="73"/>
      <c r="L50" s="83">
        <v>451.85234402500004</v>
      </c>
      <c r="M50" s="84">
        <v>3.4866722044621319E-4</v>
      </c>
      <c r="N50" s="84">
        <f t="shared" si="0"/>
        <v>1.1908937973641683E-3</v>
      </c>
      <c r="O50" s="84">
        <f>L50/'סכום נכסי הקרן'!$C$42</f>
        <v>6.8384495262771279E-5</v>
      </c>
    </row>
    <row r="51" spans="2:15">
      <c r="B51" s="76" t="s">
        <v>1013</v>
      </c>
      <c r="C51" s="73" t="s">
        <v>1014</v>
      </c>
      <c r="D51" s="86" t="s">
        <v>119</v>
      </c>
      <c r="E51" s="86" t="s">
        <v>290</v>
      </c>
      <c r="F51" s="73" t="s">
        <v>1015</v>
      </c>
      <c r="G51" s="86" t="s">
        <v>618</v>
      </c>
      <c r="H51" s="86" t="s">
        <v>132</v>
      </c>
      <c r="I51" s="83">
        <v>143674.82711400001</v>
      </c>
      <c r="J51" s="85">
        <v>1220</v>
      </c>
      <c r="K51" s="83">
        <v>21.543752957000002</v>
      </c>
      <c r="L51" s="83">
        <v>1774.3766437510001</v>
      </c>
      <c r="M51" s="84">
        <v>1.1484796586161991E-3</v>
      </c>
      <c r="N51" s="84">
        <f t="shared" si="0"/>
        <v>4.6765147225041361E-3</v>
      </c>
      <c r="O51" s="84">
        <f>L51/'סכום נכסי הקרן'!$C$42</f>
        <v>2.6853872242444044E-4</v>
      </c>
    </row>
    <row r="52" spans="2:15">
      <c r="B52" s="76" t="s">
        <v>1016</v>
      </c>
      <c r="C52" s="73" t="s">
        <v>1017</v>
      </c>
      <c r="D52" s="86" t="s">
        <v>119</v>
      </c>
      <c r="E52" s="86" t="s">
        <v>290</v>
      </c>
      <c r="F52" s="73" t="s">
        <v>1018</v>
      </c>
      <c r="G52" s="86" t="s">
        <v>129</v>
      </c>
      <c r="H52" s="86" t="s">
        <v>132</v>
      </c>
      <c r="I52" s="83">
        <v>21327.554133999998</v>
      </c>
      <c r="J52" s="85">
        <v>703.5</v>
      </c>
      <c r="K52" s="83">
        <v>3.4581776190000002</v>
      </c>
      <c r="L52" s="83">
        <v>153.49752095500003</v>
      </c>
      <c r="M52" s="84">
        <v>1.0806809458877985E-4</v>
      </c>
      <c r="N52" s="84">
        <f t="shared" si="0"/>
        <v>4.0455526685498854E-4</v>
      </c>
      <c r="O52" s="84">
        <f>L52/'סכום נכסי הקרן'!$C$42</f>
        <v>2.323070939743441E-5</v>
      </c>
    </row>
    <row r="53" spans="2:15">
      <c r="B53" s="76" t="s">
        <v>1019</v>
      </c>
      <c r="C53" s="73" t="s">
        <v>1020</v>
      </c>
      <c r="D53" s="86" t="s">
        <v>119</v>
      </c>
      <c r="E53" s="86" t="s">
        <v>290</v>
      </c>
      <c r="F53" s="73" t="s">
        <v>1021</v>
      </c>
      <c r="G53" s="86" t="s">
        <v>487</v>
      </c>
      <c r="H53" s="86" t="s">
        <v>132</v>
      </c>
      <c r="I53" s="83">
        <v>3569.5258740000004</v>
      </c>
      <c r="J53" s="85">
        <v>3174</v>
      </c>
      <c r="K53" s="73"/>
      <c r="L53" s="83">
        <v>113.296751241</v>
      </c>
      <c r="M53" s="84">
        <v>6.333136786033824E-5</v>
      </c>
      <c r="N53" s="84">
        <f t="shared" si="0"/>
        <v>2.9860285134860991E-4</v>
      </c>
      <c r="O53" s="84">
        <f>L53/'סכום נכסי הקרן'!$C$42</f>
        <v>1.7146621570029687E-5</v>
      </c>
    </row>
    <row r="54" spans="2:15">
      <c r="B54" s="76" t="s">
        <v>1022</v>
      </c>
      <c r="C54" s="73" t="s">
        <v>1023</v>
      </c>
      <c r="D54" s="86" t="s">
        <v>119</v>
      </c>
      <c r="E54" s="86" t="s">
        <v>290</v>
      </c>
      <c r="F54" s="73" t="s">
        <v>1024</v>
      </c>
      <c r="G54" s="86" t="s">
        <v>400</v>
      </c>
      <c r="H54" s="86" t="s">
        <v>132</v>
      </c>
      <c r="I54" s="83">
        <v>8772.3843919999999</v>
      </c>
      <c r="J54" s="85">
        <v>9714</v>
      </c>
      <c r="K54" s="73"/>
      <c r="L54" s="83">
        <v>852.14941982900018</v>
      </c>
      <c r="M54" s="84">
        <v>4.0638191740857921E-4</v>
      </c>
      <c r="N54" s="84">
        <f t="shared" si="0"/>
        <v>2.2459094700318367E-3</v>
      </c>
      <c r="O54" s="84">
        <f>L54/'סכום נכסי הקרן'!$C$42</f>
        <v>1.2896648370655655E-4</v>
      </c>
    </row>
    <row r="55" spans="2:15">
      <c r="B55" s="76" t="s">
        <v>1025</v>
      </c>
      <c r="C55" s="73" t="s">
        <v>1026</v>
      </c>
      <c r="D55" s="86" t="s">
        <v>119</v>
      </c>
      <c r="E55" s="86" t="s">
        <v>290</v>
      </c>
      <c r="F55" s="73" t="s">
        <v>632</v>
      </c>
      <c r="G55" s="86" t="s">
        <v>496</v>
      </c>
      <c r="H55" s="86" t="s">
        <v>132</v>
      </c>
      <c r="I55" s="83">
        <v>11960.312352999998</v>
      </c>
      <c r="J55" s="85">
        <v>14130</v>
      </c>
      <c r="K55" s="73"/>
      <c r="L55" s="83">
        <v>1689.9921354950002</v>
      </c>
      <c r="M55" s="84">
        <v>9.4596261306963472E-4</v>
      </c>
      <c r="N55" s="84">
        <f t="shared" si="0"/>
        <v>4.4541124514867357E-3</v>
      </c>
      <c r="O55" s="84">
        <f>L55/'סכום נכסי הקרן'!$C$42</f>
        <v>2.5576775402870179E-4</v>
      </c>
    </row>
    <row r="56" spans="2:15">
      <c r="B56" s="76" t="s">
        <v>1027</v>
      </c>
      <c r="C56" s="73" t="s">
        <v>1028</v>
      </c>
      <c r="D56" s="86" t="s">
        <v>119</v>
      </c>
      <c r="E56" s="86" t="s">
        <v>290</v>
      </c>
      <c r="F56" s="73" t="s">
        <v>1029</v>
      </c>
      <c r="G56" s="86" t="s">
        <v>468</v>
      </c>
      <c r="H56" s="86" t="s">
        <v>132</v>
      </c>
      <c r="I56" s="83">
        <v>9569.1702920000007</v>
      </c>
      <c r="J56" s="85">
        <v>8579</v>
      </c>
      <c r="K56" s="73"/>
      <c r="L56" s="83">
        <v>820.93911933100003</v>
      </c>
      <c r="M56" s="84">
        <v>2.6338830603706687E-4</v>
      </c>
      <c r="N56" s="84">
        <f t="shared" si="0"/>
        <v>2.1636521712296336E-3</v>
      </c>
      <c r="O56" s="84">
        <f>L56/'סכום נכסי הקרן'!$C$42</f>
        <v>1.2424303660093066E-4</v>
      </c>
    </row>
    <row r="57" spans="2:15">
      <c r="B57" s="76" t="s">
        <v>1030</v>
      </c>
      <c r="C57" s="73" t="s">
        <v>1031</v>
      </c>
      <c r="D57" s="86" t="s">
        <v>119</v>
      </c>
      <c r="E57" s="86" t="s">
        <v>290</v>
      </c>
      <c r="F57" s="73" t="s">
        <v>645</v>
      </c>
      <c r="G57" s="86" t="s">
        <v>496</v>
      </c>
      <c r="H57" s="86" t="s">
        <v>132</v>
      </c>
      <c r="I57" s="83">
        <v>2447.9958929999998</v>
      </c>
      <c r="J57" s="85">
        <v>3120</v>
      </c>
      <c r="K57" s="83">
        <v>2.237678775</v>
      </c>
      <c r="L57" s="83">
        <v>78.615150638000003</v>
      </c>
      <c r="M57" s="84">
        <v>4.2565698614178155E-5</v>
      </c>
      <c r="N57" s="84">
        <f t="shared" si="0"/>
        <v>2.0719665729666774E-4</v>
      </c>
      <c r="O57" s="84">
        <f>L57/'סכום נכסי הקרן'!$C$42</f>
        <v>1.1897818983293612E-5</v>
      </c>
    </row>
    <row r="58" spans="2:15">
      <c r="B58" s="76" t="s">
        <v>1032</v>
      </c>
      <c r="C58" s="73" t="s">
        <v>1033</v>
      </c>
      <c r="D58" s="86" t="s">
        <v>119</v>
      </c>
      <c r="E58" s="86" t="s">
        <v>290</v>
      </c>
      <c r="F58" s="73" t="s">
        <v>1034</v>
      </c>
      <c r="G58" s="86" t="s">
        <v>487</v>
      </c>
      <c r="H58" s="86" t="s">
        <v>132</v>
      </c>
      <c r="I58" s="83">
        <v>698.92680900000005</v>
      </c>
      <c r="J58" s="85">
        <v>4494</v>
      </c>
      <c r="K58" s="73"/>
      <c r="L58" s="83">
        <v>31.409770802000001</v>
      </c>
      <c r="M58" s="84">
        <v>3.8611468453447095E-5</v>
      </c>
      <c r="N58" s="84">
        <f t="shared" si="0"/>
        <v>8.2783019097633316E-5</v>
      </c>
      <c r="O58" s="84">
        <f>L58/'סכום נכסי הקרן'!$C$42</f>
        <v>4.7536354541855813E-6</v>
      </c>
    </row>
    <row r="59" spans="2:15">
      <c r="B59" s="76" t="s">
        <v>1035</v>
      </c>
      <c r="C59" s="73" t="s">
        <v>1036</v>
      </c>
      <c r="D59" s="86" t="s">
        <v>119</v>
      </c>
      <c r="E59" s="86" t="s">
        <v>290</v>
      </c>
      <c r="F59" s="73" t="s">
        <v>600</v>
      </c>
      <c r="G59" s="86" t="s">
        <v>324</v>
      </c>
      <c r="H59" s="86" t="s">
        <v>132</v>
      </c>
      <c r="I59" s="83">
        <v>518406.160974</v>
      </c>
      <c r="J59" s="85">
        <v>98.1</v>
      </c>
      <c r="K59" s="73"/>
      <c r="L59" s="83">
        <v>508.55644392500005</v>
      </c>
      <c r="M59" s="84">
        <v>1.6167277912889304E-4</v>
      </c>
      <c r="N59" s="84">
        <f t="shared" si="0"/>
        <v>1.3403420889332655E-3</v>
      </c>
      <c r="O59" s="84">
        <f>L59/'סכום נכסי הקרן'!$C$42</f>
        <v>7.69662395034888E-5</v>
      </c>
    </row>
    <row r="60" spans="2:15">
      <c r="B60" s="76" t="s">
        <v>1037</v>
      </c>
      <c r="C60" s="73" t="s">
        <v>1038</v>
      </c>
      <c r="D60" s="86" t="s">
        <v>119</v>
      </c>
      <c r="E60" s="86" t="s">
        <v>290</v>
      </c>
      <c r="F60" s="73" t="s">
        <v>499</v>
      </c>
      <c r="G60" s="86" t="s">
        <v>487</v>
      </c>
      <c r="H60" s="86" t="s">
        <v>132</v>
      </c>
      <c r="I60" s="83">
        <v>101831.29967199999</v>
      </c>
      <c r="J60" s="85">
        <v>1185</v>
      </c>
      <c r="K60" s="73"/>
      <c r="L60" s="83">
        <v>1206.7009011109999</v>
      </c>
      <c r="M60" s="84">
        <v>5.706603538826869E-4</v>
      </c>
      <c r="N60" s="84">
        <f t="shared" si="0"/>
        <v>3.1803588880515653E-3</v>
      </c>
      <c r="O60" s="84">
        <f>L60/'סכום נכסי הקרן'!$C$42</f>
        <v>1.8262521628313467E-4</v>
      </c>
    </row>
    <row r="61" spans="2:15">
      <c r="B61" s="76" t="s">
        <v>1039</v>
      </c>
      <c r="C61" s="73" t="s">
        <v>1040</v>
      </c>
      <c r="D61" s="86" t="s">
        <v>119</v>
      </c>
      <c r="E61" s="86" t="s">
        <v>290</v>
      </c>
      <c r="F61" s="73" t="s">
        <v>467</v>
      </c>
      <c r="G61" s="86" t="s">
        <v>468</v>
      </c>
      <c r="H61" s="86" t="s">
        <v>132</v>
      </c>
      <c r="I61" s="83">
        <v>1576350.0531029999</v>
      </c>
      <c r="J61" s="85">
        <v>60.9</v>
      </c>
      <c r="K61" s="73"/>
      <c r="L61" s="83">
        <v>959.99718229999996</v>
      </c>
      <c r="M61" s="84">
        <v>1.24617025343917E-3</v>
      </c>
      <c r="N61" s="84">
        <f t="shared" si="0"/>
        <v>2.5301510659528521E-3</v>
      </c>
      <c r="O61" s="84">
        <f>L61/'סכום נכסי הקרן'!$C$42</f>
        <v>1.4528844130912798E-4</v>
      </c>
    </row>
    <row r="62" spans="2:15">
      <c r="B62" s="76" t="s">
        <v>1041</v>
      </c>
      <c r="C62" s="73" t="s">
        <v>1042</v>
      </c>
      <c r="D62" s="86" t="s">
        <v>119</v>
      </c>
      <c r="E62" s="86" t="s">
        <v>290</v>
      </c>
      <c r="F62" s="73" t="s">
        <v>1043</v>
      </c>
      <c r="G62" s="86" t="s">
        <v>538</v>
      </c>
      <c r="H62" s="86" t="s">
        <v>132</v>
      </c>
      <c r="I62" s="83">
        <v>90321.322255000006</v>
      </c>
      <c r="J62" s="85">
        <v>762</v>
      </c>
      <c r="K62" s="73"/>
      <c r="L62" s="83">
        <v>688.24847558199997</v>
      </c>
      <c r="M62" s="84">
        <v>5.0821441145781205E-4</v>
      </c>
      <c r="N62" s="84">
        <f t="shared" si="0"/>
        <v>1.8139351304783751E-3</v>
      </c>
      <c r="O62" s="84">
        <f>L62/'סכום נכסי הקרן'!$C$42</f>
        <v>1.0416129348538422E-4</v>
      </c>
    </row>
    <row r="63" spans="2:15">
      <c r="B63" s="76" t="s">
        <v>1044</v>
      </c>
      <c r="C63" s="73" t="s">
        <v>1045</v>
      </c>
      <c r="D63" s="86" t="s">
        <v>119</v>
      </c>
      <c r="E63" s="86" t="s">
        <v>290</v>
      </c>
      <c r="F63" s="73" t="s">
        <v>1046</v>
      </c>
      <c r="G63" s="86" t="s">
        <v>127</v>
      </c>
      <c r="H63" s="86" t="s">
        <v>132</v>
      </c>
      <c r="I63" s="83">
        <v>5504.4038029999992</v>
      </c>
      <c r="J63" s="85">
        <v>3586</v>
      </c>
      <c r="K63" s="73"/>
      <c r="L63" s="83">
        <v>197.38792038399995</v>
      </c>
      <c r="M63" s="84">
        <v>2.011224543835559E-4</v>
      </c>
      <c r="N63" s="84">
        <f t="shared" si="0"/>
        <v>5.2023200314948905E-4</v>
      </c>
      <c r="O63" s="84">
        <f>L63/'סכום נכסי הקרן'!$C$42</f>
        <v>2.9873195270358246E-5</v>
      </c>
    </row>
    <row r="64" spans="2:15">
      <c r="B64" s="76" t="s">
        <v>1047</v>
      </c>
      <c r="C64" s="73" t="s">
        <v>1048</v>
      </c>
      <c r="D64" s="86" t="s">
        <v>119</v>
      </c>
      <c r="E64" s="86" t="s">
        <v>290</v>
      </c>
      <c r="F64" s="73" t="s">
        <v>1049</v>
      </c>
      <c r="G64" s="86" t="s">
        <v>153</v>
      </c>
      <c r="H64" s="86" t="s">
        <v>132</v>
      </c>
      <c r="I64" s="83">
        <v>8222.3375980000001</v>
      </c>
      <c r="J64" s="85">
        <v>14230</v>
      </c>
      <c r="K64" s="73"/>
      <c r="L64" s="83">
        <v>1170.038640167</v>
      </c>
      <c r="M64" s="84">
        <v>3.1988262781464826E-4</v>
      </c>
      <c r="N64" s="84">
        <f t="shared" si="0"/>
        <v>3.0837325017266989E-3</v>
      </c>
      <c r="O64" s="84">
        <f>L64/'סכום נכסי הקרן'!$C$42</f>
        <v>1.7707665546896586E-4</v>
      </c>
    </row>
    <row r="65" spans="2:15">
      <c r="B65" s="76" t="s">
        <v>1050</v>
      </c>
      <c r="C65" s="73" t="s">
        <v>1051</v>
      </c>
      <c r="D65" s="86" t="s">
        <v>119</v>
      </c>
      <c r="E65" s="86" t="s">
        <v>290</v>
      </c>
      <c r="F65" s="73" t="s">
        <v>605</v>
      </c>
      <c r="G65" s="86" t="s">
        <v>496</v>
      </c>
      <c r="H65" s="86" t="s">
        <v>132</v>
      </c>
      <c r="I65" s="83">
        <v>9792.6362019999997</v>
      </c>
      <c r="J65" s="85">
        <v>20430</v>
      </c>
      <c r="K65" s="73"/>
      <c r="L65" s="83">
        <v>2000.6355761509999</v>
      </c>
      <c r="M65" s="84">
        <v>5.2345006024469591E-4</v>
      </c>
      <c r="N65" s="84">
        <f t="shared" si="0"/>
        <v>5.2728386383948779E-3</v>
      </c>
      <c r="O65" s="84">
        <f>L65/'סכום נכסי הקרן'!$C$42</f>
        <v>3.0278133086825414E-4</v>
      </c>
    </row>
    <row r="66" spans="2:15">
      <c r="B66" s="76" t="s">
        <v>1052</v>
      </c>
      <c r="C66" s="73" t="s">
        <v>1053</v>
      </c>
      <c r="D66" s="86" t="s">
        <v>119</v>
      </c>
      <c r="E66" s="86" t="s">
        <v>290</v>
      </c>
      <c r="F66" s="73" t="s">
        <v>1054</v>
      </c>
      <c r="G66" s="86" t="s">
        <v>128</v>
      </c>
      <c r="H66" s="86" t="s">
        <v>132</v>
      </c>
      <c r="I66" s="83">
        <v>6899.6669810000003</v>
      </c>
      <c r="J66" s="85">
        <v>26300</v>
      </c>
      <c r="K66" s="73"/>
      <c r="L66" s="83">
        <v>1814.6124161320001</v>
      </c>
      <c r="M66" s="84">
        <v>1.1868514220800454E-3</v>
      </c>
      <c r="N66" s="84">
        <f t="shared" si="0"/>
        <v>4.7825593904013072E-3</v>
      </c>
      <c r="O66" s="84">
        <f>L66/'סכום נכסי הקרן'!$C$42</f>
        <v>2.7462810764544574E-4</v>
      </c>
    </row>
    <row r="67" spans="2:15">
      <c r="B67" s="76" t="s">
        <v>1055</v>
      </c>
      <c r="C67" s="73" t="s">
        <v>1056</v>
      </c>
      <c r="D67" s="86" t="s">
        <v>119</v>
      </c>
      <c r="E67" s="86" t="s">
        <v>290</v>
      </c>
      <c r="F67" s="73" t="s">
        <v>1057</v>
      </c>
      <c r="G67" s="86" t="s">
        <v>496</v>
      </c>
      <c r="H67" s="86" t="s">
        <v>132</v>
      </c>
      <c r="I67" s="83">
        <v>6333.7763340000001</v>
      </c>
      <c r="J67" s="85">
        <v>7144</v>
      </c>
      <c r="K67" s="83">
        <v>8.1171334049999988</v>
      </c>
      <c r="L67" s="83">
        <v>460.60211467900001</v>
      </c>
      <c r="M67" s="84">
        <v>2.0292827231872514E-4</v>
      </c>
      <c r="N67" s="84">
        <f t="shared" si="0"/>
        <v>1.2139545333280191E-3</v>
      </c>
      <c r="O67" s="84">
        <f>L67/'סכום נכסי הקרן'!$C$42</f>
        <v>6.9708708045444572E-5</v>
      </c>
    </row>
    <row r="68" spans="2:15">
      <c r="B68" s="76" t="s">
        <v>1058</v>
      </c>
      <c r="C68" s="73" t="s">
        <v>1059</v>
      </c>
      <c r="D68" s="86" t="s">
        <v>119</v>
      </c>
      <c r="E68" s="86" t="s">
        <v>290</v>
      </c>
      <c r="F68" s="73" t="s">
        <v>1060</v>
      </c>
      <c r="G68" s="86" t="s">
        <v>1061</v>
      </c>
      <c r="H68" s="86" t="s">
        <v>132</v>
      </c>
      <c r="I68" s="83">
        <v>89834.259298000004</v>
      </c>
      <c r="J68" s="85">
        <v>3650</v>
      </c>
      <c r="K68" s="83">
        <v>36.427522704000005</v>
      </c>
      <c r="L68" s="83">
        <v>3315.377987073</v>
      </c>
      <c r="M68" s="84">
        <v>1.2561227915841107E-3</v>
      </c>
      <c r="N68" s="84">
        <f t="shared" si="0"/>
        <v>8.7379497593233438E-3</v>
      </c>
      <c r="O68" s="84">
        <f>L68/'סכום נכסי הקרן'!$C$42</f>
        <v>5.0175782697443698E-4</v>
      </c>
    </row>
    <row r="69" spans="2:15">
      <c r="B69" s="76" t="s">
        <v>1062</v>
      </c>
      <c r="C69" s="73" t="s">
        <v>1063</v>
      </c>
      <c r="D69" s="86" t="s">
        <v>119</v>
      </c>
      <c r="E69" s="86" t="s">
        <v>290</v>
      </c>
      <c r="F69" s="73" t="s">
        <v>1064</v>
      </c>
      <c r="G69" s="86" t="s">
        <v>155</v>
      </c>
      <c r="H69" s="86" t="s">
        <v>132</v>
      </c>
      <c r="I69" s="83">
        <v>41361.303989</v>
      </c>
      <c r="J69" s="85">
        <v>1985</v>
      </c>
      <c r="K69" s="73"/>
      <c r="L69" s="83">
        <v>821.02188418900005</v>
      </c>
      <c r="M69" s="84">
        <v>3.1306420068411456E-4</v>
      </c>
      <c r="N69" s="84">
        <f t="shared" si="0"/>
        <v>2.1638703047799743E-3</v>
      </c>
      <c r="O69" s="84">
        <f>L69/'סכום נכסי הקרן'!$C$42</f>
        <v>1.2425556244729323E-4</v>
      </c>
    </row>
    <row r="70" spans="2:15">
      <c r="B70" s="76" t="s">
        <v>1065</v>
      </c>
      <c r="C70" s="73" t="s">
        <v>1066</v>
      </c>
      <c r="D70" s="86" t="s">
        <v>119</v>
      </c>
      <c r="E70" s="86" t="s">
        <v>290</v>
      </c>
      <c r="F70" s="73" t="s">
        <v>1067</v>
      </c>
      <c r="G70" s="86" t="s">
        <v>1061</v>
      </c>
      <c r="H70" s="86" t="s">
        <v>132</v>
      </c>
      <c r="I70" s="83">
        <v>22913.786957</v>
      </c>
      <c r="J70" s="85">
        <v>14920</v>
      </c>
      <c r="K70" s="83">
        <v>28.642233695999998</v>
      </c>
      <c r="L70" s="83">
        <v>3447.3792476750004</v>
      </c>
      <c r="M70" s="84">
        <v>9.9917628269041605E-4</v>
      </c>
      <c r="N70" s="84">
        <f t="shared" si="0"/>
        <v>9.0858498744248294E-3</v>
      </c>
      <c r="O70" s="84">
        <f>L70/'סכום נכסי הקרן'!$C$42</f>
        <v>5.2173523707240896E-4</v>
      </c>
    </row>
    <row r="71" spans="2:15">
      <c r="B71" s="76" t="s">
        <v>1068</v>
      </c>
      <c r="C71" s="73" t="s">
        <v>1069</v>
      </c>
      <c r="D71" s="86" t="s">
        <v>119</v>
      </c>
      <c r="E71" s="86" t="s">
        <v>290</v>
      </c>
      <c r="F71" s="73" t="s">
        <v>1070</v>
      </c>
      <c r="G71" s="86" t="s">
        <v>400</v>
      </c>
      <c r="H71" s="86" t="s">
        <v>132</v>
      </c>
      <c r="I71" s="83">
        <v>8226.3437429999994</v>
      </c>
      <c r="J71" s="85">
        <v>16530</v>
      </c>
      <c r="K71" s="73"/>
      <c r="L71" s="83">
        <v>1359.8146207729997</v>
      </c>
      <c r="M71" s="84">
        <v>5.678094448041325E-4</v>
      </c>
      <c r="N71" s="84">
        <f t="shared" si="0"/>
        <v>3.5839026152182057E-3</v>
      </c>
      <c r="O71" s="84">
        <f>L71/'סכום נכסי הקרן'!$C$42</f>
        <v>2.0579784020629836E-4</v>
      </c>
    </row>
    <row r="72" spans="2:15">
      <c r="B72" s="76" t="s">
        <v>1071</v>
      </c>
      <c r="C72" s="73" t="s">
        <v>1072</v>
      </c>
      <c r="D72" s="86" t="s">
        <v>119</v>
      </c>
      <c r="E72" s="86" t="s">
        <v>290</v>
      </c>
      <c r="F72" s="73" t="s">
        <v>1073</v>
      </c>
      <c r="G72" s="86" t="s">
        <v>129</v>
      </c>
      <c r="H72" s="86" t="s">
        <v>132</v>
      </c>
      <c r="I72" s="83">
        <v>59536.637670999997</v>
      </c>
      <c r="J72" s="85">
        <v>1500</v>
      </c>
      <c r="K72" s="73"/>
      <c r="L72" s="83">
        <v>893.04956506000019</v>
      </c>
      <c r="M72" s="84">
        <v>2.9732187389418756E-4</v>
      </c>
      <c r="N72" s="84">
        <f t="shared" si="0"/>
        <v>2.3537051468961283E-3</v>
      </c>
      <c r="O72" s="84">
        <f>L72/'סכום נכסי הקרן'!$C$42</f>
        <v>1.3515641682249771E-4</v>
      </c>
    </row>
    <row r="73" spans="2:15">
      <c r="B73" s="76" t="s">
        <v>1074</v>
      </c>
      <c r="C73" s="73" t="s">
        <v>1075</v>
      </c>
      <c r="D73" s="86" t="s">
        <v>119</v>
      </c>
      <c r="E73" s="86" t="s">
        <v>290</v>
      </c>
      <c r="F73" s="73" t="s">
        <v>1076</v>
      </c>
      <c r="G73" s="86" t="s">
        <v>496</v>
      </c>
      <c r="H73" s="86" t="s">
        <v>132</v>
      </c>
      <c r="I73" s="83">
        <v>150987.07688400001</v>
      </c>
      <c r="J73" s="85">
        <v>653</v>
      </c>
      <c r="K73" s="83">
        <v>12.474854255999999</v>
      </c>
      <c r="L73" s="83">
        <v>998.42046630499999</v>
      </c>
      <c r="M73" s="84">
        <v>4.989919083784076E-4</v>
      </c>
      <c r="N73" s="84">
        <f t="shared" si="0"/>
        <v>2.6314187725410571E-3</v>
      </c>
      <c r="O73" s="84">
        <f>L73/'סכום נכסי הקרן'!$C$42</f>
        <v>1.5110351988018139E-4</v>
      </c>
    </row>
    <row r="74" spans="2:15">
      <c r="B74" s="76" t="s">
        <v>1077</v>
      </c>
      <c r="C74" s="73" t="s">
        <v>1078</v>
      </c>
      <c r="D74" s="86" t="s">
        <v>119</v>
      </c>
      <c r="E74" s="86" t="s">
        <v>290</v>
      </c>
      <c r="F74" s="73" t="s">
        <v>561</v>
      </c>
      <c r="G74" s="86" t="s">
        <v>126</v>
      </c>
      <c r="H74" s="86" t="s">
        <v>132</v>
      </c>
      <c r="I74" s="83">
        <v>4071212.260586</v>
      </c>
      <c r="J74" s="85">
        <v>126</v>
      </c>
      <c r="K74" s="73"/>
      <c r="L74" s="83">
        <v>5129.7274483460005</v>
      </c>
      <c r="M74" s="84">
        <v>1.571619299223666E-3</v>
      </c>
      <c r="N74" s="84">
        <f t="shared" si="0"/>
        <v>1.3519816110693847E-2</v>
      </c>
      <c r="O74" s="84">
        <f>L74/'סכום נכסי הקרן'!$C$42</f>
        <v>7.7634613835557789E-4</v>
      </c>
    </row>
    <row r="75" spans="2:15">
      <c r="B75" s="76" t="s">
        <v>1079</v>
      </c>
      <c r="C75" s="73" t="s">
        <v>1080</v>
      </c>
      <c r="D75" s="86" t="s">
        <v>119</v>
      </c>
      <c r="E75" s="86" t="s">
        <v>290</v>
      </c>
      <c r="F75" s="73" t="s">
        <v>360</v>
      </c>
      <c r="G75" s="86" t="s">
        <v>314</v>
      </c>
      <c r="H75" s="86" t="s">
        <v>132</v>
      </c>
      <c r="I75" s="83">
        <v>2194.86573</v>
      </c>
      <c r="J75" s="85">
        <v>59120</v>
      </c>
      <c r="K75" s="73"/>
      <c r="L75" s="83">
        <v>1297.604619535</v>
      </c>
      <c r="M75" s="84">
        <v>4.0616357716728821E-4</v>
      </c>
      <c r="N75" s="84">
        <f t="shared" si="0"/>
        <v>3.4199430704952242E-3</v>
      </c>
      <c r="O75" s="84">
        <f>L75/'סכום נכסי הקרן'!$C$42</f>
        <v>1.9638281870378379E-4</v>
      </c>
    </row>
    <row r="76" spans="2:15">
      <c r="B76" s="76" t="s">
        <v>1081</v>
      </c>
      <c r="C76" s="73" t="s">
        <v>1082</v>
      </c>
      <c r="D76" s="86" t="s">
        <v>119</v>
      </c>
      <c r="E76" s="86" t="s">
        <v>290</v>
      </c>
      <c r="F76" s="73" t="s">
        <v>1083</v>
      </c>
      <c r="G76" s="86" t="s">
        <v>430</v>
      </c>
      <c r="H76" s="86" t="s">
        <v>132</v>
      </c>
      <c r="I76" s="83">
        <v>26854.679308999999</v>
      </c>
      <c r="J76" s="85">
        <v>4874</v>
      </c>
      <c r="K76" s="73"/>
      <c r="L76" s="83">
        <v>1308.8970695740002</v>
      </c>
      <c r="M76" s="84">
        <v>3.3979972756985962E-4</v>
      </c>
      <c r="N76" s="84">
        <f t="shared" ref="N76:N139" si="1">IFERROR(L76/$L$11,0)</f>
        <v>3.4497052458746795E-3</v>
      </c>
      <c r="O76" s="84">
        <f>L76/'סכום נכסי הקרן'!$C$42</f>
        <v>1.9809184712071809E-4</v>
      </c>
    </row>
    <row r="77" spans="2:15">
      <c r="B77" s="76" t="s">
        <v>1084</v>
      </c>
      <c r="C77" s="73" t="s">
        <v>1085</v>
      </c>
      <c r="D77" s="86" t="s">
        <v>119</v>
      </c>
      <c r="E77" s="86" t="s">
        <v>290</v>
      </c>
      <c r="F77" s="73" t="s">
        <v>440</v>
      </c>
      <c r="G77" s="86" t="s">
        <v>314</v>
      </c>
      <c r="H77" s="86" t="s">
        <v>132</v>
      </c>
      <c r="I77" s="83">
        <v>21456.905444999997</v>
      </c>
      <c r="J77" s="85">
        <v>7670</v>
      </c>
      <c r="K77" s="73"/>
      <c r="L77" s="83">
        <v>1645.7446476310001</v>
      </c>
      <c r="M77" s="84">
        <v>5.8833812146761124E-4</v>
      </c>
      <c r="N77" s="84">
        <f t="shared" si="1"/>
        <v>4.3374945794252629E-3</v>
      </c>
      <c r="O77" s="84">
        <f>L77/'סכום נכסי הקרן'!$C$42</f>
        <v>2.4907122547410425E-4</v>
      </c>
    </row>
    <row r="78" spans="2:15">
      <c r="B78" s="76" t="s">
        <v>1086</v>
      </c>
      <c r="C78" s="73" t="s">
        <v>1087</v>
      </c>
      <c r="D78" s="86" t="s">
        <v>119</v>
      </c>
      <c r="E78" s="86" t="s">
        <v>290</v>
      </c>
      <c r="F78" s="73" t="s">
        <v>1088</v>
      </c>
      <c r="G78" s="86" t="s">
        <v>1061</v>
      </c>
      <c r="H78" s="86" t="s">
        <v>132</v>
      </c>
      <c r="I78" s="83">
        <v>59863.049572999997</v>
      </c>
      <c r="J78" s="85">
        <v>6316</v>
      </c>
      <c r="K78" s="83">
        <v>35.319199247999997</v>
      </c>
      <c r="L78" s="83">
        <v>3816.269410294</v>
      </c>
      <c r="M78" s="84">
        <v>9.4239756227425557E-4</v>
      </c>
      <c r="N78" s="84">
        <f t="shared" si="1"/>
        <v>1.0058090059478112E-2</v>
      </c>
      <c r="O78" s="84">
        <f>L78/'סכום נכסי הקרן'!$C$42</f>
        <v>5.7756402254111104E-4</v>
      </c>
    </row>
    <row r="79" spans="2:15">
      <c r="B79" s="76" t="s">
        <v>1089</v>
      </c>
      <c r="C79" s="73" t="s">
        <v>1090</v>
      </c>
      <c r="D79" s="86" t="s">
        <v>119</v>
      </c>
      <c r="E79" s="86" t="s">
        <v>290</v>
      </c>
      <c r="F79" s="73" t="s">
        <v>1091</v>
      </c>
      <c r="G79" s="86" t="s">
        <v>1092</v>
      </c>
      <c r="H79" s="86" t="s">
        <v>132</v>
      </c>
      <c r="I79" s="83">
        <v>74344.689660999997</v>
      </c>
      <c r="J79" s="85">
        <v>3813</v>
      </c>
      <c r="K79" s="73"/>
      <c r="L79" s="83">
        <v>2834.7630167470002</v>
      </c>
      <c r="M79" s="84">
        <v>6.784966698036108E-4</v>
      </c>
      <c r="N79" s="84">
        <f t="shared" si="1"/>
        <v>7.4712497086317185E-3</v>
      </c>
      <c r="O79" s="84">
        <f>L79/'סכום נכסי הקרן'!$C$42</f>
        <v>4.2902032191093141E-4</v>
      </c>
    </row>
    <row r="80" spans="2:15">
      <c r="B80" s="76" t="s">
        <v>1093</v>
      </c>
      <c r="C80" s="73" t="s">
        <v>1094</v>
      </c>
      <c r="D80" s="86" t="s">
        <v>119</v>
      </c>
      <c r="E80" s="86" t="s">
        <v>290</v>
      </c>
      <c r="F80" s="73" t="s">
        <v>477</v>
      </c>
      <c r="G80" s="86" t="s">
        <v>478</v>
      </c>
      <c r="H80" s="86" t="s">
        <v>132</v>
      </c>
      <c r="I80" s="83">
        <v>661.54615799999999</v>
      </c>
      <c r="J80" s="85">
        <v>45570</v>
      </c>
      <c r="K80" s="73"/>
      <c r="L80" s="83">
        <v>301.46658416399998</v>
      </c>
      <c r="M80" s="84">
        <v>2.2373387233144527E-4</v>
      </c>
      <c r="N80" s="84">
        <f t="shared" si="1"/>
        <v>7.9453983129853384E-4</v>
      </c>
      <c r="O80" s="84">
        <f>L80/'סכום נכסי הקרן'!$C$42</f>
        <v>4.5624727788302181E-5</v>
      </c>
    </row>
    <row r="81" spans="2:15">
      <c r="B81" s="76" t="s">
        <v>1095</v>
      </c>
      <c r="C81" s="73" t="s">
        <v>1096</v>
      </c>
      <c r="D81" s="86" t="s">
        <v>119</v>
      </c>
      <c r="E81" s="86" t="s">
        <v>290</v>
      </c>
      <c r="F81" s="73" t="s">
        <v>1097</v>
      </c>
      <c r="G81" s="86" t="s">
        <v>430</v>
      </c>
      <c r="H81" s="86" t="s">
        <v>132</v>
      </c>
      <c r="I81" s="83">
        <v>25443.341547</v>
      </c>
      <c r="J81" s="85">
        <v>7300</v>
      </c>
      <c r="K81" s="73"/>
      <c r="L81" s="83">
        <v>1857.363932946</v>
      </c>
      <c r="M81" s="84">
        <v>4.1115229441812868E-4</v>
      </c>
      <c r="N81" s="84">
        <f t="shared" si="1"/>
        <v>4.8952345084458107E-3</v>
      </c>
      <c r="O81" s="84">
        <f>L81/'סכום נכסי הקרן'!$C$42</f>
        <v>2.8109823209583812E-4</v>
      </c>
    </row>
    <row r="82" spans="2:15">
      <c r="B82" s="76" t="s">
        <v>1098</v>
      </c>
      <c r="C82" s="73" t="s">
        <v>1099</v>
      </c>
      <c r="D82" s="86" t="s">
        <v>119</v>
      </c>
      <c r="E82" s="86" t="s">
        <v>290</v>
      </c>
      <c r="F82" s="73" t="s">
        <v>530</v>
      </c>
      <c r="G82" s="86" t="s">
        <v>314</v>
      </c>
      <c r="H82" s="86" t="s">
        <v>132</v>
      </c>
      <c r="I82" s="83">
        <v>802429.17349800002</v>
      </c>
      <c r="J82" s="85">
        <v>160</v>
      </c>
      <c r="K82" s="83">
        <v>23.259211985999997</v>
      </c>
      <c r="L82" s="83">
        <v>1307.1458895829999</v>
      </c>
      <c r="M82" s="84">
        <v>1.1629678929137516E-3</v>
      </c>
      <c r="N82" s="84">
        <f t="shared" si="1"/>
        <v>3.4450898678271219E-3</v>
      </c>
      <c r="O82" s="84">
        <f>L82/'סכום נכסי הקרן'!$C$42</f>
        <v>1.9782681903934954E-4</v>
      </c>
    </row>
    <row r="83" spans="2:15">
      <c r="B83" s="76" t="s">
        <v>1100</v>
      </c>
      <c r="C83" s="73" t="s">
        <v>1101</v>
      </c>
      <c r="D83" s="86" t="s">
        <v>119</v>
      </c>
      <c r="E83" s="86" t="s">
        <v>290</v>
      </c>
      <c r="F83" s="73" t="s">
        <v>535</v>
      </c>
      <c r="G83" s="86" t="s">
        <v>324</v>
      </c>
      <c r="H83" s="86" t="s">
        <v>132</v>
      </c>
      <c r="I83" s="83">
        <v>186879.40987100001</v>
      </c>
      <c r="J83" s="85">
        <v>416.9</v>
      </c>
      <c r="K83" s="73"/>
      <c r="L83" s="83">
        <v>779.10025980099999</v>
      </c>
      <c r="M83" s="84">
        <v>3.2671463169682254E-4</v>
      </c>
      <c r="N83" s="84">
        <f t="shared" si="1"/>
        <v>2.0533824360784735E-3</v>
      </c>
      <c r="O83" s="84">
        <f>L83/'סכום נכסי הקרן'!$C$42</f>
        <v>1.1791103604994816E-4</v>
      </c>
    </row>
    <row r="84" spans="2:15">
      <c r="B84" s="76" t="s">
        <v>1102</v>
      </c>
      <c r="C84" s="73" t="s">
        <v>1103</v>
      </c>
      <c r="D84" s="86" t="s">
        <v>119</v>
      </c>
      <c r="E84" s="86" t="s">
        <v>290</v>
      </c>
      <c r="F84" s="73" t="s">
        <v>1104</v>
      </c>
      <c r="G84" s="86" t="s">
        <v>126</v>
      </c>
      <c r="H84" s="86" t="s">
        <v>132</v>
      </c>
      <c r="I84" s="83">
        <v>13446.843358</v>
      </c>
      <c r="J84" s="85">
        <v>1796</v>
      </c>
      <c r="K84" s="73"/>
      <c r="L84" s="83">
        <v>241.505306714</v>
      </c>
      <c r="M84" s="84">
        <v>1.4352051960690097E-4</v>
      </c>
      <c r="N84" s="84">
        <f t="shared" si="1"/>
        <v>6.3650698198064665E-4</v>
      </c>
      <c r="O84" s="84">
        <f>L84/'סכום נכסי הקרן'!$C$42</f>
        <v>3.6550033924365135E-5</v>
      </c>
    </row>
    <row r="85" spans="2:15">
      <c r="B85" s="76" t="s">
        <v>1105</v>
      </c>
      <c r="C85" s="73" t="s">
        <v>1106</v>
      </c>
      <c r="D85" s="86" t="s">
        <v>119</v>
      </c>
      <c r="E85" s="86" t="s">
        <v>290</v>
      </c>
      <c r="F85" s="73" t="s">
        <v>1107</v>
      </c>
      <c r="G85" s="86" t="s">
        <v>157</v>
      </c>
      <c r="H85" s="86" t="s">
        <v>132</v>
      </c>
      <c r="I85" s="83">
        <v>8911.4257550000002</v>
      </c>
      <c r="J85" s="85">
        <v>6095</v>
      </c>
      <c r="K85" s="73"/>
      <c r="L85" s="83">
        <v>543.15139983300003</v>
      </c>
      <c r="M85" s="84">
        <v>2.7040371020103042E-4</v>
      </c>
      <c r="N85" s="84">
        <f t="shared" si="1"/>
        <v>1.4315199238072274E-3</v>
      </c>
      <c r="O85" s="84">
        <f>L85/'סכום נכסי הקרן'!$C$42</f>
        <v>8.2201929059357327E-5</v>
      </c>
    </row>
    <row r="86" spans="2:15">
      <c r="B86" s="76" t="s">
        <v>1108</v>
      </c>
      <c r="C86" s="73" t="s">
        <v>1109</v>
      </c>
      <c r="D86" s="86" t="s">
        <v>119</v>
      </c>
      <c r="E86" s="86" t="s">
        <v>290</v>
      </c>
      <c r="F86" s="73" t="s">
        <v>1110</v>
      </c>
      <c r="G86" s="86" t="s">
        <v>128</v>
      </c>
      <c r="H86" s="86" t="s">
        <v>132</v>
      </c>
      <c r="I86" s="83">
        <v>638570.87311499997</v>
      </c>
      <c r="J86" s="85">
        <v>181</v>
      </c>
      <c r="K86" s="83">
        <v>21.214601514000002</v>
      </c>
      <c r="L86" s="83">
        <v>1177.0278818520001</v>
      </c>
      <c r="M86" s="84">
        <v>1.2552915391594516E-3</v>
      </c>
      <c r="N86" s="84">
        <f t="shared" si="1"/>
        <v>3.102153219647076E-3</v>
      </c>
      <c r="O86" s="84">
        <f>L86/'סכום נכסי הקרן'!$C$42</f>
        <v>1.7813442527190795E-4</v>
      </c>
    </row>
    <row r="87" spans="2:15">
      <c r="B87" s="76" t="s">
        <v>1111</v>
      </c>
      <c r="C87" s="73" t="s">
        <v>1112</v>
      </c>
      <c r="D87" s="86" t="s">
        <v>119</v>
      </c>
      <c r="E87" s="86" t="s">
        <v>290</v>
      </c>
      <c r="F87" s="73" t="s">
        <v>537</v>
      </c>
      <c r="G87" s="86" t="s">
        <v>538</v>
      </c>
      <c r="H87" s="86" t="s">
        <v>132</v>
      </c>
      <c r="I87" s="83">
        <v>20685.275629</v>
      </c>
      <c r="J87" s="85">
        <v>8390</v>
      </c>
      <c r="K87" s="73"/>
      <c r="L87" s="83">
        <v>1735.494625258</v>
      </c>
      <c r="M87" s="84">
        <v>6.1475759448811256E-4</v>
      </c>
      <c r="N87" s="84">
        <f t="shared" si="1"/>
        <v>4.5740379836654178E-3</v>
      </c>
      <c r="O87" s="84">
        <f>L87/'סכום נכסי הקרן'!$C$42</f>
        <v>2.6265421779676405E-4</v>
      </c>
    </row>
    <row r="88" spans="2:15">
      <c r="B88" s="76" t="s">
        <v>1113</v>
      </c>
      <c r="C88" s="73" t="s">
        <v>1114</v>
      </c>
      <c r="D88" s="86" t="s">
        <v>119</v>
      </c>
      <c r="E88" s="86" t="s">
        <v>290</v>
      </c>
      <c r="F88" s="73" t="s">
        <v>1115</v>
      </c>
      <c r="G88" s="86" t="s">
        <v>126</v>
      </c>
      <c r="H88" s="86" t="s">
        <v>132</v>
      </c>
      <c r="I88" s="83">
        <v>64683.578028000004</v>
      </c>
      <c r="J88" s="85">
        <v>1519</v>
      </c>
      <c r="K88" s="73"/>
      <c r="L88" s="83">
        <v>982.54355028799989</v>
      </c>
      <c r="M88" s="84">
        <v>6.8690323037349501E-4</v>
      </c>
      <c r="N88" s="84">
        <f t="shared" si="1"/>
        <v>2.5895738622380778E-3</v>
      </c>
      <c r="O88" s="84">
        <f>L88/'סכום נכסי הקרן'!$C$42</f>
        <v>1.4870066659744644E-4</v>
      </c>
    </row>
    <row r="89" spans="2:15">
      <c r="B89" s="76" t="s">
        <v>1116</v>
      </c>
      <c r="C89" s="73" t="s">
        <v>1117</v>
      </c>
      <c r="D89" s="86" t="s">
        <v>119</v>
      </c>
      <c r="E89" s="86" t="s">
        <v>290</v>
      </c>
      <c r="F89" s="73" t="s">
        <v>505</v>
      </c>
      <c r="G89" s="86" t="s">
        <v>156</v>
      </c>
      <c r="H89" s="86" t="s">
        <v>132</v>
      </c>
      <c r="I89" s="83">
        <v>132144.879212</v>
      </c>
      <c r="J89" s="85">
        <v>1290</v>
      </c>
      <c r="K89" s="73"/>
      <c r="L89" s="83">
        <v>1704.6689418399997</v>
      </c>
      <c r="M89" s="84">
        <v>8.0133257652426862E-4</v>
      </c>
      <c r="N89" s="84">
        <f t="shared" si="1"/>
        <v>4.492794374624901E-3</v>
      </c>
      <c r="O89" s="84">
        <f>L89/'סכום נכסי הקרן'!$C$42</f>
        <v>2.5798897962871041E-4</v>
      </c>
    </row>
    <row r="90" spans="2:15">
      <c r="B90" s="76" t="s">
        <v>1118</v>
      </c>
      <c r="C90" s="73" t="s">
        <v>1119</v>
      </c>
      <c r="D90" s="86" t="s">
        <v>119</v>
      </c>
      <c r="E90" s="86" t="s">
        <v>290</v>
      </c>
      <c r="F90" s="73" t="s">
        <v>1120</v>
      </c>
      <c r="G90" s="86" t="s">
        <v>127</v>
      </c>
      <c r="H90" s="86" t="s">
        <v>132</v>
      </c>
      <c r="I90" s="83">
        <v>8872.3472610000008</v>
      </c>
      <c r="J90" s="85">
        <v>11960</v>
      </c>
      <c r="K90" s="73"/>
      <c r="L90" s="83">
        <v>1061.1327324679999</v>
      </c>
      <c r="M90" s="84">
        <v>7.2461532338082544E-4</v>
      </c>
      <c r="N90" s="84">
        <f t="shared" si="1"/>
        <v>2.796702077540434E-3</v>
      </c>
      <c r="O90" s="84">
        <f>L90/'סכום נכסי הקרן'!$C$42</f>
        <v>1.6059455544755258E-4</v>
      </c>
    </row>
    <row r="91" spans="2:15">
      <c r="B91" s="76" t="s">
        <v>1121</v>
      </c>
      <c r="C91" s="73" t="s">
        <v>1122</v>
      </c>
      <c r="D91" s="86" t="s">
        <v>119</v>
      </c>
      <c r="E91" s="86" t="s">
        <v>290</v>
      </c>
      <c r="F91" s="73" t="s">
        <v>1123</v>
      </c>
      <c r="G91" s="86" t="s">
        <v>468</v>
      </c>
      <c r="H91" s="86" t="s">
        <v>132</v>
      </c>
      <c r="I91" s="83">
        <v>3636.8973940000001</v>
      </c>
      <c r="J91" s="85">
        <v>40150</v>
      </c>
      <c r="K91" s="73"/>
      <c r="L91" s="83">
        <v>1460.2143037549999</v>
      </c>
      <c r="M91" s="84">
        <v>5.3473074863534683E-4</v>
      </c>
      <c r="N91" s="84">
        <f t="shared" si="1"/>
        <v>3.8485141886705674E-3</v>
      </c>
      <c r="O91" s="84">
        <f>L91/'סכום נכסי הקרן'!$C$42</f>
        <v>2.2099258631319576E-4</v>
      </c>
    </row>
    <row r="92" spans="2:15">
      <c r="B92" s="76" t="s">
        <v>1124</v>
      </c>
      <c r="C92" s="73" t="s">
        <v>1125</v>
      </c>
      <c r="D92" s="86" t="s">
        <v>119</v>
      </c>
      <c r="E92" s="86" t="s">
        <v>290</v>
      </c>
      <c r="F92" s="73" t="s">
        <v>1126</v>
      </c>
      <c r="G92" s="86" t="s">
        <v>400</v>
      </c>
      <c r="H92" s="86" t="s">
        <v>132</v>
      </c>
      <c r="I92" s="83">
        <v>4504.6345410000004</v>
      </c>
      <c r="J92" s="85">
        <v>30550</v>
      </c>
      <c r="K92" s="73"/>
      <c r="L92" s="83">
        <v>1376.165852373</v>
      </c>
      <c r="M92" s="84">
        <v>3.2703441828271443E-4</v>
      </c>
      <c r="N92" s="84">
        <f t="shared" si="1"/>
        <v>3.6269976230215249E-3</v>
      </c>
      <c r="O92" s="84">
        <f>L92/'סכום נכסי הקרן'!$C$42</f>
        <v>2.0827247762862595E-4</v>
      </c>
    </row>
    <row r="93" spans="2:15">
      <c r="B93" s="76" t="s">
        <v>1127</v>
      </c>
      <c r="C93" s="73" t="s">
        <v>1128</v>
      </c>
      <c r="D93" s="86" t="s">
        <v>119</v>
      </c>
      <c r="E93" s="86" t="s">
        <v>290</v>
      </c>
      <c r="F93" s="73" t="s">
        <v>483</v>
      </c>
      <c r="G93" s="86" t="s">
        <v>324</v>
      </c>
      <c r="H93" s="86" t="s">
        <v>132</v>
      </c>
      <c r="I93" s="83">
        <v>8327.4311450000005</v>
      </c>
      <c r="J93" s="85">
        <v>35160</v>
      </c>
      <c r="K93" s="73"/>
      <c r="L93" s="83">
        <v>2927.924790566</v>
      </c>
      <c r="M93" s="84">
        <v>7.8322600030849632E-4</v>
      </c>
      <c r="N93" s="84">
        <f t="shared" si="1"/>
        <v>7.7167851806936982E-3</v>
      </c>
      <c r="O93" s="84">
        <f>L93/'סכום נכסי הקרן'!$C$42</f>
        <v>4.4311966423954901E-4</v>
      </c>
    </row>
    <row r="94" spans="2:15">
      <c r="B94" s="76" t="s">
        <v>1129</v>
      </c>
      <c r="C94" s="73" t="s">
        <v>1130</v>
      </c>
      <c r="D94" s="86" t="s">
        <v>119</v>
      </c>
      <c r="E94" s="86" t="s">
        <v>290</v>
      </c>
      <c r="F94" s="73" t="s">
        <v>1131</v>
      </c>
      <c r="G94" s="86" t="s">
        <v>297</v>
      </c>
      <c r="H94" s="86" t="s">
        <v>132</v>
      </c>
      <c r="I94" s="83">
        <v>954.84822199999996</v>
      </c>
      <c r="J94" s="85">
        <v>13450</v>
      </c>
      <c r="K94" s="73"/>
      <c r="L94" s="83">
        <v>128.42708579199999</v>
      </c>
      <c r="M94" s="84">
        <v>2.6933063997490736E-5</v>
      </c>
      <c r="N94" s="84">
        <f t="shared" si="1"/>
        <v>3.3848008515539906E-4</v>
      </c>
      <c r="O94" s="84">
        <f>L94/'סכום נכסי הקרן'!$C$42</f>
        <v>1.9436485294560364E-5</v>
      </c>
    </row>
    <row r="95" spans="2:15">
      <c r="B95" s="76" t="s">
        <v>1132</v>
      </c>
      <c r="C95" s="73" t="s">
        <v>1133</v>
      </c>
      <c r="D95" s="86" t="s">
        <v>119</v>
      </c>
      <c r="E95" s="86" t="s">
        <v>290</v>
      </c>
      <c r="F95" s="73" t="s">
        <v>1134</v>
      </c>
      <c r="G95" s="86" t="s">
        <v>407</v>
      </c>
      <c r="H95" s="86" t="s">
        <v>132</v>
      </c>
      <c r="I95" s="83">
        <v>5285.4915449999999</v>
      </c>
      <c r="J95" s="85">
        <v>14360</v>
      </c>
      <c r="K95" s="73"/>
      <c r="L95" s="83">
        <v>758.9965858380001</v>
      </c>
      <c r="M95" s="84">
        <v>5.535731520519315E-4</v>
      </c>
      <c r="N95" s="84">
        <f t="shared" si="1"/>
        <v>2.0003975596174948E-3</v>
      </c>
      <c r="O95" s="84">
        <f>L95/'סכום נכסי הקרן'!$C$42</f>
        <v>1.1486849435448889E-4</v>
      </c>
    </row>
    <row r="96" spans="2:15">
      <c r="B96" s="76" t="s">
        <v>1135</v>
      </c>
      <c r="C96" s="73" t="s">
        <v>1136</v>
      </c>
      <c r="D96" s="86" t="s">
        <v>119</v>
      </c>
      <c r="E96" s="86" t="s">
        <v>290</v>
      </c>
      <c r="F96" s="73" t="s">
        <v>614</v>
      </c>
      <c r="G96" s="86" t="s">
        <v>156</v>
      </c>
      <c r="H96" s="86" t="s">
        <v>132</v>
      </c>
      <c r="I96" s="83">
        <v>149052.931908</v>
      </c>
      <c r="J96" s="85">
        <v>1666</v>
      </c>
      <c r="K96" s="73"/>
      <c r="L96" s="83">
        <v>2483.2218455909997</v>
      </c>
      <c r="M96" s="84">
        <v>7.9488951244046941E-4</v>
      </c>
      <c r="N96" s="84">
        <f t="shared" si="1"/>
        <v>6.5447342090802687E-3</v>
      </c>
      <c r="O96" s="84">
        <f>L96/'סכום נכסי הקרן'!$C$42</f>
        <v>3.7581717740703456E-4</v>
      </c>
    </row>
    <row r="97" spans="2:15">
      <c r="B97" s="76" t="s">
        <v>1137</v>
      </c>
      <c r="C97" s="73" t="s">
        <v>1138</v>
      </c>
      <c r="D97" s="86" t="s">
        <v>119</v>
      </c>
      <c r="E97" s="86" t="s">
        <v>290</v>
      </c>
      <c r="F97" s="73" t="s">
        <v>1139</v>
      </c>
      <c r="G97" s="86" t="s">
        <v>157</v>
      </c>
      <c r="H97" s="86" t="s">
        <v>132</v>
      </c>
      <c r="I97" s="83">
        <v>251.01162500000001</v>
      </c>
      <c r="J97" s="85">
        <v>13850</v>
      </c>
      <c r="K97" s="73"/>
      <c r="L97" s="83">
        <v>34.765110063000002</v>
      </c>
      <c r="M97" s="84">
        <v>5.4364302707990088E-6</v>
      </c>
      <c r="N97" s="84">
        <f t="shared" si="1"/>
        <v>9.162629006173458E-5</v>
      </c>
      <c r="O97" s="84">
        <f>L97/'סכום נכסי הקרן'!$C$42</f>
        <v>5.2614411230793775E-6</v>
      </c>
    </row>
    <row r="98" spans="2:15">
      <c r="B98" s="76" t="s">
        <v>1140</v>
      </c>
      <c r="C98" s="73" t="s">
        <v>1141</v>
      </c>
      <c r="D98" s="86" t="s">
        <v>119</v>
      </c>
      <c r="E98" s="86" t="s">
        <v>290</v>
      </c>
      <c r="F98" s="73" t="s">
        <v>521</v>
      </c>
      <c r="G98" s="86" t="s">
        <v>522</v>
      </c>
      <c r="H98" s="86" t="s">
        <v>132</v>
      </c>
      <c r="I98" s="83">
        <v>16349.089969000001</v>
      </c>
      <c r="J98" s="85">
        <v>33500</v>
      </c>
      <c r="K98" s="73"/>
      <c r="L98" s="83">
        <v>5476.945139548</v>
      </c>
      <c r="M98" s="84">
        <v>1.0084753014969259E-3</v>
      </c>
      <c r="N98" s="84">
        <f t="shared" si="1"/>
        <v>1.4434936725326955E-2</v>
      </c>
      <c r="O98" s="84">
        <f>L98/'סכום נכסי הקרן'!$C$42</f>
        <v>8.2889495628942888E-4</v>
      </c>
    </row>
    <row r="99" spans="2:15">
      <c r="B99" s="76" t="s">
        <v>1142</v>
      </c>
      <c r="C99" s="73" t="s">
        <v>1143</v>
      </c>
      <c r="D99" s="86" t="s">
        <v>119</v>
      </c>
      <c r="E99" s="86" t="s">
        <v>290</v>
      </c>
      <c r="F99" s="73" t="s">
        <v>1144</v>
      </c>
      <c r="G99" s="86" t="s">
        <v>976</v>
      </c>
      <c r="H99" s="86" t="s">
        <v>132</v>
      </c>
      <c r="I99" s="83">
        <v>11562.559332000001</v>
      </c>
      <c r="J99" s="85">
        <v>9869</v>
      </c>
      <c r="K99" s="73"/>
      <c r="L99" s="83">
        <v>1141.108980489</v>
      </c>
      <c r="M99" s="84">
        <v>2.6122118162278372E-4</v>
      </c>
      <c r="N99" s="84">
        <f t="shared" si="1"/>
        <v>3.0074860182770515E-3</v>
      </c>
      <c r="O99" s="84">
        <f>L99/'סכום נכסי הקרן'!$C$42</f>
        <v>1.7269836640758539E-4</v>
      </c>
    </row>
    <row r="100" spans="2:15">
      <c r="B100" s="76" t="s">
        <v>1145</v>
      </c>
      <c r="C100" s="73" t="s">
        <v>1146</v>
      </c>
      <c r="D100" s="86" t="s">
        <v>119</v>
      </c>
      <c r="E100" s="86" t="s">
        <v>290</v>
      </c>
      <c r="F100" s="73" t="s">
        <v>643</v>
      </c>
      <c r="G100" s="86" t="s">
        <v>496</v>
      </c>
      <c r="H100" s="86" t="s">
        <v>132</v>
      </c>
      <c r="I100" s="83">
        <v>26095.007888000004</v>
      </c>
      <c r="J100" s="85">
        <v>2616</v>
      </c>
      <c r="K100" s="73"/>
      <c r="L100" s="83">
        <v>682.64540633900003</v>
      </c>
      <c r="M100" s="84">
        <v>4.8182649406420229E-4</v>
      </c>
      <c r="N100" s="84">
        <f t="shared" si="1"/>
        <v>1.7991677833661479E-3</v>
      </c>
      <c r="O100" s="84">
        <f>L100/'סכום נכסי הקרן'!$C$42</f>
        <v>1.0331331058306756E-4</v>
      </c>
    </row>
    <row r="101" spans="2:15">
      <c r="B101" s="76" t="s">
        <v>1147</v>
      </c>
      <c r="C101" s="73" t="s">
        <v>1148</v>
      </c>
      <c r="D101" s="86" t="s">
        <v>119</v>
      </c>
      <c r="E101" s="86" t="s">
        <v>290</v>
      </c>
      <c r="F101" s="73" t="s">
        <v>392</v>
      </c>
      <c r="G101" s="86" t="s">
        <v>314</v>
      </c>
      <c r="H101" s="86" t="s">
        <v>132</v>
      </c>
      <c r="I101" s="83">
        <v>10969.991169000001</v>
      </c>
      <c r="J101" s="85">
        <v>19500</v>
      </c>
      <c r="K101" s="73"/>
      <c r="L101" s="83">
        <v>2139.1482779100002</v>
      </c>
      <c r="M101" s="84">
        <v>8.9924129786609134E-4</v>
      </c>
      <c r="N101" s="84">
        <f t="shared" si="1"/>
        <v>5.6379001890589147E-3</v>
      </c>
      <c r="O101" s="84">
        <f>L101/'סכום נכסי הקרן'!$C$42</f>
        <v>3.2374419920904102E-4</v>
      </c>
    </row>
    <row r="102" spans="2:15">
      <c r="B102" s="76" t="s">
        <v>1149</v>
      </c>
      <c r="C102" s="73" t="s">
        <v>1150</v>
      </c>
      <c r="D102" s="86" t="s">
        <v>119</v>
      </c>
      <c r="E102" s="86" t="s">
        <v>290</v>
      </c>
      <c r="F102" s="73" t="s">
        <v>394</v>
      </c>
      <c r="G102" s="86" t="s">
        <v>314</v>
      </c>
      <c r="H102" s="86" t="s">
        <v>132</v>
      </c>
      <c r="I102" s="83">
        <v>137078.964523</v>
      </c>
      <c r="J102" s="85">
        <v>1570</v>
      </c>
      <c r="K102" s="73"/>
      <c r="L102" s="83">
        <v>2152.1397430070001</v>
      </c>
      <c r="M102" s="84">
        <v>7.0770912121228787E-4</v>
      </c>
      <c r="N102" s="84">
        <f t="shared" si="1"/>
        <v>5.6721402575398566E-3</v>
      </c>
      <c r="O102" s="84">
        <f>L102/'סכום נכסי הקרן'!$C$42</f>
        <v>3.2571036093228991E-4</v>
      </c>
    </row>
    <row r="103" spans="2:15">
      <c r="B103" s="76" t="s">
        <v>1151</v>
      </c>
      <c r="C103" s="73" t="s">
        <v>1152</v>
      </c>
      <c r="D103" s="86" t="s">
        <v>119</v>
      </c>
      <c r="E103" s="86" t="s">
        <v>290</v>
      </c>
      <c r="F103" s="73" t="s">
        <v>1153</v>
      </c>
      <c r="G103" s="86" t="s">
        <v>400</v>
      </c>
      <c r="H103" s="86" t="s">
        <v>132</v>
      </c>
      <c r="I103" s="83">
        <v>8559.5867770000004</v>
      </c>
      <c r="J103" s="85">
        <v>6565</v>
      </c>
      <c r="K103" s="73"/>
      <c r="L103" s="83">
        <v>561.93687188899992</v>
      </c>
      <c r="M103" s="84">
        <v>1.7669427077499579E-4</v>
      </c>
      <c r="N103" s="84">
        <f t="shared" si="1"/>
        <v>1.4810305713625056E-3</v>
      </c>
      <c r="O103" s="84">
        <f>L103/'סכום נכסי הקרן'!$C$42</f>
        <v>8.5044970689681095E-5</v>
      </c>
    </row>
    <row r="104" spans="2:15">
      <c r="B104" s="76" t="s">
        <v>1154</v>
      </c>
      <c r="C104" s="73" t="s">
        <v>1155</v>
      </c>
      <c r="D104" s="86" t="s">
        <v>119</v>
      </c>
      <c r="E104" s="86" t="s">
        <v>290</v>
      </c>
      <c r="F104" s="73" t="s">
        <v>1156</v>
      </c>
      <c r="G104" s="86" t="s">
        <v>400</v>
      </c>
      <c r="H104" s="86" t="s">
        <v>132</v>
      </c>
      <c r="I104" s="83">
        <v>4030.4434600000004</v>
      </c>
      <c r="J104" s="85">
        <v>21280</v>
      </c>
      <c r="K104" s="73"/>
      <c r="L104" s="83">
        <v>857.67836835200001</v>
      </c>
      <c r="M104" s="84">
        <v>2.9257879394287709E-4</v>
      </c>
      <c r="N104" s="84">
        <f t="shared" si="1"/>
        <v>2.2604814659261899E-3</v>
      </c>
      <c r="O104" s="84">
        <f>L104/'סכום נכסי הקרן'!$C$42</f>
        <v>1.2980324898857591E-4</v>
      </c>
    </row>
    <row r="105" spans="2:15">
      <c r="B105" s="76" t="s">
        <v>1157</v>
      </c>
      <c r="C105" s="73" t="s">
        <v>1158</v>
      </c>
      <c r="D105" s="86" t="s">
        <v>119</v>
      </c>
      <c r="E105" s="86" t="s">
        <v>290</v>
      </c>
      <c r="F105" s="73" t="s">
        <v>1159</v>
      </c>
      <c r="G105" s="86" t="s">
        <v>126</v>
      </c>
      <c r="H105" s="86" t="s">
        <v>132</v>
      </c>
      <c r="I105" s="83">
        <v>326720.12527900003</v>
      </c>
      <c r="J105" s="85">
        <v>263.10000000000002</v>
      </c>
      <c r="K105" s="73"/>
      <c r="L105" s="83">
        <v>859.60064961399996</v>
      </c>
      <c r="M105" s="84">
        <v>2.9070959463799601E-4</v>
      </c>
      <c r="N105" s="84">
        <f t="shared" si="1"/>
        <v>2.2655477953631765E-3</v>
      </c>
      <c r="O105" s="84">
        <f>L105/'סכום נכסי הקרן'!$C$42</f>
        <v>1.3009417197612529E-4</v>
      </c>
    </row>
    <row r="106" spans="2:15">
      <c r="B106" s="76" t="s">
        <v>1160</v>
      </c>
      <c r="C106" s="73" t="s">
        <v>1161</v>
      </c>
      <c r="D106" s="86" t="s">
        <v>119</v>
      </c>
      <c r="E106" s="86" t="s">
        <v>290</v>
      </c>
      <c r="F106" s="73" t="s">
        <v>1162</v>
      </c>
      <c r="G106" s="86" t="s">
        <v>538</v>
      </c>
      <c r="H106" s="86" t="s">
        <v>132</v>
      </c>
      <c r="I106" s="83">
        <v>383612.50197099999</v>
      </c>
      <c r="J106" s="85">
        <v>255.8</v>
      </c>
      <c r="K106" s="73"/>
      <c r="L106" s="83">
        <v>981.28078008199998</v>
      </c>
      <c r="M106" s="84">
        <v>4.1843625690359145E-4</v>
      </c>
      <c r="N106" s="84">
        <f t="shared" si="1"/>
        <v>2.586245728112611E-3</v>
      </c>
      <c r="O106" s="84">
        <f>L106/'סכום נכסי הקרן'!$C$42</f>
        <v>1.4850955570843135E-4</v>
      </c>
    </row>
    <row r="107" spans="2:15">
      <c r="B107" s="76" t="s">
        <v>1163</v>
      </c>
      <c r="C107" s="73" t="s">
        <v>1164</v>
      </c>
      <c r="D107" s="86" t="s">
        <v>119</v>
      </c>
      <c r="E107" s="86" t="s">
        <v>290</v>
      </c>
      <c r="F107" s="73" t="s">
        <v>399</v>
      </c>
      <c r="G107" s="86" t="s">
        <v>400</v>
      </c>
      <c r="H107" s="86" t="s">
        <v>132</v>
      </c>
      <c r="I107" s="83">
        <v>288888.45147700002</v>
      </c>
      <c r="J107" s="85">
        <v>1741</v>
      </c>
      <c r="K107" s="73"/>
      <c r="L107" s="83">
        <v>5029.5479402109995</v>
      </c>
      <c r="M107" s="84">
        <v>1.087444495114834E-3</v>
      </c>
      <c r="N107" s="84">
        <f t="shared" si="1"/>
        <v>1.3255784826052851E-2</v>
      </c>
      <c r="O107" s="84">
        <f>L107/'סכום נכסי הקרן'!$C$42</f>
        <v>7.6118471407600019E-4</v>
      </c>
    </row>
    <row r="108" spans="2:15">
      <c r="B108" s="76" t="s">
        <v>1165</v>
      </c>
      <c r="C108" s="73" t="s">
        <v>1166</v>
      </c>
      <c r="D108" s="86" t="s">
        <v>119</v>
      </c>
      <c r="E108" s="86" t="s">
        <v>290</v>
      </c>
      <c r="F108" s="73" t="s">
        <v>1167</v>
      </c>
      <c r="G108" s="86" t="s">
        <v>127</v>
      </c>
      <c r="H108" s="86" t="s">
        <v>132</v>
      </c>
      <c r="I108" s="83">
        <v>3966.5158200000001</v>
      </c>
      <c r="J108" s="85">
        <v>32520</v>
      </c>
      <c r="K108" s="73"/>
      <c r="L108" s="83">
        <v>1289.9109445489999</v>
      </c>
      <c r="M108" s="84">
        <v>4.6197476799734826E-4</v>
      </c>
      <c r="N108" s="84">
        <f t="shared" si="1"/>
        <v>3.399665761013664E-3</v>
      </c>
      <c r="O108" s="84">
        <f>L108/'סכום נכסי הקרן'!$C$42</f>
        <v>1.9521843815427332E-4</v>
      </c>
    </row>
    <row r="109" spans="2:15">
      <c r="B109" s="76" t="s">
        <v>1168</v>
      </c>
      <c r="C109" s="73" t="s">
        <v>1169</v>
      </c>
      <c r="D109" s="86" t="s">
        <v>119</v>
      </c>
      <c r="E109" s="86" t="s">
        <v>290</v>
      </c>
      <c r="F109" s="73" t="s">
        <v>1170</v>
      </c>
      <c r="G109" s="86" t="s">
        <v>548</v>
      </c>
      <c r="H109" s="86" t="s">
        <v>132</v>
      </c>
      <c r="I109" s="83">
        <v>54410.705581000002</v>
      </c>
      <c r="J109" s="85">
        <v>1221</v>
      </c>
      <c r="K109" s="73"/>
      <c r="L109" s="83">
        <v>664.35471514400001</v>
      </c>
      <c r="M109" s="84">
        <v>5.4364617432925064E-4</v>
      </c>
      <c r="N109" s="84">
        <f t="shared" si="1"/>
        <v>1.7509611712246743E-3</v>
      </c>
      <c r="O109" s="84">
        <f>L109/'סכום נכסי הקרן'!$C$42</f>
        <v>1.0054515036011631E-4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28</v>
      </c>
      <c r="C111" s="71"/>
      <c r="D111" s="71"/>
      <c r="E111" s="71"/>
      <c r="F111" s="71"/>
      <c r="G111" s="71"/>
      <c r="H111" s="71"/>
      <c r="I111" s="80"/>
      <c r="J111" s="82"/>
      <c r="K111" s="80">
        <v>66.175327062999997</v>
      </c>
      <c r="L111" s="80">
        <f>SUM(L112:L181)</f>
        <v>19514.365187721003</v>
      </c>
      <c r="M111" s="71"/>
      <c r="N111" s="81">
        <f t="shared" si="1"/>
        <v>5.1431705000229901E-2</v>
      </c>
      <c r="O111" s="81">
        <f>L111/'סכום נכסי הקרן'!$C$42</f>
        <v>2.9533541905491624E-3</v>
      </c>
    </row>
    <row r="112" spans="2:15">
      <c r="B112" s="76" t="s">
        <v>1171</v>
      </c>
      <c r="C112" s="73" t="s">
        <v>1172</v>
      </c>
      <c r="D112" s="86" t="s">
        <v>119</v>
      </c>
      <c r="E112" s="86" t="s">
        <v>290</v>
      </c>
      <c r="F112" s="73" t="s">
        <v>1173</v>
      </c>
      <c r="G112" s="86" t="s">
        <v>1174</v>
      </c>
      <c r="H112" s="86" t="s">
        <v>132</v>
      </c>
      <c r="I112" s="83">
        <v>242870.725614</v>
      </c>
      <c r="J112" s="85">
        <v>174.1</v>
      </c>
      <c r="K112" s="73"/>
      <c r="L112" s="83">
        <v>422.83793328400003</v>
      </c>
      <c r="M112" s="84">
        <v>8.1815122721795282E-4</v>
      </c>
      <c r="N112" s="84">
        <f t="shared" si="1"/>
        <v>1.1144239455585054E-3</v>
      </c>
      <c r="O112" s="84">
        <f>L112/'סכום נכסי הקרן'!$C$42</f>
        <v>6.3993379757657865E-5</v>
      </c>
    </row>
    <row r="113" spans="2:15">
      <c r="B113" s="76" t="s">
        <v>1175</v>
      </c>
      <c r="C113" s="73" t="s">
        <v>1176</v>
      </c>
      <c r="D113" s="86" t="s">
        <v>119</v>
      </c>
      <c r="E113" s="86" t="s">
        <v>290</v>
      </c>
      <c r="F113" s="73" t="s">
        <v>486</v>
      </c>
      <c r="G113" s="86" t="s">
        <v>487</v>
      </c>
      <c r="H113" s="86" t="s">
        <v>132</v>
      </c>
      <c r="I113" s="83">
        <v>98386.948275000002</v>
      </c>
      <c r="J113" s="85">
        <v>388.5</v>
      </c>
      <c r="K113" s="83">
        <v>9.0714733780000003</v>
      </c>
      <c r="L113" s="83">
        <v>391.30476747600005</v>
      </c>
      <c r="M113" s="84">
        <v>5.9680703051268307E-4</v>
      </c>
      <c r="N113" s="84">
        <f t="shared" si="1"/>
        <v>1.0313157088334452E-3</v>
      </c>
      <c r="O113" s="84">
        <f>L113/'סכום נכסי הקרן'!$C$42</f>
        <v>5.9221069386068764E-5</v>
      </c>
    </row>
    <row r="114" spans="2:15">
      <c r="B114" s="76" t="s">
        <v>1177</v>
      </c>
      <c r="C114" s="73" t="s">
        <v>1178</v>
      </c>
      <c r="D114" s="86" t="s">
        <v>119</v>
      </c>
      <c r="E114" s="86" t="s">
        <v>290</v>
      </c>
      <c r="F114" s="73" t="s">
        <v>1179</v>
      </c>
      <c r="G114" s="86" t="s">
        <v>1180</v>
      </c>
      <c r="H114" s="86" t="s">
        <v>132</v>
      </c>
      <c r="I114" s="83">
        <v>3353.0132870000002</v>
      </c>
      <c r="J114" s="85">
        <v>1964</v>
      </c>
      <c r="K114" s="73"/>
      <c r="L114" s="83">
        <v>65.853180951999988</v>
      </c>
      <c r="M114" s="84">
        <v>7.5028334932499387E-4</v>
      </c>
      <c r="N114" s="84">
        <f t="shared" si="1"/>
        <v>1.7356144273558962E-4</v>
      </c>
      <c r="O114" s="84">
        <f>L114/'סכום נכסי הקרן'!$C$42</f>
        <v>9.9663896854794289E-6</v>
      </c>
    </row>
    <row r="115" spans="2:15">
      <c r="B115" s="76" t="s">
        <v>1181</v>
      </c>
      <c r="C115" s="73" t="s">
        <v>1182</v>
      </c>
      <c r="D115" s="86" t="s">
        <v>119</v>
      </c>
      <c r="E115" s="86" t="s">
        <v>290</v>
      </c>
      <c r="F115" s="73" t="s">
        <v>1183</v>
      </c>
      <c r="G115" s="86" t="s">
        <v>128</v>
      </c>
      <c r="H115" s="86" t="s">
        <v>132</v>
      </c>
      <c r="I115" s="83">
        <v>43827.473123999989</v>
      </c>
      <c r="J115" s="85">
        <v>455</v>
      </c>
      <c r="K115" s="83">
        <v>0.79669583700000002</v>
      </c>
      <c r="L115" s="83">
        <v>200.21169855199997</v>
      </c>
      <c r="M115" s="84">
        <v>7.9669629053507848E-4</v>
      </c>
      <c r="N115" s="84">
        <f t="shared" si="1"/>
        <v>5.2767430139109676E-4</v>
      </c>
      <c r="O115" s="84">
        <f>L115/'סכום נכסי הקרן'!$C$42</f>
        <v>3.0300553117022488E-5</v>
      </c>
    </row>
    <row r="116" spans="2:15">
      <c r="B116" s="76" t="s">
        <v>1184</v>
      </c>
      <c r="C116" s="73" t="s">
        <v>1185</v>
      </c>
      <c r="D116" s="86" t="s">
        <v>119</v>
      </c>
      <c r="E116" s="86" t="s">
        <v>290</v>
      </c>
      <c r="F116" s="73" t="s">
        <v>1186</v>
      </c>
      <c r="G116" s="86" t="s">
        <v>128</v>
      </c>
      <c r="H116" s="86" t="s">
        <v>132</v>
      </c>
      <c r="I116" s="83">
        <v>19272.29103</v>
      </c>
      <c r="J116" s="85">
        <v>2137</v>
      </c>
      <c r="K116" s="73"/>
      <c r="L116" s="83">
        <v>411.84885930700005</v>
      </c>
      <c r="M116" s="84">
        <v>1.1405511616052908E-3</v>
      </c>
      <c r="N116" s="84">
        <f t="shared" si="1"/>
        <v>1.08546134259531E-3</v>
      </c>
      <c r="O116" s="84">
        <f>L116/'סכום נכסי הקרן'!$C$42</f>
        <v>6.2330265053796072E-5</v>
      </c>
    </row>
    <row r="117" spans="2:15">
      <c r="B117" s="76" t="s">
        <v>1187</v>
      </c>
      <c r="C117" s="73" t="s">
        <v>1188</v>
      </c>
      <c r="D117" s="86" t="s">
        <v>119</v>
      </c>
      <c r="E117" s="86" t="s">
        <v>290</v>
      </c>
      <c r="F117" s="73" t="s">
        <v>1189</v>
      </c>
      <c r="G117" s="86" t="s">
        <v>468</v>
      </c>
      <c r="H117" s="86" t="s">
        <v>132</v>
      </c>
      <c r="I117" s="83">
        <v>6325.4929499999989</v>
      </c>
      <c r="J117" s="85">
        <v>9584</v>
      </c>
      <c r="K117" s="73"/>
      <c r="L117" s="83">
        <v>606.23524432800002</v>
      </c>
      <c r="M117" s="84">
        <v>1.5813732374999998E-3</v>
      </c>
      <c r="N117" s="84">
        <f t="shared" si="1"/>
        <v>1.5977825538818532E-3</v>
      </c>
      <c r="O117" s="84">
        <f>L117/'סכום נכסי הקרן'!$C$42</f>
        <v>9.1749200246661489E-5</v>
      </c>
    </row>
    <row r="118" spans="2:15">
      <c r="B118" s="76" t="s">
        <v>1190</v>
      </c>
      <c r="C118" s="73" t="s">
        <v>1191</v>
      </c>
      <c r="D118" s="86" t="s">
        <v>119</v>
      </c>
      <c r="E118" s="86" t="s">
        <v>290</v>
      </c>
      <c r="F118" s="73" t="s">
        <v>1192</v>
      </c>
      <c r="G118" s="86" t="s">
        <v>127</v>
      </c>
      <c r="H118" s="86" t="s">
        <v>132</v>
      </c>
      <c r="I118" s="83">
        <v>24097.116000000002</v>
      </c>
      <c r="J118" s="85">
        <v>510.5</v>
      </c>
      <c r="K118" s="73"/>
      <c r="L118" s="83">
        <v>123.01577718</v>
      </c>
      <c r="M118" s="84">
        <v>4.2640430237870418E-4</v>
      </c>
      <c r="N118" s="84">
        <f t="shared" si="1"/>
        <v>3.2421813886504731E-4</v>
      </c>
      <c r="O118" s="84">
        <f>L118/'סכום נכסי הקרן'!$C$42</f>
        <v>1.8617523939073332E-5</v>
      </c>
    </row>
    <row r="119" spans="2:15">
      <c r="B119" s="76" t="s">
        <v>1193</v>
      </c>
      <c r="C119" s="73" t="s">
        <v>1194</v>
      </c>
      <c r="D119" s="86" t="s">
        <v>119</v>
      </c>
      <c r="E119" s="86" t="s">
        <v>290</v>
      </c>
      <c r="F119" s="73" t="s">
        <v>1195</v>
      </c>
      <c r="G119" s="86" t="s">
        <v>127</v>
      </c>
      <c r="H119" s="86" t="s">
        <v>132</v>
      </c>
      <c r="I119" s="83">
        <v>3832.821406</v>
      </c>
      <c r="J119" s="85">
        <v>8193</v>
      </c>
      <c r="K119" s="83">
        <v>7.3457172499999999</v>
      </c>
      <c r="L119" s="83">
        <v>321.36877792299998</v>
      </c>
      <c r="M119" s="84">
        <v>3.425799740742558E-4</v>
      </c>
      <c r="N119" s="84">
        <f t="shared" si="1"/>
        <v>8.4699369020829664E-4</v>
      </c>
      <c r="O119" s="84">
        <f>L119/'סכום נכסי הקרן'!$C$42</f>
        <v>4.863677695176915E-5</v>
      </c>
    </row>
    <row r="120" spans="2:15">
      <c r="B120" s="76" t="s">
        <v>1196</v>
      </c>
      <c r="C120" s="73" t="s">
        <v>1197</v>
      </c>
      <c r="D120" s="86" t="s">
        <v>119</v>
      </c>
      <c r="E120" s="86" t="s">
        <v>290</v>
      </c>
      <c r="F120" s="73" t="s">
        <v>658</v>
      </c>
      <c r="G120" s="86" t="s">
        <v>538</v>
      </c>
      <c r="H120" s="86" t="s">
        <v>132</v>
      </c>
      <c r="I120" s="83">
        <v>1945.530863</v>
      </c>
      <c r="J120" s="85">
        <v>4338</v>
      </c>
      <c r="K120" s="73"/>
      <c r="L120" s="83">
        <v>84.397128819000017</v>
      </c>
      <c r="M120" s="84">
        <v>1.5137272875456571E-4</v>
      </c>
      <c r="N120" s="84">
        <f t="shared" si="1"/>
        <v>2.224355335430791E-4</v>
      </c>
      <c r="O120" s="84">
        <f>L120/'סכום נכסי הקרן'!$C$42</f>
        <v>1.2772878424185139E-5</v>
      </c>
    </row>
    <row r="121" spans="2:15">
      <c r="B121" s="76" t="s">
        <v>1198</v>
      </c>
      <c r="C121" s="73" t="s">
        <v>1199</v>
      </c>
      <c r="D121" s="86" t="s">
        <v>119</v>
      </c>
      <c r="E121" s="86" t="s">
        <v>290</v>
      </c>
      <c r="F121" s="73" t="s">
        <v>1200</v>
      </c>
      <c r="G121" s="86" t="s">
        <v>1201</v>
      </c>
      <c r="H121" s="86" t="s">
        <v>132</v>
      </c>
      <c r="I121" s="83">
        <v>21958.968857</v>
      </c>
      <c r="J121" s="85">
        <v>276.39999999999998</v>
      </c>
      <c r="K121" s="73"/>
      <c r="L121" s="83">
        <v>60.69458994</v>
      </c>
      <c r="M121" s="84">
        <v>1.1305456929231929E-3</v>
      </c>
      <c r="N121" s="84">
        <f t="shared" si="1"/>
        <v>1.5996555434292161E-4</v>
      </c>
      <c r="O121" s="84">
        <f>L121/'סכום נכסי הקרן'!$C$42</f>
        <v>9.1856752612046482E-6</v>
      </c>
    </row>
    <row r="122" spans="2:15">
      <c r="B122" s="76" t="s">
        <v>1202</v>
      </c>
      <c r="C122" s="73" t="s">
        <v>1203</v>
      </c>
      <c r="D122" s="86" t="s">
        <v>119</v>
      </c>
      <c r="E122" s="86" t="s">
        <v>290</v>
      </c>
      <c r="F122" s="73" t="s">
        <v>1204</v>
      </c>
      <c r="G122" s="86" t="s">
        <v>324</v>
      </c>
      <c r="H122" s="86" t="s">
        <v>132</v>
      </c>
      <c r="I122" s="83">
        <v>12547.438584</v>
      </c>
      <c r="J122" s="85">
        <v>3768</v>
      </c>
      <c r="K122" s="73"/>
      <c r="L122" s="83">
        <v>472.78748586199998</v>
      </c>
      <c r="M122" s="84">
        <v>7.8274882295460604E-4</v>
      </c>
      <c r="N122" s="84">
        <f t="shared" si="1"/>
        <v>1.2460700753901665E-3</v>
      </c>
      <c r="O122" s="84">
        <f>L122/'סכום נכסי הקרן'!$C$42</f>
        <v>7.155287344362798E-5</v>
      </c>
    </row>
    <row r="123" spans="2:15">
      <c r="B123" s="76" t="s">
        <v>1205</v>
      </c>
      <c r="C123" s="73" t="s">
        <v>1206</v>
      </c>
      <c r="D123" s="86" t="s">
        <v>119</v>
      </c>
      <c r="E123" s="86" t="s">
        <v>290</v>
      </c>
      <c r="F123" s="73" t="s">
        <v>1207</v>
      </c>
      <c r="G123" s="86" t="s">
        <v>155</v>
      </c>
      <c r="H123" s="86" t="s">
        <v>132</v>
      </c>
      <c r="I123" s="83">
        <v>1282.4685939999999</v>
      </c>
      <c r="J123" s="85">
        <v>7258</v>
      </c>
      <c r="K123" s="73"/>
      <c r="L123" s="83">
        <v>93.081570584999994</v>
      </c>
      <c r="M123" s="84">
        <v>1.2115435045460209E-4</v>
      </c>
      <c r="N123" s="84">
        <f t="shared" si="1"/>
        <v>2.4532408988113693E-4</v>
      </c>
      <c r="O123" s="84">
        <f>L123/'סכום נכסי הקרן'!$C$42</f>
        <v>1.4087204165016042E-5</v>
      </c>
    </row>
    <row r="124" spans="2:15">
      <c r="B124" s="76" t="s">
        <v>1208</v>
      </c>
      <c r="C124" s="73" t="s">
        <v>1209</v>
      </c>
      <c r="D124" s="86" t="s">
        <v>119</v>
      </c>
      <c r="E124" s="86" t="s">
        <v>290</v>
      </c>
      <c r="F124" s="73" t="s">
        <v>1210</v>
      </c>
      <c r="G124" s="86" t="s">
        <v>1180</v>
      </c>
      <c r="H124" s="86" t="s">
        <v>132</v>
      </c>
      <c r="I124" s="83">
        <v>13179.713573999999</v>
      </c>
      <c r="J124" s="85">
        <v>432.8</v>
      </c>
      <c r="K124" s="73"/>
      <c r="L124" s="83">
        <v>57.041800398000007</v>
      </c>
      <c r="M124" s="84">
        <v>2.5384232458984166E-4</v>
      </c>
      <c r="N124" s="84">
        <f t="shared" si="1"/>
        <v>1.5033832884289451E-4</v>
      </c>
      <c r="O124" s="84">
        <f>L124/'סכום נכסי הקרן'!$C$42</f>
        <v>8.6328527021675792E-6</v>
      </c>
    </row>
    <row r="125" spans="2:15">
      <c r="B125" s="76" t="s">
        <v>1211</v>
      </c>
      <c r="C125" s="73" t="s">
        <v>1212</v>
      </c>
      <c r="D125" s="86" t="s">
        <v>119</v>
      </c>
      <c r="E125" s="86" t="s">
        <v>290</v>
      </c>
      <c r="F125" s="73" t="s">
        <v>1213</v>
      </c>
      <c r="G125" s="86" t="s">
        <v>468</v>
      </c>
      <c r="H125" s="86" t="s">
        <v>132</v>
      </c>
      <c r="I125" s="83">
        <v>13816.272227000001</v>
      </c>
      <c r="J125" s="85">
        <v>2097</v>
      </c>
      <c r="K125" s="73"/>
      <c r="L125" s="83">
        <v>289.72722860900001</v>
      </c>
      <c r="M125" s="84">
        <v>4.9354803775296613E-4</v>
      </c>
      <c r="N125" s="84">
        <f t="shared" si="1"/>
        <v>7.6359979989144085E-4</v>
      </c>
      <c r="O125" s="84">
        <f>L125/'סכום נכסי הקרן'!$C$42</f>
        <v>4.384806354177463E-5</v>
      </c>
    </row>
    <row r="126" spans="2:15">
      <c r="B126" s="76" t="s">
        <v>1214</v>
      </c>
      <c r="C126" s="73" t="s">
        <v>1215</v>
      </c>
      <c r="D126" s="86" t="s">
        <v>119</v>
      </c>
      <c r="E126" s="86" t="s">
        <v>290</v>
      </c>
      <c r="F126" s="73" t="s">
        <v>1216</v>
      </c>
      <c r="G126" s="86" t="s">
        <v>128</v>
      </c>
      <c r="H126" s="86" t="s">
        <v>132</v>
      </c>
      <c r="I126" s="83">
        <v>7375.6854270000003</v>
      </c>
      <c r="J126" s="85">
        <v>1946</v>
      </c>
      <c r="K126" s="73"/>
      <c r="L126" s="83">
        <v>143.53083841200001</v>
      </c>
      <c r="M126" s="84">
        <v>1.1166136560892179E-3</v>
      </c>
      <c r="N126" s="84">
        <f t="shared" si="1"/>
        <v>3.7828726010962627E-4</v>
      </c>
      <c r="O126" s="84">
        <f>L126/'סכום נכסי הקרן'!$C$42</f>
        <v>2.1722326041322792E-5</v>
      </c>
    </row>
    <row r="127" spans="2:15">
      <c r="B127" s="76" t="s">
        <v>1217</v>
      </c>
      <c r="C127" s="73" t="s">
        <v>1218</v>
      </c>
      <c r="D127" s="86" t="s">
        <v>119</v>
      </c>
      <c r="E127" s="86" t="s">
        <v>290</v>
      </c>
      <c r="F127" s="73" t="s">
        <v>1219</v>
      </c>
      <c r="G127" s="86" t="s">
        <v>468</v>
      </c>
      <c r="H127" s="86" t="s">
        <v>132</v>
      </c>
      <c r="I127" s="83">
        <v>3215.5398420000001</v>
      </c>
      <c r="J127" s="85">
        <v>11000</v>
      </c>
      <c r="K127" s="73"/>
      <c r="L127" s="83">
        <v>353.70938266399992</v>
      </c>
      <c r="M127" s="84">
        <v>6.3535486011301291E-4</v>
      </c>
      <c r="N127" s="84">
        <f t="shared" si="1"/>
        <v>9.3222999825969878E-4</v>
      </c>
      <c r="O127" s="84">
        <f>L127/'סכום נכסי הקרן'!$C$42</f>
        <v>5.3531287207056673E-5</v>
      </c>
    </row>
    <row r="128" spans="2:15">
      <c r="B128" s="76" t="s">
        <v>1220</v>
      </c>
      <c r="C128" s="73" t="s">
        <v>1221</v>
      </c>
      <c r="D128" s="86" t="s">
        <v>119</v>
      </c>
      <c r="E128" s="86" t="s">
        <v>290</v>
      </c>
      <c r="F128" s="73" t="s">
        <v>1222</v>
      </c>
      <c r="G128" s="86" t="s">
        <v>1223</v>
      </c>
      <c r="H128" s="86" t="s">
        <v>132</v>
      </c>
      <c r="I128" s="83">
        <v>9903.2921669999996</v>
      </c>
      <c r="J128" s="85">
        <v>483.4</v>
      </c>
      <c r="K128" s="73"/>
      <c r="L128" s="83">
        <v>47.872514316</v>
      </c>
      <c r="M128" s="84">
        <v>3.3665168918491697E-4</v>
      </c>
      <c r="N128" s="84">
        <f t="shared" si="1"/>
        <v>1.2617192566781826E-4</v>
      </c>
      <c r="O128" s="84">
        <f>L128/'סכום נכסי הקרן'!$C$42</f>
        <v>7.2451493762270335E-6</v>
      </c>
    </row>
    <row r="129" spans="2:15">
      <c r="B129" s="76" t="s">
        <v>1224</v>
      </c>
      <c r="C129" s="73" t="s">
        <v>1225</v>
      </c>
      <c r="D129" s="86" t="s">
        <v>119</v>
      </c>
      <c r="E129" s="86" t="s">
        <v>290</v>
      </c>
      <c r="F129" s="73" t="s">
        <v>1226</v>
      </c>
      <c r="G129" s="86" t="s">
        <v>538</v>
      </c>
      <c r="H129" s="86" t="s">
        <v>132</v>
      </c>
      <c r="I129" s="83">
        <v>20080.93</v>
      </c>
      <c r="J129" s="85">
        <v>1211</v>
      </c>
      <c r="K129" s="73"/>
      <c r="L129" s="83">
        <v>243.1800623</v>
      </c>
      <c r="M129" s="84">
        <v>4.4060026812180891E-4</v>
      </c>
      <c r="N129" s="84">
        <f t="shared" si="1"/>
        <v>6.4092093726015719E-4</v>
      </c>
      <c r="O129" s="84">
        <f>L129/'סכום נכסי הקרן'!$C$42</f>
        <v>3.6803495739826651E-5</v>
      </c>
    </row>
    <row r="130" spans="2:15">
      <c r="B130" s="76" t="s">
        <v>1227</v>
      </c>
      <c r="C130" s="73" t="s">
        <v>1228</v>
      </c>
      <c r="D130" s="86" t="s">
        <v>119</v>
      </c>
      <c r="E130" s="86" t="s">
        <v>290</v>
      </c>
      <c r="F130" s="73" t="s">
        <v>1229</v>
      </c>
      <c r="G130" s="86" t="s">
        <v>1092</v>
      </c>
      <c r="H130" s="86" t="s">
        <v>132</v>
      </c>
      <c r="I130" s="83">
        <v>20347.173009999999</v>
      </c>
      <c r="J130" s="85">
        <v>108.9</v>
      </c>
      <c r="K130" s="73"/>
      <c r="L130" s="83">
        <v>22.158071377999999</v>
      </c>
      <c r="M130" s="84">
        <v>2.0697618883652334E-4</v>
      </c>
      <c r="N130" s="84">
        <f t="shared" si="1"/>
        <v>5.8399408821375334E-5</v>
      </c>
      <c r="O130" s="84">
        <f>L130/'סכום נכסי הקרן'!$C$42</f>
        <v>3.3534594812175016E-6</v>
      </c>
    </row>
    <row r="131" spans="2:15">
      <c r="B131" s="76" t="s">
        <v>1230</v>
      </c>
      <c r="C131" s="73" t="s">
        <v>1231</v>
      </c>
      <c r="D131" s="86" t="s">
        <v>119</v>
      </c>
      <c r="E131" s="86" t="s">
        <v>290</v>
      </c>
      <c r="F131" s="73" t="s">
        <v>1232</v>
      </c>
      <c r="G131" s="86" t="s">
        <v>1223</v>
      </c>
      <c r="H131" s="86" t="s">
        <v>132</v>
      </c>
      <c r="I131" s="83">
        <v>22094.625579</v>
      </c>
      <c r="J131" s="85">
        <v>3999</v>
      </c>
      <c r="K131" s="73"/>
      <c r="L131" s="83">
        <v>883.56407692300002</v>
      </c>
      <c r="M131" s="84">
        <v>8.9340781148860638E-4</v>
      </c>
      <c r="N131" s="84">
        <f t="shared" si="1"/>
        <v>2.3287053673515523E-3</v>
      </c>
      <c r="O131" s="84">
        <f>L131/'סכום נכסי הקרן'!$C$42</f>
        <v>1.3372085866473395E-4</v>
      </c>
    </row>
    <row r="132" spans="2:15">
      <c r="B132" s="76" t="s">
        <v>1233</v>
      </c>
      <c r="C132" s="73" t="s">
        <v>1234</v>
      </c>
      <c r="D132" s="86" t="s">
        <v>119</v>
      </c>
      <c r="E132" s="86" t="s">
        <v>290</v>
      </c>
      <c r="F132" s="73" t="s">
        <v>1235</v>
      </c>
      <c r="G132" s="86" t="s">
        <v>618</v>
      </c>
      <c r="H132" s="86" t="s">
        <v>132</v>
      </c>
      <c r="I132" s="83">
        <v>6698.2954149999996</v>
      </c>
      <c r="J132" s="85">
        <v>7908</v>
      </c>
      <c r="K132" s="73"/>
      <c r="L132" s="83">
        <v>529.70120145399994</v>
      </c>
      <c r="M132" s="84">
        <v>7.5691118991519639E-4</v>
      </c>
      <c r="N132" s="84">
        <f t="shared" si="1"/>
        <v>1.396070826254283E-3</v>
      </c>
      <c r="O132" s="84">
        <f>L132/'סכום נכסי הקרן'!$C$42</f>
        <v>8.0166341462004564E-5</v>
      </c>
    </row>
    <row r="133" spans="2:15">
      <c r="B133" s="76" t="s">
        <v>1236</v>
      </c>
      <c r="C133" s="73" t="s">
        <v>1237</v>
      </c>
      <c r="D133" s="86" t="s">
        <v>119</v>
      </c>
      <c r="E133" s="86" t="s">
        <v>290</v>
      </c>
      <c r="F133" s="73" t="s">
        <v>1238</v>
      </c>
      <c r="G133" s="86" t="s">
        <v>127</v>
      </c>
      <c r="H133" s="86" t="s">
        <v>132</v>
      </c>
      <c r="I133" s="83">
        <v>83135.050199999998</v>
      </c>
      <c r="J133" s="85">
        <v>221.9</v>
      </c>
      <c r="K133" s="73"/>
      <c r="L133" s="83">
        <v>184.47667639400001</v>
      </c>
      <c r="M133" s="84">
        <v>5.5518403202602215E-4</v>
      </c>
      <c r="N133" s="84">
        <f t="shared" si="1"/>
        <v>4.8620336395514282E-4</v>
      </c>
      <c r="O133" s="84">
        <f>L133/'סכום נכסי הקרן'!$C$42</f>
        <v>2.7919174415656683E-5</v>
      </c>
    </row>
    <row r="134" spans="2:15">
      <c r="B134" s="76" t="s">
        <v>1239</v>
      </c>
      <c r="C134" s="73" t="s">
        <v>1240</v>
      </c>
      <c r="D134" s="86" t="s">
        <v>119</v>
      </c>
      <c r="E134" s="86" t="s">
        <v>290</v>
      </c>
      <c r="F134" s="73" t="s">
        <v>1241</v>
      </c>
      <c r="G134" s="86" t="s">
        <v>155</v>
      </c>
      <c r="H134" s="86" t="s">
        <v>132</v>
      </c>
      <c r="I134" s="83">
        <v>9706.3701340000007</v>
      </c>
      <c r="J134" s="85">
        <v>318.89999999999998</v>
      </c>
      <c r="K134" s="73"/>
      <c r="L134" s="83">
        <v>30.953614404000003</v>
      </c>
      <c r="M134" s="84">
        <v>5.4744194488452334E-4</v>
      </c>
      <c r="N134" s="84">
        <f t="shared" si="1"/>
        <v>8.1580781614106799E-5</v>
      </c>
      <c r="O134" s="84">
        <f>L134/'סכום נכסי הקרן'!$C$42</f>
        <v>4.6845995723303621E-6</v>
      </c>
    </row>
    <row r="135" spans="2:15">
      <c r="B135" s="76" t="s">
        <v>1242</v>
      </c>
      <c r="C135" s="73" t="s">
        <v>1243</v>
      </c>
      <c r="D135" s="86" t="s">
        <v>119</v>
      </c>
      <c r="E135" s="86" t="s">
        <v>290</v>
      </c>
      <c r="F135" s="73" t="s">
        <v>1244</v>
      </c>
      <c r="G135" s="86" t="s">
        <v>128</v>
      </c>
      <c r="H135" s="86" t="s">
        <v>132</v>
      </c>
      <c r="I135" s="83">
        <v>78315.626999999993</v>
      </c>
      <c r="J135" s="85">
        <v>365.1</v>
      </c>
      <c r="K135" s="73"/>
      <c r="L135" s="83">
        <v>285.93035417700003</v>
      </c>
      <c r="M135" s="84">
        <v>9.8221642513834353E-4</v>
      </c>
      <c r="N135" s="84">
        <f t="shared" si="1"/>
        <v>7.5359282688304324E-4</v>
      </c>
      <c r="O135" s="84">
        <f>L135/'סכום נכסי הקרן'!$C$42</f>
        <v>4.3273434805104685E-5</v>
      </c>
    </row>
    <row r="136" spans="2:15">
      <c r="B136" s="76" t="s">
        <v>1245</v>
      </c>
      <c r="C136" s="73" t="s">
        <v>1246</v>
      </c>
      <c r="D136" s="86" t="s">
        <v>119</v>
      </c>
      <c r="E136" s="86" t="s">
        <v>290</v>
      </c>
      <c r="F136" s="73" t="s">
        <v>1247</v>
      </c>
      <c r="G136" s="86" t="s">
        <v>155</v>
      </c>
      <c r="H136" s="86" t="s">
        <v>132</v>
      </c>
      <c r="I136" s="83">
        <v>81032.767598000006</v>
      </c>
      <c r="J136" s="85">
        <v>194.5</v>
      </c>
      <c r="K136" s="73"/>
      <c r="L136" s="83">
        <v>157.60873302799999</v>
      </c>
      <c r="M136" s="84">
        <v>7.4919679839191599E-4</v>
      </c>
      <c r="N136" s="84">
        <f t="shared" si="1"/>
        <v>4.1539070241734886E-4</v>
      </c>
      <c r="O136" s="84">
        <f>L136/'סכום נכסי הקרן'!$C$42</f>
        <v>2.3852910800720168E-5</v>
      </c>
    </row>
    <row r="137" spans="2:15">
      <c r="B137" s="76" t="s">
        <v>1248</v>
      </c>
      <c r="C137" s="73" t="s">
        <v>1249</v>
      </c>
      <c r="D137" s="86" t="s">
        <v>119</v>
      </c>
      <c r="E137" s="86" t="s">
        <v>290</v>
      </c>
      <c r="F137" s="73" t="s">
        <v>1250</v>
      </c>
      <c r="G137" s="86" t="s">
        <v>407</v>
      </c>
      <c r="H137" s="86" t="s">
        <v>132</v>
      </c>
      <c r="I137" s="83">
        <v>27176.373398000003</v>
      </c>
      <c r="J137" s="85">
        <v>885</v>
      </c>
      <c r="K137" s="73"/>
      <c r="L137" s="83">
        <v>240.510904783</v>
      </c>
      <c r="M137" s="84">
        <v>7.938917389711883E-4</v>
      </c>
      <c r="N137" s="84">
        <f t="shared" si="1"/>
        <v>6.3388615438646841E-4</v>
      </c>
      <c r="O137" s="84">
        <f>L137/'סכום נכסי הקרן'!$C$42</f>
        <v>3.6399538579947935E-5</v>
      </c>
    </row>
    <row r="138" spans="2:15">
      <c r="B138" s="76" t="s">
        <v>1251</v>
      </c>
      <c r="C138" s="73" t="s">
        <v>1252</v>
      </c>
      <c r="D138" s="86" t="s">
        <v>119</v>
      </c>
      <c r="E138" s="86" t="s">
        <v>290</v>
      </c>
      <c r="F138" s="73" t="s">
        <v>1253</v>
      </c>
      <c r="G138" s="86" t="s">
        <v>157</v>
      </c>
      <c r="H138" s="86" t="s">
        <v>132</v>
      </c>
      <c r="I138" s="83">
        <v>6742.0718429999997</v>
      </c>
      <c r="J138" s="85">
        <v>2060</v>
      </c>
      <c r="K138" s="73"/>
      <c r="L138" s="83">
        <v>138.88667996300001</v>
      </c>
      <c r="M138" s="84">
        <v>5.7117890450883414E-4</v>
      </c>
      <c r="N138" s="84">
        <f t="shared" si="1"/>
        <v>3.6604720079816123E-4</v>
      </c>
      <c r="O138" s="84">
        <f>L138/'סכום נכסי הקרן'!$C$42</f>
        <v>2.1019467163517285E-5</v>
      </c>
    </row>
    <row r="139" spans="2:15">
      <c r="B139" s="76" t="s">
        <v>1254</v>
      </c>
      <c r="C139" s="73" t="s">
        <v>1255</v>
      </c>
      <c r="D139" s="86" t="s">
        <v>119</v>
      </c>
      <c r="E139" s="86" t="s">
        <v>290</v>
      </c>
      <c r="F139" s="73" t="s">
        <v>571</v>
      </c>
      <c r="G139" s="86" t="s">
        <v>129</v>
      </c>
      <c r="H139" s="86" t="s">
        <v>132</v>
      </c>
      <c r="I139" s="83">
        <v>32011.201282000002</v>
      </c>
      <c r="J139" s="85">
        <v>834</v>
      </c>
      <c r="K139" s="73"/>
      <c r="L139" s="83">
        <v>266.97341869100001</v>
      </c>
      <c r="M139" s="84">
        <v>4.7009166549209352E-4</v>
      </c>
      <c r="N139" s="84">
        <f t="shared" si="1"/>
        <v>7.0363027343867948E-4</v>
      </c>
      <c r="O139" s="84">
        <f>L139/'סכום נכסי הקרן'!$C$42</f>
        <v>4.0404443458525978E-5</v>
      </c>
    </row>
    <row r="140" spans="2:15">
      <c r="B140" s="76" t="s">
        <v>1256</v>
      </c>
      <c r="C140" s="73" t="s">
        <v>1257</v>
      </c>
      <c r="D140" s="86" t="s">
        <v>119</v>
      </c>
      <c r="E140" s="86" t="s">
        <v>290</v>
      </c>
      <c r="F140" s="73" t="s">
        <v>1258</v>
      </c>
      <c r="G140" s="86" t="s">
        <v>407</v>
      </c>
      <c r="H140" s="86" t="s">
        <v>132</v>
      </c>
      <c r="I140" s="83">
        <v>16966.869739999998</v>
      </c>
      <c r="J140" s="85">
        <v>702.2</v>
      </c>
      <c r="K140" s="73"/>
      <c r="L140" s="83">
        <v>119.141359333</v>
      </c>
      <c r="M140" s="84">
        <v>1.1177292602712544E-3</v>
      </c>
      <c r="N140" s="84">
        <f t="shared" ref="N140:N199" si="2">IFERROR(L140/$L$11,0)</f>
        <v>3.1400679384625498E-4</v>
      </c>
      <c r="O140" s="84">
        <f>L140/'סכום נכסי הקרן'!$C$42</f>
        <v>1.8031159582646513E-5</v>
      </c>
    </row>
    <row r="141" spans="2:15">
      <c r="B141" s="76" t="s">
        <v>1259</v>
      </c>
      <c r="C141" s="73" t="s">
        <v>1260</v>
      </c>
      <c r="D141" s="86" t="s">
        <v>119</v>
      </c>
      <c r="E141" s="86" t="s">
        <v>290</v>
      </c>
      <c r="F141" s="73" t="s">
        <v>1261</v>
      </c>
      <c r="G141" s="86" t="s">
        <v>155</v>
      </c>
      <c r="H141" s="86" t="s">
        <v>132</v>
      </c>
      <c r="I141" s="83">
        <v>20408.249158999999</v>
      </c>
      <c r="J141" s="85">
        <v>676</v>
      </c>
      <c r="K141" s="73"/>
      <c r="L141" s="83">
        <v>137.959764315</v>
      </c>
      <c r="M141" s="84">
        <v>1.0393758707111244E-3</v>
      </c>
      <c r="N141" s="84">
        <f t="shared" si="2"/>
        <v>3.6360423882069294E-4</v>
      </c>
      <c r="O141" s="84">
        <f>L141/'סכום נכסי הקרן'!$C$42</f>
        <v>2.0879185366647516E-5</v>
      </c>
    </row>
    <row r="142" spans="2:15">
      <c r="B142" s="76" t="s">
        <v>1262</v>
      </c>
      <c r="C142" s="73" t="s">
        <v>1263</v>
      </c>
      <c r="D142" s="86" t="s">
        <v>119</v>
      </c>
      <c r="E142" s="86" t="s">
        <v>290</v>
      </c>
      <c r="F142" s="73" t="s">
        <v>1264</v>
      </c>
      <c r="G142" s="86" t="s">
        <v>1092</v>
      </c>
      <c r="H142" s="86" t="s">
        <v>132</v>
      </c>
      <c r="I142" s="83">
        <v>84483.424406999999</v>
      </c>
      <c r="J142" s="85">
        <v>51.5</v>
      </c>
      <c r="K142" s="73"/>
      <c r="L142" s="83">
        <v>43.508963569000002</v>
      </c>
      <c r="M142" s="84">
        <v>9.2884305475478279E-4</v>
      </c>
      <c r="N142" s="84">
        <f t="shared" si="2"/>
        <v>1.1467143089822918E-4</v>
      </c>
      <c r="O142" s="84">
        <f>L142/'סכום נכסי הקרן'!$C$42</f>
        <v>6.5847583893639148E-6</v>
      </c>
    </row>
    <row r="143" spans="2:15">
      <c r="B143" s="76" t="s">
        <v>1265</v>
      </c>
      <c r="C143" s="73" t="s">
        <v>1266</v>
      </c>
      <c r="D143" s="86" t="s">
        <v>119</v>
      </c>
      <c r="E143" s="86" t="s">
        <v>290</v>
      </c>
      <c r="F143" s="73" t="s">
        <v>1267</v>
      </c>
      <c r="G143" s="86" t="s">
        <v>400</v>
      </c>
      <c r="H143" s="86" t="s">
        <v>132</v>
      </c>
      <c r="I143" s="83">
        <v>50756.488384999997</v>
      </c>
      <c r="J143" s="85">
        <v>97.2</v>
      </c>
      <c r="K143" s="73"/>
      <c r="L143" s="83">
        <v>49.335306750000008</v>
      </c>
      <c r="M143" s="84">
        <v>2.9028583817882375E-4</v>
      </c>
      <c r="N143" s="84">
        <f t="shared" si="2"/>
        <v>1.3002723472954454E-4</v>
      </c>
      <c r="O143" s="84">
        <f>L143/'סכום נכסי הקרן'!$C$42</f>
        <v>7.4665321433987728E-6</v>
      </c>
    </row>
    <row r="144" spans="2:15">
      <c r="B144" s="76" t="s">
        <v>1268</v>
      </c>
      <c r="C144" s="73" t="s">
        <v>1269</v>
      </c>
      <c r="D144" s="86" t="s">
        <v>119</v>
      </c>
      <c r="E144" s="86" t="s">
        <v>290</v>
      </c>
      <c r="F144" s="73" t="s">
        <v>1270</v>
      </c>
      <c r="G144" s="86" t="s">
        <v>548</v>
      </c>
      <c r="H144" s="86" t="s">
        <v>132</v>
      </c>
      <c r="I144" s="83">
        <v>11769.884894000001</v>
      </c>
      <c r="J144" s="85">
        <v>1780</v>
      </c>
      <c r="K144" s="73"/>
      <c r="L144" s="83">
        <v>209.50395111200001</v>
      </c>
      <c r="M144" s="84">
        <v>8.2686749139719215E-4</v>
      </c>
      <c r="N144" s="84">
        <f t="shared" si="2"/>
        <v>5.5216479277301841E-4</v>
      </c>
      <c r="O144" s="84">
        <f>L144/'סכום נכסי הקרן'!$C$42</f>
        <v>3.1706866505837485E-5</v>
      </c>
    </row>
    <row r="145" spans="2:15">
      <c r="B145" s="76" t="s">
        <v>1271</v>
      </c>
      <c r="C145" s="73" t="s">
        <v>1272</v>
      </c>
      <c r="D145" s="86" t="s">
        <v>119</v>
      </c>
      <c r="E145" s="86" t="s">
        <v>290</v>
      </c>
      <c r="F145" s="73" t="s">
        <v>1273</v>
      </c>
      <c r="G145" s="86" t="s">
        <v>1274</v>
      </c>
      <c r="H145" s="86" t="s">
        <v>132</v>
      </c>
      <c r="I145" s="83">
        <v>72093.560880000005</v>
      </c>
      <c r="J145" s="85">
        <v>670.4</v>
      </c>
      <c r="K145" s="73"/>
      <c r="L145" s="83">
        <v>483.31523209900001</v>
      </c>
      <c r="M145" s="84">
        <v>7.6614319017999388E-4</v>
      </c>
      <c r="N145" s="84">
        <f t="shared" si="2"/>
        <v>1.2738168113751714E-3</v>
      </c>
      <c r="O145" s="84">
        <f>L145/'סכום נכסי הקרן'!$C$42</f>
        <v>7.3146169621442997E-5</v>
      </c>
    </row>
    <row r="146" spans="2:15">
      <c r="B146" s="76" t="s">
        <v>1275</v>
      </c>
      <c r="C146" s="73" t="s">
        <v>1276</v>
      </c>
      <c r="D146" s="86" t="s">
        <v>119</v>
      </c>
      <c r="E146" s="86" t="s">
        <v>290</v>
      </c>
      <c r="F146" s="73" t="s">
        <v>1277</v>
      </c>
      <c r="G146" s="86" t="s">
        <v>618</v>
      </c>
      <c r="H146" s="86" t="s">
        <v>132</v>
      </c>
      <c r="I146" s="83">
        <v>10174.447977</v>
      </c>
      <c r="J146" s="85">
        <v>227.3</v>
      </c>
      <c r="K146" s="73"/>
      <c r="L146" s="83">
        <v>23.126520212999999</v>
      </c>
      <c r="M146" s="84">
        <v>1.3830553567933363E-4</v>
      </c>
      <c r="N146" s="84">
        <f t="shared" si="2"/>
        <v>6.0951834909049326E-5</v>
      </c>
      <c r="O146" s="84">
        <f>L146/'סכום נכסי הקרן'!$C$42</f>
        <v>3.5000270173718115E-6</v>
      </c>
    </row>
    <row r="147" spans="2:15">
      <c r="B147" s="76" t="s">
        <v>1278</v>
      </c>
      <c r="C147" s="73" t="s">
        <v>1279</v>
      </c>
      <c r="D147" s="86" t="s">
        <v>119</v>
      </c>
      <c r="E147" s="86" t="s">
        <v>290</v>
      </c>
      <c r="F147" s="73" t="s">
        <v>1280</v>
      </c>
      <c r="G147" s="86" t="s">
        <v>538</v>
      </c>
      <c r="H147" s="86" t="s">
        <v>132</v>
      </c>
      <c r="I147" s="83">
        <v>22984.893530000001</v>
      </c>
      <c r="J147" s="85">
        <v>428.7</v>
      </c>
      <c r="K147" s="73"/>
      <c r="L147" s="83">
        <v>98.536238542999996</v>
      </c>
      <c r="M147" s="84">
        <v>3.1603720929477923E-4</v>
      </c>
      <c r="N147" s="84">
        <f t="shared" si="2"/>
        <v>2.597003132730507E-4</v>
      </c>
      <c r="O147" s="84">
        <f>L147/'סכום נכסי הקרן'!$C$42</f>
        <v>1.4912727635384946E-5</v>
      </c>
    </row>
    <row r="148" spans="2:15">
      <c r="B148" s="76" t="s">
        <v>1281</v>
      </c>
      <c r="C148" s="73" t="s">
        <v>1282</v>
      </c>
      <c r="D148" s="86" t="s">
        <v>119</v>
      </c>
      <c r="E148" s="86" t="s">
        <v>290</v>
      </c>
      <c r="F148" s="73" t="s">
        <v>1283</v>
      </c>
      <c r="G148" s="86" t="s">
        <v>400</v>
      </c>
      <c r="H148" s="86" t="s">
        <v>132</v>
      </c>
      <c r="I148" s="83">
        <v>33752.328357999999</v>
      </c>
      <c r="J148" s="85">
        <v>353.6</v>
      </c>
      <c r="K148" s="73"/>
      <c r="L148" s="83">
        <v>119.34823307400002</v>
      </c>
      <c r="M148" s="84">
        <v>2.7028702404116909E-4</v>
      </c>
      <c r="N148" s="84">
        <f t="shared" si="2"/>
        <v>3.1455202650522467E-4</v>
      </c>
      <c r="O148" s="84">
        <f>L148/'סכום נכסי הקרן'!$C$42</f>
        <v>1.8062468386392867E-5</v>
      </c>
    </row>
    <row r="149" spans="2:15">
      <c r="B149" s="76" t="s">
        <v>1284</v>
      </c>
      <c r="C149" s="73" t="s">
        <v>1285</v>
      </c>
      <c r="D149" s="86" t="s">
        <v>119</v>
      </c>
      <c r="E149" s="86" t="s">
        <v>290</v>
      </c>
      <c r="F149" s="73" t="s">
        <v>1286</v>
      </c>
      <c r="G149" s="86" t="s">
        <v>522</v>
      </c>
      <c r="H149" s="86" t="s">
        <v>132</v>
      </c>
      <c r="I149" s="83">
        <v>8097.15308</v>
      </c>
      <c r="J149" s="85">
        <v>7273</v>
      </c>
      <c r="K149" s="73"/>
      <c r="L149" s="83">
        <v>588.90594352099993</v>
      </c>
      <c r="M149" s="84">
        <v>1.3653210951256547E-4</v>
      </c>
      <c r="N149" s="84">
        <f t="shared" si="2"/>
        <v>1.552109764713867E-3</v>
      </c>
      <c r="O149" s="84">
        <f>L149/'סכום נכסי הקרן'!$C$42</f>
        <v>8.9126539316351317E-5</v>
      </c>
    </row>
    <row r="150" spans="2:15">
      <c r="B150" s="76" t="s">
        <v>1287</v>
      </c>
      <c r="C150" s="73" t="s">
        <v>1288</v>
      </c>
      <c r="D150" s="86" t="s">
        <v>119</v>
      </c>
      <c r="E150" s="86" t="s">
        <v>290</v>
      </c>
      <c r="F150" s="73" t="s">
        <v>1289</v>
      </c>
      <c r="G150" s="86" t="s">
        <v>128</v>
      </c>
      <c r="H150" s="86" t="s">
        <v>132</v>
      </c>
      <c r="I150" s="83">
        <v>11779.644225999999</v>
      </c>
      <c r="J150" s="85">
        <v>1355</v>
      </c>
      <c r="K150" s="83">
        <v>11.779644225999998</v>
      </c>
      <c r="L150" s="83">
        <v>171.39382348699999</v>
      </c>
      <c r="M150" s="84">
        <v>1.0221236784444092E-3</v>
      </c>
      <c r="N150" s="84">
        <f t="shared" si="2"/>
        <v>4.5172243542882743E-4</v>
      </c>
      <c r="O150" s="84">
        <f>L150/'סכום נכסי הקרן'!$C$42</f>
        <v>2.5939181826323617E-5</v>
      </c>
    </row>
    <row r="151" spans="2:15">
      <c r="B151" s="76" t="s">
        <v>1290</v>
      </c>
      <c r="C151" s="73" t="s">
        <v>1291</v>
      </c>
      <c r="D151" s="86" t="s">
        <v>119</v>
      </c>
      <c r="E151" s="86" t="s">
        <v>290</v>
      </c>
      <c r="F151" s="73" t="s">
        <v>1292</v>
      </c>
      <c r="G151" s="86" t="s">
        <v>496</v>
      </c>
      <c r="H151" s="86" t="s">
        <v>132</v>
      </c>
      <c r="I151" s="83">
        <v>4941.2140399999998</v>
      </c>
      <c r="J151" s="85">
        <v>26800</v>
      </c>
      <c r="K151" s="73"/>
      <c r="L151" s="83">
        <v>1324.2453628410001</v>
      </c>
      <c r="M151" s="84">
        <v>1.3536860636372003E-3</v>
      </c>
      <c r="N151" s="84">
        <f t="shared" si="2"/>
        <v>3.4901569276983889E-3</v>
      </c>
      <c r="O151" s="84">
        <f>L151/'סכום נכסי הקרן'!$C$42</f>
        <v>2.0041469727760631E-4</v>
      </c>
    </row>
    <row r="152" spans="2:15">
      <c r="B152" s="76" t="s">
        <v>1293</v>
      </c>
      <c r="C152" s="73" t="s">
        <v>1294</v>
      </c>
      <c r="D152" s="86" t="s">
        <v>119</v>
      </c>
      <c r="E152" s="86" t="s">
        <v>290</v>
      </c>
      <c r="F152" s="73" t="s">
        <v>1295</v>
      </c>
      <c r="G152" s="86" t="s">
        <v>1092</v>
      </c>
      <c r="H152" s="86" t="s">
        <v>132</v>
      </c>
      <c r="I152" s="83">
        <v>14367.905414999997</v>
      </c>
      <c r="J152" s="85">
        <v>654.6</v>
      </c>
      <c r="K152" s="73"/>
      <c r="L152" s="83">
        <v>94.052308846999978</v>
      </c>
      <c r="M152" s="84">
        <v>6.5689231540200872E-4</v>
      </c>
      <c r="N152" s="84">
        <f t="shared" si="2"/>
        <v>2.4788254994085923E-4</v>
      </c>
      <c r="O152" s="84">
        <f>L152/'סכום נכסי הקרן'!$C$42</f>
        <v>1.4234118188937662E-5</v>
      </c>
    </row>
    <row r="153" spans="2:15">
      <c r="B153" s="76" t="s">
        <v>1296</v>
      </c>
      <c r="C153" s="73" t="s">
        <v>1297</v>
      </c>
      <c r="D153" s="86" t="s">
        <v>119</v>
      </c>
      <c r="E153" s="86" t="s">
        <v>290</v>
      </c>
      <c r="F153" s="73" t="s">
        <v>1298</v>
      </c>
      <c r="G153" s="86" t="s">
        <v>548</v>
      </c>
      <c r="H153" s="86" t="s">
        <v>132</v>
      </c>
      <c r="I153" s="83">
        <v>496.36213500000008</v>
      </c>
      <c r="J153" s="85">
        <v>11220</v>
      </c>
      <c r="K153" s="73"/>
      <c r="L153" s="83">
        <v>55.691831464000003</v>
      </c>
      <c r="M153" s="84">
        <v>1.4928974736707869E-4</v>
      </c>
      <c r="N153" s="84">
        <f t="shared" si="2"/>
        <v>1.4678037534017688E-4</v>
      </c>
      <c r="O153" s="84">
        <f>L153/'סכום נכסי הקרן'!$C$42</f>
        <v>8.4285449335065317E-6</v>
      </c>
    </row>
    <row r="154" spans="2:15">
      <c r="B154" s="76" t="s">
        <v>1299</v>
      </c>
      <c r="C154" s="73" t="s">
        <v>1300</v>
      </c>
      <c r="D154" s="86" t="s">
        <v>119</v>
      </c>
      <c r="E154" s="86" t="s">
        <v>290</v>
      </c>
      <c r="F154" s="73" t="s">
        <v>1301</v>
      </c>
      <c r="G154" s="86" t="s">
        <v>127</v>
      </c>
      <c r="H154" s="86" t="s">
        <v>132</v>
      </c>
      <c r="I154" s="83">
        <v>31921.278876999997</v>
      </c>
      <c r="J154" s="85">
        <v>881.6</v>
      </c>
      <c r="K154" s="73"/>
      <c r="L154" s="83">
        <v>281.41799460199996</v>
      </c>
      <c r="M154" s="84">
        <v>8.0568381294376609E-4</v>
      </c>
      <c r="N154" s="84">
        <f t="shared" si="2"/>
        <v>7.4170013428024228E-4</v>
      </c>
      <c r="O154" s="84">
        <f>L154/'סכום נכסי הקרן'!$C$42</f>
        <v>4.2590522707688545E-5</v>
      </c>
    </row>
    <row r="155" spans="2:15">
      <c r="B155" s="76" t="s">
        <v>1304</v>
      </c>
      <c r="C155" s="73" t="s">
        <v>1305</v>
      </c>
      <c r="D155" s="86" t="s">
        <v>119</v>
      </c>
      <c r="E155" s="86" t="s">
        <v>290</v>
      </c>
      <c r="F155" s="73" t="s">
        <v>1306</v>
      </c>
      <c r="G155" s="86" t="s">
        <v>468</v>
      </c>
      <c r="H155" s="86" t="s">
        <v>132</v>
      </c>
      <c r="I155" s="83">
        <v>15489.756691000001</v>
      </c>
      <c r="J155" s="85">
        <v>7550</v>
      </c>
      <c r="K155" s="73"/>
      <c r="L155" s="83">
        <v>1169.476630159</v>
      </c>
      <c r="M155" s="84">
        <v>6.1959026764000006E-4</v>
      </c>
      <c r="N155" s="84">
        <f t="shared" si="2"/>
        <v>3.082251278399136E-3</v>
      </c>
      <c r="O155" s="84">
        <f>L155/'סכום נכסי הקרן'!$C$42</f>
        <v>1.7699159942966911E-4</v>
      </c>
    </row>
    <row r="156" spans="2:15">
      <c r="B156" s="76" t="s">
        <v>1307</v>
      </c>
      <c r="C156" s="73" t="s">
        <v>1308</v>
      </c>
      <c r="D156" s="86" t="s">
        <v>119</v>
      </c>
      <c r="E156" s="86" t="s">
        <v>290</v>
      </c>
      <c r="F156" s="73" t="s">
        <v>1309</v>
      </c>
      <c r="G156" s="86" t="s">
        <v>400</v>
      </c>
      <c r="H156" s="86" t="s">
        <v>132</v>
      </c>
      <c r="I156" s="83">
        <v>44896.712362999999</v>
      </c>
      <c r="J156" s="85">
        <v>701.5</v>
      </c>
      <c r="K156" s="83">
        <v>19.38294338</v>
      </c>
      <c r="L156" s="83">
        <v>334.333380659</v>
      </c>
      <c r="M156" s="84">
        <v>3.230490839808519E-4</v>
      </c>
      <c r="N156" s="84">
        <f t="shared" si="2"/>
        <v>8.8116296074048338E-4</v>
      </c>
      <c r="O156" s="84">
        <f>L156/'סכום נכסי הקרן'!$C$42</f>
        <v>5.0598873256252749E-5</v>
      </c>
    </row>
    <row r="157" spans="2:15">
      <c r="B157" s="76" t="s">
        <v>1310</v>
      </c>
      <c r="C157" s="73" t="s">
        <v>1311</v>
      </c>
      <c r="D157" s="86" t="s">
        <v>119</v>
      </c>
      <c r="E157" s="86" t="s">
        <v>290</v>
      </c>
      <c r="F157" s="73" t="s">
        <v>1312</v>
      </c>
      <c r="G157" s="86" t="s">
        <v>155</v>
      </c>
      <c r="H157" s="86" t="s">
        <v>132</v>
      </c>
      <c r="I157" s="83">
        <v>6626.706900000001</v>
      </c>
      <c r="J157" s="85">
        <v>546.4</v>
      </c>
      <c r="K157" s="73"/>
      <c r="L157" s="83">
        <v>36.208326502000006</v>
      </c>
      <c r="M157" s="84">
        <v>8.7418430261227385E-4</v>
      </c>
      <c r="N157" s="84">
        <f t="shared" si="2"/>
        <v>9.543000498805134E-5</v>
      </c>
      <c r="O157" s="84">
        <f>L157/'סכום נכסי הקרן'!$C$42</f>
        <v>5.4798612088463533E-6</v>
      </c>
    </row>
    <row r="158" spans="2:15">
      <c r="B158" s="76" t="s">
        <v>1313</v>
      </c>
      <c r="C158" s="73" t="s">
        <v>1314</v>
      </c>
      <c r="D158" s="86" t="s">
        <v>119</v>
      </c>
      <c r="E158" s="86" t="s">
        <v>290</v>
      </c>
      <c r="F158" s="73" t="s">
        <v>1315</v>
      </c>
      <c r="G158" s="86" t="s">
        <v>538</v>
      </c>
      <c r="H158" s="86" t="s">
        <v>132</v>
      </c>
      <c r="I158" s="83">
        <v>21705.708168000001</v>
      </c>
      <c r="J158" s="85">
        <v>701.5</v>
      </c>
      <c r="K158" s="73"/>
      <c r="L158" s="83">
        <v>152.26554284700001</v>
      </c>
      <c r="M158" s="84">
        <v>7.7620241983445922E-4</v>
      </c>
      <c r="N158" s="84">
        <f t="shared" si="2"/>
        <v>4.0130828782144725E-4</v>
      </c>
      <c r="O158" s="84">
        <f>L158/'סכום נכסי הקרן'!$C$42</f>
        <v>2.3044258663683864E-5</v>
      </c>
    </row>
    <row r="159" spans="2:15">
      <c r="B159" s="76" t="s">
        <v>1316</v>
      </c>
      <c r="C159" s="73" t="s">
        <v>1317</v>
      </c>
      <c r="D159" s="86" t="s">
        <v>119</v>
      </c>
      <c r="E159" s="86" t="s">
        <v>290</v>
      </c>
      <c r="F159" s="73" t="s">
        <v>1318</v>
      </c>
      <c r="G159" s="86" t="s">
        <v>157</v>
      </c>
      <c r="H159" s="86" t="s">
        <v>132</v>
      </c>
      <c r="I159" s="83">
        <v>132463.925028</v>
      </c>
      <c r="J159" s="85">
        <v>44.1</v>
      </c>
      <c r="K159" s="73"/>
      <c r="L159" s="83">
        <v>58.416590967999994</v>
      </c>
      <c r="M159" s="84">
        <v>9.6485864750172018E-4</v>
      </c>
      <c r="N159" s="84">
        <f t="shared" si="2"/>
        <v>1.5396170179677511E-4</v>
      </c>
      <c r="O159" s="84">
        <f>L159/'סכום נכסי הקרן'!$C$42</f>
        <v>8.8409170410266136E-6</v>
      </c>
    </row>
    <row r="160" spans="2:15">
      <c r="B160" s="76" t="s">
        <v>1319</v>
      </c>
      <c r="C160" s="73" t="s">
        <v>1320</v>
      </c>
      <c r="D160" s="86" t="s">
        <v>119</v>
      </c>
      <c r="E160" s="86" t="s">
        <v>290</v>
      </c>
      <c r="F160" s="73" t="s">
        <v>1321</v>
      </c>
      <c r="G160" s="86" t="s">
        <v>1174</v>
      </c>
      <c r="H160" s="86" t="s">
        <v>132</v>
      </c>
      <c r="I160" s="83">
        <v>1435.5019480000001</v>
      </c>
      <c r="J160" s="85">
        <v>711</v>
      </c>
      <c r="K160" s="73"/>
      <c r="L160" s="83">
        <v>10.206418825999998</v>
      </c>
      <c r="M160" s="84">
        <v>7.6980908224402774E-5</v>
      </c>
      <c r="N160" s="84">
        <f t="shared" si="2"/>
        <v>2.6899851320704396E-5</v>
      </c>
      <c r="O160" s="84">
        <f>L160/'סכום נכסי הקרן'!$C$42</f>
        <v>1.5446656614397021E-6</v>
      </c>
    </row>
    <row r="161" spans="2:15">
      <c r="B161" s="76" t="s">
        <v>1322</v>
      </c>
      <c r="C161" s="73" t="s">
        <v>1323</v>
      </c>
      <c r="D161" s="86" t="s">
        <v>119</v>
      </c>
      <c r="E161" s="86" t="s">
        <v>290</v>
      </c>
      <c r="F161" s="73" t="s">
        <v>1324</v>
      </c>
      <c r="G161" s="86" t="s">
        <v>407</v>
      </c>
      <c r="H161" s="86" t="s">
        <v>132</v>
      </c>
      <c r="I161" s="83">
        <v>129425.56987399999</v>
      </c>
      <c r="J161" s="85">
        <v>861.4</v>
      </c>
      <c r="K161" s="83">
        <v>14.552222849999998</v>
      </c>
      <c r="L161" s="83">
        <v>1129.4240817049999</v>
      </c>
      <c r="M161" s="84">
        <v>1.2126805800298992E-3</v>
      </c>
      <c r="N161" s="84">
        <f t="shared" si="2"/>
        <v>2.9766895121424637E-3</v>
      </c>
      <c r="O161" s="84">
        <f>L161/'סכום נכסי הקרן'!$C$42</f>
        <v>1.7092994378876589E-4</v>
      </c>
    </row>
    <row r="162" spans="2:15">
      <c r="B162" s="76" t="s">
        <v>1325</v>
      </c>
      <c r="C162" s="73" t="s">
        <v>1326</v>
      </c>
      <c r="D162" s="86" t="s">
        <v>119</v>
      </c>
      <c r="E162" s="86" t="s">
        <v>290</v>
      </c>
      <c r="F162" s="73" t="s">
        <v>1327</v>
      </c>
      <c r="G162" s="86" t="s">
        <v>155</v>
      </c>
      <c r="H162" s="86" t="s">
        <v>132</v>
      </c>
      <c r="I162" s="83">
        <v>54018.715787000001</v>
      </c>
      <c r="J162" s="85">
        <v>265.39999999999998</v>
      </c>
      <c r="K162" s="73"/>
      <c r="L162" s="83">
        <v>143.365671658</v>
      </c>
      <c r="M162" s="84">
        <v>7.0623238470158656E-4</v>
      </c>
      <c r="N162" s="84">
        <f t="shared" si="2"/>
        <v>3.7785194962497269E-4</v>
      </c>
      <c r="O162" s="84">
        <f>L162/'סכום נכסי הקרן'!$C$42</f>
        <v>2.1697329280199748E-5</v>
      </c>
    </row>
    <row r="163" spans="2:15">
      <c r="B163" s="76" t="s">
        <v>1328</v>
      </c>
      <c r="C163" s="73" t="s">
        <v>1329</v>
      </c>
      <c r="D163" s="86" t="s">
        <v>119</v>
      </c>
      <c r="E163" s="86" t="s">
        <v>290</v>
      </c>
      <c r="F163" s="73" t="s">
        <v>1330</v>
      </c>
      <c r="G163" s="86" t="s">
        <v>496</v>
      </c>
      <c r="H163" s="86" t="s">
        <v>132</v>
      </c>
      <c r="I163" s="83">
        <v>153.54913199999999</v>
      </c>
      <c r="J163" s="85">
        <v>168.7</v>
      </c>
      <c r="K163" s="73"/>
      <c r="L163" s="83">
        <v>0.25903747099999996</v>
      </c>
      <c r="M163" s="84">
        <v>2.2397611413613067E-5</v>
      </c>
      <c r="N163" s="84">
        <f t="shared" si="2"/>
        <v>6.8271443443421132E-7</v>
      </c>
      <c r="O163" s="84">
        <f>L163/'סכום נכסי הקרן'!$C$42</f>
        <v>3.9203396735061893E-8</v>
      </c>
    </row>
    <row r="164" spans="2:15">
      <c r="B164" s="76" t="s">
        <v>1331</v>
      </c>
      <c r="C164" s="73" t="s">
        <v>1332</v>
      </c>
      <c r="D164" s="86" t="s">
        <v>119</v>
      </c>
      <c r="E164" s="86" t="s">
        <v>290</v>
      </c>
      <c r="F164" s="73" t="s">
        <v>1333</v>
      </c>
      <c r="G164" s="86" t="s">
        <v>1334</v>
      </c>
      <c r="H164" s="86" t="s">
        <v>132</v>
      </c>
      <c r="I164" s="83">
        <v>16315.755625</v>
      </c>
      <c r="J164" s="85">
        <v>751.1</v>
      </c>
      <c r="K164" s="73"/>
      <c r="L164" s="83">
        <v>122.54764049900001</v>
      </c>
      <c r="M164" s="84">
        <v>3.2685315201058765E-4</v>
      </c>
      <c r="N164" s="84">
        <f t="shared" si="2"/>
        <v>3.2298432636613356E-4</v>
      </c>
      <c r="O164" s="84">
        <f>L164/'סכום נכסי הקרן'!$C$42</f>
        <v>1.8546674930392738E-5</v>
      </c>
    </row>
    <row r="165" spans="2:15">
      <c r="B165" s="76" t="s">
        <v>1335</v>
      </c>
      <c r="C165" s="73" t="s">
        <v>1336</v>
      </c>
      <c r="D165" s="86" t="s">
        <v>119</v>
      </c>
      <c r="E165" s="86" t="s">
        <v>290</v>
      </c>
      <c r="F165" s="73" t="s">
        <v>1337</v>
      </c>
      <c r="G165" s="86" t="s">
        <v>407</v>
      </c>
      <c r="H165" s="86" t="s">
        <v>132</v>
      </c>
      <c r="I165" s="83">
        <v>7412.9455930000004</v>
      </c>
      <c r="J165" s="85">
        <v>490</v>
      </c>
      <c r="K165" s="73"/>
      <c r="L165" s="83">
        <v>36.323433404000006</v>
      </c>
      <c r="M165" s="84">
        <v>4.9390421206175843E-4</v>
      </c>
      <c r="N165" s="84">
        <f t="shared" si="2"/>
        <v>9.5733378639728173E-5</v>
      </c>
      <c r="O165" s="84">
        <f>L165/'סכום נכסי הקרן'!$C$42</f>
        <v>5.4972817832853692E-6</v>
      </c>
    </row>
    <row r="166" spans="2:15">
      <c r="B166" s="76" t="s">
        <v>1338</v>
      </c>
      <c r="C166" s="73" t="s">
        <v>1339</v>
      </c>
      <c r="D166" s="86" t="s">
        <v>119</v>
      </c>
      <c r="E166" s="86" t="s">
        <v>290</v>
      </c>
      <c r="F166" s="73" t="s">
        <v>1340</v>
      </c>
      <c r="G166" s="86" t="s">
        <v>407</v>
      </c>
      <c r="H166" s="86" t="s">
        <v>132</v>
      </c>
      <c r="I166" s="83">
        <v>16263.715894999999</v>
      </c>
      <c r="J166" s="85">
        <v>2190</v>
      </c>
      <c r="K166" s="73"/>
      <c r="L166" s="83">
        <v>356.17537809800001</v>
      </c>
      <c r="M166" s="84">
        <v>6.3220244946188969E-4</v>
      </c>
      <c r="N166" s="84">
        <f t="shared" si="2"/>
        <v>9.3872933085255251E-4</v>
      </c>
      <c r="O166" s="84">
        <f>L166/'סכום נכסי הקרן'!$C$42</f>
        <v>5.3904497295051842E-5</v>
      </c>
    </row>
    <row r="167" spans="2:15">
      <c r="B167" s="76" t="s">
        <v>1341</v>
      </c>
      <c r="C167" s="73" t="s">
        <v>1342</v>
      </c>
      <c r="D167" s="86" t="s">
        <v>119</v>
      </c>
      <c r="E167" s="86" t="s">
        <v>290</v>
      </c>
      <c r="F167" s="73" t="s">
        <v>1343</v>
      </c>
      <c r="G167" s="86" t="s">
        <v>478</v>
      </c>
      <c r="H167" s="86" t="s">
        <v>132</v>
      </c>
      <c r="I167" s="83">
        <v>225638.31569600001</v>
      </c>
      <c r="J167" s="85">
        <v>150.1</v>
      </c>
      <c r="K167" s="73"/>
      <c r="L167" s="83">
        <v>338.68311190999998</v>
      </c>
      <c r="M167" s="84">
        <v>9.8813596365377224E-4</v>
      </c>
      <c r="N167" s="84">
        <f t="shared" si="2"/>
        <v>8.9262703309844456E-4</v>
      </c>
      <c r="O167" s="84">
        <f>L167/'סכום נכסי הקרן'!$C$42</f>
        <v>5.1257172765067247E-5</v>
      </c>
    </row>
    <row r="168" spans="2:15">
      <c r="B168" s="76" t="s">
        <v>1344</v>
      </c>
      <c r="C168" s="73" t="s">
        <v>1345</v>
      </c>
      <c r="D168" s="86" t="s">
        <v>119</v>
      </c>
      <c r="E168" s="86" t="s">
        <v>290</v>
      </c>
      <c r="F168" s="73" t="s">
        <v>1346</v>
      </c>
      <c r="G168" s="86" t="s">
        <v>618</v>
      </c>
      <c r="H168" s="86" t="s">
        <v>132</v>
      </c>
      <c r="I168" s="83">
        <v>90364.184999999998</v>
      </c>
      <c r="J168" s="85">
        <v>414.8</v>
      </c>
      <c r="K168" s="73"/>
      <c r="L168" s="83">
        <v>374.83063937999998</v>
      </c>
      <c r="M168" s="84">
        <v>3.1429927654690271E-4</v>
      </c>
      <c r="N168" s="84">
        <f t="shared" si="2"/>
        <v>9.8789679726656444E-4</v>
      </c>
      <c r="O168" s="84">
        <f>L168/'סכום נכסי הקרן'!$C$42</f>
        <v>5.6727832492122554E-5</v>
      </c>
    </row>
    <row r="169" spans="2:15">
      <c r="B169" s="76" t="s">
        <v>1347</v>
      </c>
      <c r="C169" s="73" t="s">
        <v>1348</v>
      </c>
      <c r="D169" s="86" t="s">
        <v>119</v>
      </c>
      <c r="E169" s="86" t="s">
        <v>290</v>
      </c>
      <c r="F169" s="73" t="s">
        <v>1349</v>
      </c>
      <c r="G169" s="86" t="s">
        <v>468</v>
      </c>
      <c r="H169" s="86" t="s">
        <v>132</v>
      </c>
      <c r="I169" s="83">
        <v>75925.996329999994</v>
      </c>
      <c r="J169" s="85">
        <v>483.7</v>
      </c>
      <c r="K169" s="73"/>
      <c r="L169" s="83">
        <v>367.25404424800001</v>
      </c>
      <c r="M169" s="84">
        <v>4.9788295032653052E-4</v>
      </c>
      <c r="N169" s="84">
        <f t="shared" si="2"/>
        <v>9.679280613129912E-4</v>
      </c>
      <c r="O169" s="84">
        <f>L169/'סכום נכסי הקרן'!$C$42</f>
        <v>5.558117110867841E-5</v>
      </c>
    </row>
    <row r="170" spans="2:15">
      <c r="B170" s="76" t="s">
        <v>1350</v>
      </c>
      <c r="C170" s="73" t="s">
        <v>1351</v>
      </c>
      <c r="D170" s="86" t="s">
        <v>119</v>
      </c>
      <c r="E170" s="86" t="s">
        <v>290</v>
      </c>
      <c r="F170" s="73" t="s">
        <v>1352</v>
      </c>
      <c r="G170" s="86" t="s">
        <v>618</v>
      </c>
      <c r="H170" s="86" t="s">
        <v>132</v>
      </c>
      <c r="I170" s="83">
        <v>1409.651165</v>
      </c>
      <c r="J170" s="85">
        <v>17030</v>
      </c>
      <c r="K170" s="73"/>
      <c r="L170" s="83">
        <v>240.06359333199998</v>
      </c>
      <c r="M170" s="84">
        <v>6.2355487026185608E-4</v>
      </c>
      <c r="N170" s="84">
        <f t="shared" si="2"/>
        <v>6.327072284839474E-4</v>
      </c>
      <c r="O170" s="84">
        <f>L170/'סכום נכסי הקרן'!$C$42</f>
        <v>3.6331841315108253E-5</v>
      </c>
    </row>
    <row r="171" spans="2:15">
      <c r="B171" s="76" t="s">
        <v>1353</v>
      </c>
      <c r="C171" s="73" t="s">
        <v>1354</v>
      </c>
      <c r="D171" s="86" t="s">
        <v>119</v>
      </c>
      <c r="E171" s="86" t="s">
        <v>290</v>
      </c>
      <c r="F171" s="73" t="s">
        <v>1355</v>
      </c>
      <c r="G171" s="86" t="s">
        <v>1356</v>
      </c>
      <c r="H171" s="86" t="s">
        <v>132</v>
      </c>
      <c r="I171" s="83">
        <v>6663.6056090000002</v>
      </c>
      <c r="J171" s="85">
        <v>1684</v>
      </c>
      <c r="K171" s="73"/>
      <c r="L171" s="83">
        <v>112.215118453</v>
      </c>
      <c r="M171" s="84">
        <v>1.4867496326078663E-4</v>
      </c>
      <c r="N171" s="84">
        <f t="shared" si="2"/>
        <v>2.9575211969857417E-4</v>
      </c>
      <c r="O171" s="84">
        <f>L171/'סכום נכסי הקרן'!$C$42</f>
        <v>1.6982924483481096E-5</v>
      </c>
    </row>
    <row r="172" spans="2:15">
      <c r="B172" s="76" t="s">
        <v>1357</v>
      </c>
      <c r="C172" s="73" t="s">
        <v>1358</v>
      </c>
      <c r="D172" s="86" t="s">
        <v>119</v>
      </c>
      <c r="E172" s="86" t="s">
        <v>290</v>
      </c>
      <c r="F172" s="73" t="s">
        <v>540</v>
      </c>
      <c r="G172" s="86" t="s">
        <v>468</v>
      </c>
      <c r="H172" s="86" t="s">
        <v>132</v>
      </c>
      <c r="I172" s="83">
        <v>10762.275535000001</v>
      </c>
      <c r="J172" s="85">
        <v>5.0999999999999996</v>
      </c>
      <c r="K172" s="73"/>
      <c r="L172" s="83">
        <v>0.54887607599999999</v>
      </c>
      <c r="M172" s="84">
        <v>4.3784914636045081E-4</v>
      </c>
      <c r="N172" s="84">
        <f t="shared" si="2"/>
        <v>1.4466077759105718E-6</v>
      </c>
      <c r="O172" s="84">
        <f>L172/'סכום נכסי הקרן'!$C$42</f>
        <v>8.3068316266151259E-8</v>
      </c>
    </row>
    <row r="173" spans="2:15">
      <c r="B173" s="76" t="s">
        <v>1359</v>
      </c>
      <c r="C173" s="73" t="s">
        <v>1360</v>
      </c>
      <c r="D173" s="86" t="s">
        <v>119</v>
      </c>
      <c r="E173" s="86" t="s">
        <v>290</v>
      </c>
      <c r="F173" s="73" t="s">
        <v>1361</v>
      </c>
      <c r="G173" s="86" t="s">
        <v>548</v>
      </c>
      <c r="H173" s="86" t="s">
        <v>132</v>
      </c>
      <c r="I173" s="83">
        <v>8568.9143690000001</v>
      </c>
      <c r="J173" s="85">
        <v>7922</v>
      </c>
      <c r="K173" s="73"/>
      <c r="L173" s="83">
        <v>678.82939628600002</v>
      </c>
      <c r="M173" s="84">
        <v>6.8128731506509937E-4</v>
      </c>
      <c r="N173" s="84">
        <f t="shared" si="2"/>
        <v>1.7891103768640239E-3</v>
      </c>
      <c r="O173" s="84">
        <f>L173/'סכום נכסי הקרן'!$C$42</f>
        <v>1.0273578581232601E-4</v>
      </c>
    </row>
    <row r="174" spans="2:15">
      <c r="B174" s="76" t="s">
        <v>1362</v>
      </c>
      <c r="C174" s="73" t="s">
        <v>1363</v>
      </c>
      <c r="D174" s="86" t="s">
        <v>119</v>
      </c>
      <c r="E174" s="86" t="s">
        <v>290</v>
      </c>
      <c r="F174" s="73" t="s">
        <v>1364</v>
      </c>
      <c r="G174" s="86" t="s">
        <v>407</v>
      </c>
      <c r="H174" s="86" t="s">
        <v>132</v>
      </c>
      <c r="I174" s="83">
        <v>83132.459759999998</v>
      </c>
      <c r="J174" s="85">
        <v>470.4</v>
      </c>
      <c r="K174" s="73"/>
      <c r="L174" s="83">
        <v>391.05509073100001</v>
      </c>
      <c r="M174" s="84">
        <v>9.7348167944825634E-4</v>
      </c>
      <c r="N174" s="84">
        <f t="shared" si="2"/>
        <v>1.0306576653577424E-3</v>
      </c>
      <c r="O174" s="84">
        <f>L174/'סכום נכסי הקרן'!$C$42</f>
        <v>5.9183282665668933E-5</v>
      </c>
    </row>
    <row r="175" spans="2:15">
      <c r="B175" s="76" t="s">
        <v>1365</v>
      </c>
      <c r="C175" s="73" t="s">
        <v>1366</v>
      </c>
      <c r="D175" s="86" t="s">
        <v>119</v>
      </c>
      <c r="E175" s="86" t="s">
        <v>290</v>
      </c>
      <c r="F175" s="73" t="s">
        <v>662</v>
      </c>
      <c r="G175" s="86" t="s">
        <v>314</v>
      </c>
      <c r="H175" s="86" t="s">
        <v>132</v>
      </c>
      <c r="I175" s="83">
        <v>111449.1615</v>
      </c>
      <c r="J175" s="85">
        <v>576</v>
      </c>
      <c r="K175" s="73"/>
      <c r="L175" s="83">
        <v>641.94717023999999</v>
      </c>
      <c r="M175" s="84">
        <v>1.5674939050821502E-3</v>
      </c>
      <c r="N175" s="84">
        <f t="shared" si="2"/>
        <v>1.6919042545278865E-3</v>
      </c>
      <c r="O175" s="84">
        <f>L175/'סכום נכסי הקרן'!$C$42</f>
        <v>9.715393491418483E-5</v>
      </c>
    </row>
    <row r="176" spans="2:15">
      <c r="B176" s="76" t="s">
        <v>1367</v>
      </c>
      <c r="C176" s="73" t="s">
        <v>1368</v>
      </c>
      <c r="D176" s="86" t="s">
        <v>119</v>
      </c>
      <c r="E176" s="86" t="s">
        <v>290</v>
      </c>
      <c r="F176" s="73" t="s">
        <v>1369</v>
      </c>
      <c r="G176" s="86" t="s">
        <v>157</v>
      </c>
      <c r="H176" s="86" t="s">
        <v>132</v>
      </c>
      <c r="I176" s="83">
        <v>18886.114665000001</v>
      </c>
      <c r="J176" s="85">
        <v>68.400000000000006</v>
      </c>
      <c r="K176" s="73"/>
      <c r="L176" s="83">
        <v>12.918102430999999</v>
      </c>
      <c r="M176" s="84">
        <v>4.8101756335087141E-4</v>
      </c>
      <c r="N176" s="84">
        <f t="shared" si="2"/>
        <v>3.4046715176366803E-5</v>
      </c>
      <c r="O176" s="84">
        <f>L176/'סכום נכסי הקרן'!$C$42</f>
        <v>1.9550588287926135E-6</v>
      </c>
    </row>
    <row r="177" spans="2:15">
      <c r="B177" s="76" t="s">
        <v>1370</v>
      </c>
      <c r="C177" s="73" t="s">
        <v>1371</v>
      </c>
      <c r="D177" s="86" t="s">
        <v>119</v>
      </c>
      <c r="E177" s="86" t="s">
        <v>290</v>
      </c>
      <c r="F177" s="73" t="s">
        <v>1372</v>
      </c>
      <c r="G177" s="86" t="s">
        <v>496</v>
      </c>
      <c r="H177" s="86" t="s">
        <v>132</v>
      </c>
      <c r="I177" s="83">
        <v>23034.824763000001</v>
      </c>
      <c r="J177" s="85">
        <v>2540</v>
      </c>
      <c r="K177" s="73"/>
      <c r="L177" s="83">
        <v>585.08454896800004</v>
      </c>
      <c r="M177" s="84">
        <v>6.4541397486690948E-4</v>
      </c>
      <c r="N177" s="84">
        <f t="shared" si="2"/>
        <v>1.5420381669217418E-3</v>
      </c>
      <c r="O177" s="84">
        <f>L177/'סכום נכסי הקרן'!$C$42</f>
        <v>8.8548199641538564E-5</v>
      </c>
    </row>
    <row r="178" spans="2:15">
      <c r="B178" s="76" t="s">
        <v>1373</v>
      </c>
      <c r="C178" s="73" t="s">
        <v>1374</v>
      </c>
      <c r="D178" s="86" t="s">
        <v>119</v>
      </c>
      <c r="E178" s="86" t="s">
        <v>290</v>
      </c>
      <c r="F178" s="73" t="s">
        <v>1375</v>
      </c>
      <c r="G178" s="86" t="s">
        <v>407</v>
      </c>
      <c r="H178" s="86" t="s">
        <v>132</v>
      </c>
      <c r="I178" s="83">
        <v>5020.2325000000001</v>
      </c>
      <c r="J178" s="85">
        <v>5790</v>
      </c>
      <c r="K178" s="73"/>
      <c r="L178" s="83">
        <v>290.67146174999999</v>
      </c>
      <c r="M178" s="84">
        <v>5.9737648444751189E-4</v>
      </c>
      <c r="N178" s="84">
        <f t="shared" si="2"/>
        <v>7.660884035376363E-4</v>
      </c>
      <c r="O178" s="84">
        <f>L178/'סכום נכסי הקרן'!$C$42</f>
        <v>4.3990966212550843E-5</v>
      </c>
    </row>
    <row r="179" spans="2:15">
      <c r="B179" s="76" t="s">
        <v>1376</v>
      </c>
      <c r="C179" s="73" t="s">
        <v>1377</v>
      </c>
      <c r="D179" s="86" t="s">
        <v>119</v>
      </c>
      <c r="E179" s="86" t="s">
        <v>290</v>
      </c>
      <c r="F179" s="73" t="s">
        <v>1378</v>
      </c>
      <c r="G179" s="86" t="s">
        <v>407</v>
      </c>
      <c r="H179" s="86" t="s">
        <v>132</v>
      </c>
      <c r="I179" s="83">
        <v>19685.255355000001</v>
      </c>
      <c r="J179" s="85">
        <v>1013</v>
      </c>
      <c r="K179" s="83">
        <v>3.2466301419999999</v>
      </c>
      <c r="L179" s="83">
        <v>202.65826689100001</v>
      </c>
      <c r="M179" s="84">
        <v>1.1805930269448797E-3</v>
      </c>
      <c r="N179" s="84">
        <f t="shared" si="2"/>
        <v>5.3412243228666539E-4</v>
      </c>
      <c r="O179" s="84">
        <f>L179/'סכום נכסי הקרן'!$C$42</f>
        <v>3.0670823058521649E-5</v>
      </c>
    </row>
    <row r="180" spans="2:15">
      <c r="B180" s="76" t="s">
        <v>1379</v>
      </c>
      <c r="C180" s="73" t="s">
        <v>1380</v>
      </c>
      <c r="D180" s="86" t="s">
        <v>119</v>
      </c>
      <c r="E180" s="86" t="s">
        <v>290</v>
      </c>
      <c r="F180" s="73" t="s">
        <v>1381</v>
      </c>
      <c r="G180" s="86" t="s">
        <v>126</v>
      </c>
      <c r="H180" s="86" t="s">
        <v>132</v>
      </c>
      <c r="I180" s="83">
        <v>15969.359583000001</v>
      </c>
      <c r="J180" s="85">
        <v>819.8</v>
      </c>
      <c r="K180" s="73"/>
      <c r="L180" s="83">
        <v>130.916809857</v>
      </c>
      <c r="M180" s="84">
        <v>7.9842805774711276E-4</v>
      </c>
      <c r="N180" s="84">
        <f t="shared" si="2"/>
        <v>3.4504195649537111E-4</v>
      </c>
      <c r="O180" s="84">
        <f>L180/'סכום נכסי הקרן'!$C$42</f>
        <v>1.9813286534567169E-5</v>
      </c>
    </row>
    <row r="181" spans="2:15">
      <c r="B181" s="76" t="s">
        <v>1382</v>
      </c>
      <c r="C181" s="73" t="s">
        <v>1383</v>
      </c>
      <c r="D181" s="86" t="s">
        <v>119</v>
      </c>
      <c r="E181" s="86" t="s">
        <v>290</v>
      </c>
      <c r="F181" s="73" t="s">
        <v>671</v>
      </c>
      <c r="G181" s="86" t="s">
        <v>126</v>
      </c>
      <c r="H181" s="86" t="s">
        <v>132</v>
      </c>
      <c r="I181" s="83">
        <v>66674.119491999998</v>
      </c>
      <c r="J181" s="85">
        <v>1003</v>
      </c>
      <c r="K181" s="73"/>
      <c r="L181" s="83">
        <v>668.74141850000001</v>
      </c>
      <c r="M181" s="84">
        <v>7.5341754362952555E-4</v>
      </c>
      <c r="N181" s="84">
        <f t="shared" si="2"/>
        <v>1.7625226865883037E-3</v>
      </c>
      <c r="O181" s="84">
        <f>L181/'סכום נכסי הקרן'!$C$42</f>
        <v>1.0120904532234088E-4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197</v>
      </c>
      <c r="C183" s="71"/>
      <c r="D183" s="71"/>
      <c r="E183" s="71"/>
      <c r="F183" s="71"/>
      <c r="G183" s="71"/>
      <c r="H183" s="71"/>
      <c r="I183" s="80"/>
      <c r="J183" s="82"/>
      <c r="K183" s="80">
        <v>13.073635669</v>
      </c>
      <c r="L183" s="80">
        <f>L184+L211</f>
        <v>88467.107852470013</v>
      </c>
      <c r="M183" s="71"/>
      <c r="N183" s="81">
        <f t="shared" si="2"/>
        <v>0.23316229605843183</v>
      </c>
      <c r="O183" s="81">
        <f>L183/'סכום נכסי הקרן'!$C$42</f>
        <v>1.3388839513276022E-2</v>
      </c>
    </row>
    <row r="184" spans="2:15">
      <c r="B184" s="89" t="s">
        <v>64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f>SUM(L185:L209)</f>
        <v>37129.593448119005</v>
      </c>
      <c r="M184" s="71"/>
      <c r="N184" s="81">
        <f t="shared" si="2"/>
        <v>9.7858079349858879E-2</v>
      </c>
      <c r="O184" s="81">
        <f>L184/'סכום נכסי הקרן'!$C$42</f>
        <v>5.6192881166530701E-3</v>
      </c>
    </row>
    <row r="185" spans="2:15">
      <c r="B185" s="76" t="s">
        <v>1384</v>
      </c>
      <c r="C185" s="73" t="s">
        <v>1385</v>
      </c>
      <c r="D185" s="86" t="s">
        <v>1386</v>
      </c>
      <c r="E185" s="86" t="s">
        <v>675</v>
      </c>
      <c r="F185" s="73" t="s">
        <v>1387</v>
      </c>
      <c r="G185" s="86" t="s">
        <v>746</v>
      </c>
      <c r="H185" s="86" t="s">
        <v>131</v>
      </c>
      <c r="I185" s="83">
        <v>14056.651000000002</v>
      </c>
      <c r="J185" s="85">
        <v>319</v>
      </c>
      <c r="K185" s="73"/>
      <c r="L185" s="83">
        <v>162.09919083400001</v>
      </c>
      <c r="M185" s="84">
        <v>2.1676299111733882E-4</v>
      </c>
      <c r="N185" s="84">
        <f t="shared" si="2"/>
        <v>4.2722567111720151E-4</v>
      </c>
      <c r="O185" s="84">
        <f>L185/'סכום נכסי הקרן'!$C$42</f>
        <v>2.4532508228115813E-5</v>
      </c>
    </row>
    <row r="186" spans="2:15">
      <c r="B186" s="76" t="s">
        <v>1388</v>
      </c>
      <c r="C186" s="73" t="s">
        <v>1389</v>
      </c>
      <c r="D186" s="86" t="s">
        <v>1386</v>
      </c>
      <c r="E186" s="86" t="s">
        <v>675</v>
      </c>
      <c r="F186" s="73" t="s">
        <v>1144</v>
      </c>
      <c r="G186" s="86" t="s">
        <v>976</v>
      </c>
      <c r="H186" s="86" t="s">
        <v>131</v>
      </c>
      <c r="I186" s="83">
        <v>15381.721287</v>
      </c>
      <c r="J186" s="85">
        <v>2835</v>
      </c>
      <c r="K186" s="73"/>
      <c r="L186" s="83">
        <v>1576.3995515920001</v>
      </c>
      <c r="M186" s="84">
        <v>3.4633421237890521E-4</v>
      </c>
      <c r="N186" s="84">
        <f t="shared" si="2"/>
        <v>4.1547299089693349E-3</v>
      </c>
      <c r="O186" s="84">
        <f>L186/'סכום נכסי הקרן'!$C$42</f>
        <v>2.3857636038314648E-4</v>
      </c>
    </row>
    <row r="187" spans="2:15">
      <c r="B187" s="76" t="s">
        <v>1390</v>
      </c>
      <c r="C187" s="73" t="s">
        <v>1391</v>
      </c>
      <c r="D187" s="86" t="s">
        <v>1386</v>
      </c>
      <c r="E187" s="86" t="s">
        <v>675</v>
      </c>
      <c r="F187" s="73" t="s">
        <v>1392</v>
      </c>
      <c r="G187" s="86" t="s">
        <v>787</v>
      </c>
      <c r="H187" s="86" t="s">
        <v>131</v>
      </c>
      <c r="I187" s="83">
        <v>2098.7483579999998</v>
      </c>
      <c r="J187" s="85">
        <v>13000</v>
      </c>
      <c r="K187" s="73"/>
      <c r="L187" s="83">
        <v>986.30679107000003</v>
      </c>
      <c r="M187" s="84">
        <v>1.7379313403012337E-5</v>
      </c>
      <c r="N187" s="84">
        <f t="shared" si="2"/>
        <v>2.5994921910119212E-3</v>
      </c>
      <c r="O187" s="84">
        <f>L187/'סכום נכסי הקרן'!$C$42</f>
        <v>1.4927020513106777E-4</v>
      </c>
    </row>
    <row r="188" spans="2:15">
      <c r="B188" s="76" t="s">
        <v>1393</v>
      </c>
      <c r="C188" s="73" t="s">
        <v>1394</v>
      </c>
      <c r="D188" s="86" t="s">
        <v>1386</v>
      </c>
      <c r="E188" s="86" t="s">
        <v>675</v>
      </c>
      <c r="F188" s="73" t="s">
        <v>1395</v>
      </c>
      <c r="G188" s="86" t="s">
        <v>787</v>
      </c>
      <c r="H188" s="86" t="s">
        <v>131</v>
      </c>
      <c r="I188" s="83">
        <v>1518.1183080000001</v>
      </c>
      <c r="J188" s="85">
        <v>14798</v>
      </c>
      <c r="K188" s="73"/>
      <c r="L188" s="83">
        <v>812.11389719199997</v>
      </c>
      <c r="M188" s="84">
        <v>3.7285245140837723E-5</v>
      </c>
      <c r="N188" s="84">
        <f t="shared" si="2"/>
        <v>2.1403925767079449E-3</v>
      </c>
      <c r="O188" s="84">
        <f>L188/'סכום נכסי הקרן'!$C$42</f>
        <v>1.2290740479656414E-4</v>
      </c>
    </row>
    <row r="189" spans="2:15">
      <c r="B189" s="76" t="s">
        <v>1396</v>
      </c>
      <c r="C189" s="73" t="s">
        <v>1397</v>
      </c>
      <c r="D189" s="86" t="s">
        <v>1386</v>
      </c>
      <c r="E189" s="86" t="s">
        <v>675</v>
      </c>
      <c r="F189" s="73" t="s">
        <v>664</v>
      </c>
      <c r="G189" s="86" t="s">
        <v>551</v>
      </c>
      <c r="H189" s="86" t="s">
        <v>131</v>
      </c>
      <c r="I189" s="83">
        <v>70.283254999999997</v>
      </c>
      <c r="J189" s="85">
        <v>17021</v>
      </c>
      <c r="K189" s="73"/>
      <c r="L189" s="83">
        <v>43.24592989300001</v>
      </c>
      <c r="M189" s="84">
        <v>1.5849257852506077E-6</v>
      </c>
      <c r="N189" s="84">
        <f t="shared" si="2"/>
        <v>1.1397818413877682E-4</v>
      </c>
      <c r="O189" s="84">
        <f>L189/'סכום נכסי הקרן'!$C$42</f>
        <v>6.5449501966916297E-6</v>
      </c>
    </row>
    <row r="190" spans="2:15">
      <c r="B190" s="76" t="s">
        <v>1400</v>
      </c>
      <c r="C190" s="73" t="s">
        <v>1401</v>
      </c>
      <c r="D190" s="86" t="s">
        <v>1402</v>
      </c>
      <c r="E190" s="86" t="s">
        <v>675</v>
      </c>
      <c r="F190" s="73" t="s">
        <v>1403</v>
      </c>
      <c r="G190" s="86" t="s">
        <v>765</v>
      </c>
      <c r="H190" s="86" t="s">
        <v>131</v>
      </c>
      <c r="I190" s="83">
        <v>2005.6130049999999</v>
      </c>
      <c r="J190" s="85">
        <v>3492</v>
      </c>
      <c r="K190" s="73"/>
      <c r="L190" s="83">
        <v>253.18016222100002</v>
      </c>
      <c r="M190" s="84">
        <v>5.3118311637890768E-5</v>
      </c>
      <c r="N190" s="84">
        <f t="shared" si="2"/>
        <v>6.6727701823753494E-4</v>
      </c>
      <c r="O190" s="84">
        <f>L190/'סכום נכסי הקרן'!$C$42</f>
        <v>3.8316936567826491E-5</v>
      </c>
    </row>
    <row r="191" spans="2:15">
      <c r="B191" s="76" t="s">
        <v>1404</v>
      </c>
      <c r="C191" s="73" t="s">
        <v>1405</v>
      </c>
      <c r="D191" s="86" t="s">
        <v>1402</v>
      </c>
      <c r="E191" s="86" t="s">
        <v>675</v>
      </c>
      <c r="F191" s="73" t="s">
        <v>1406</v>
      </c>
      <c r="G191" s="86" t="s">
        <v>1407</v>
      </c>
      <c r="H191" s="86" t="s">
        <v>131</v>
      </c>
      <c r="I191" s="83">
        <v>8233.1813000000002</v>
      </c>
      <c r="J191" s="85">
        <v>3223</v>
      </c>
      <c r="K191" s="73"/>
      <c r="L191" s="83">
        <v>959.25989137600004</v>
      </c>
      <c r="M191" s="84">
        <v>5.2618435207061412E-5</v>
      </c>
      <c r="N191" s="84">
        <f t="shared" si="2"/>
        <v>2.5282078754397235E-3</v>
      </c>
      <c r="O191" s="84">
        <f>L191/'סכום נכסי הקרן'!$C$42</f>
        <v>1.4517685780543197E-4</v>
      </c>
    </row>
    <row r="192" spans="2:15">
      <c r="B192" s="76" t="s">
        <v>1408</v>
      </c>
      <c r="C192" s="73" t="s">
        <v>1409</v>
      </c>
      <c r="D192" s="86" t="s">
        <v>1386</v>
      </c>
      <c r="E192" s="86" t="s">
        <v>675</v>
      </c>
      <c r="F192" s="73" t="s">
        <v>1410</v>
      </c>
      <c r="G192" s="86" t="s">
        <v>1411</v>
      </c>
      <c r="H192" s="86" t="s">
        <v>131</v>
      </c>
      <c r="I192" s="83">
        <v>9881.4842769999996</v>
      </c>
      <c r="J192" s="85">
        <v>3196</v>
      </c>
      <c r="K192" s="73"/>
      <c r="L192" s="83">
        <v>1141.661238595</v>
      </c>
      <c r="M192" s="84">
        <v>1.1893784092599662E-4</v>
      </c>
      <c r="N192" s="84">
        <f t="shared" si="2"/>
        <v>3.008941539669551E-3</v>
      </c>
      <c r="O192" s="84">
        <f>L192/'סכום נכסי הקרן'!$C$42</f>
        <v>1.7278194656896549E-4</v>
      </c>
    </row>
    <row r="193" spans="2:15">
      <c r="B193" s="76" t="s">
        <v>1412</v>
      </c>
      <c r="C193" s="73" t="s">
        <v>1413</v>
      </c>
      <c r="D193" s="86" t="s">
        <v>1402</v>
      </c>
      <c r="E193" s="86" t="s">
        <v>675</v>
      </c>
      <c r="F193" s="73" t="s">
        <v>1414</v>
      </c>
      <c r="G193" s="86" t="s">
        <v>821</v>
      </c>
      <c r="H193" s="86" t="s">
        <v>131</v>
      </c>
      <c r="I193" s="83">
        <v>12734.402083000001</v>
      </c>
      <c r="J193" s="85">
        <v>141</v>
      </c>
      <c r="K193" s="73"/>
      <c r="L193" s="83">
        <v>64.909157555999997</v>
      </c>
      <c r="M193" s="84">
        <v>9.3442106884650481E-5</v>
      </c>
      <c r="N193" s="84">
        <f t="shared" si="2"/>
        <v>1.7107339188949098E-4</v>
      </c>
      <c r="O193" s="84">
        <f>L193/'סכום נכסי הקרן'!$C$42</f>
        <v>9.8235187580506785E-6</v>
      </c>
    </row>
    <row r="194" spans="2:15">
      <c r="B194" s="76" t="s">
        <v>1415</v>
      </c>
      <c r="C194" s="73" t="s">
        <v>1416</v>
      </c>
      <c r="D194" s="86" t="s">
        <v>1402</v>
      </c>
      <c r="E194" s="86" t="s">
        <v>675</v>
      </c>
      <c r="F194" s="73" t="s">
        <v>1417</v>
      </c>
      <c r="G194" s="86" t="s">
        <v>746</v>
      </c>
      <c r="H194" s="86" t="s">
        <v>131</v>
      </c>
      <c r="I194" s="83">
        <v>20733.560225000001</v>
      </c>
      <c r="J194" s="85">
        <v>350</v>
      </c>
      <c r="K194" s="73"/>
      <c r="L194" s="83">
        <v>262.33137074699999</v>
      </c>
      <c r="M194" s="84">
        <v>1.5266642099177625E-4</v>
      </c>
      <c r="N194" s="84">
        <f t="shared" si="2"/>
        <v>6.9139577653570252E-4</v>
      </c>
      <c r="O194" s="84">
        <f>L194/'סכום נכסי הקרן'!$C$42</f>
        <v>3.9701903989972368E-5</v>
      </c>
    </row>
    <row r="195" spans="2:15">
      <c r="B195" s="76" t="s">
        <v>1418</v>
      </c>
      <c r="C195" s="73" t="s">
        <v>1419</v>
      </c>
      <c r="D195" s="86" t="s">
        <v>1386</v>
      </c>
      <c r="E195" s="86" t="s">
        <v>675</v>
      </c>
      <c r="F195" s="73" t="s">
        <v>1420</v>
      </c>
      <c r="G195" s="86" t="s">
        <v>787</v>
      </c>
      <c r="H195" s="86" t="s">
        <v>131</v>
      </c>
      <c r="I195" s="83">
        <v>1506.0697500000001</v>
      </c>
      <c r="J195" s="85">
        <v>1970</v>
      </c>
      <c r="K195" s="73"/>
      <c r="L195" s="83">
        <v>107.255510281</v>
      </c>
      <c r="M195" s="84">
        <v>1.4807282847956336E-5</v>
      </c>
      <c r="N195" s="84">
        <f t="shared" si="2"/>
        <v>2.826806668501086E-4</v>
      </c>
      <c r="O195" s="84">
        <f>L195/'סכום נכסי הקרן'!$C$42</f>
        <v>1.6232324633711209E-5</v>
      </c>
    </row>
    <row r="196" spans="2:15">
      <c r="B196" s="76" t="s">
        <v>1421</v>
      </c>
      <c r="C196" s="73" t="s">
        <v>1422</v>
      </c>
      <c r="D196" s="86" t="s">
        <v>1386</v>
      </c>
      <c r="E196" s="86" t="s">
        <v>675</v>
      </c>
      <c r="F196" s="73" t="s">
        <v>1423</v>
      </c>
      <c r="G196" s="86" t="s">
        <v>741</v>
      </c>
      <c r="H196" s="86" t="s">
        <v>131</v>
      </c>
      <c r="I196" s="83">
        <v>4755.9875419999998</v>
      </c>
      <c r="J196" s="85">
        <v>1936</v>
      </c>
      <c r="K196" s="73"/>
      <c r="L196" s="83">
        <v>332.85444647000003</v>
      </c>
      <c r="M196" s="84">
        <v>9.5531176870049779E-5</v>
      </c>
      <c r="N196" s="84">
        <f t="shared" si="2"/>
        <v>8.7726510876366052E-4</v>
      </c>
      <c r="O196" s="84">
        <f>L196/'סכום נכסי הקרן'!$C$42</f>
        <v>5.0375047554385808E-5</v>
      </c>
    </row>
    <row r="197" spans="2:15">
      <c r="B197" s="76" t="s">
        <v>1426</v>
      </c>
      <c r="C197" s="73" t="s">
        <v>1427</v>
      </c>
      <c r="D197" s="86" t="s">
        <v>1386</v>
      </c>
      <c r="E197" s="86" t="s">
        <v>675</v>
      </c>
      <c r="F197" s="73" t="s">
        <v>1428</v>
      </c>
      <c r="G197" s="86" t="s">
        <v>787</v>
      </c>
      <c r="H197" s="86" t="s">
        <v>131</v>
      </c>
      <c r="I197" s="83">
        <v>1510.5578379999999</v>
      </c>
      <c r="J197" s="85">
        <v>14275</v>
      </c>
      <c r="K197" s="73"/>
      <c r="L197" s="83">
        <v>779.51015475600002</v>
      </c>
      <c r="M197" s="84">
        <v>3.1642758700493286E-5</v>
      </c>
      <c r="N197" s="84">
        <f t="shared" si="2"/>
        <v>2.0544627477465109E-3</v>
      </c>
      <c r="O197" s="84">
        <f>L197/'סכום נכסי הקרן'!$C$42</f>
        <v>1.1797307060610148E-4</v>
      </c>
    </row>
    <row r="198" spans="2:15">
      <c r="B198" s="76" t="s">
        <v>1429</v>
      </c>
      <c r="C198" s="73" t="s">
        <v>1430</v>
      </c>
      <c r="D198" s="86" t="s">
        <v>1386</v>
      </c>
      <c r="E198" s="86" t="s">
        <v>675</v>
      </c>
      <c r="F198" s="73" t="s">
        <v>995</v>
      </c>
      <c r="G198" s="86" t="s">
        <v>157</v>
      </c>
      <c r="H198" s="86" t="s">
        <v>131</v>
      </c>
      <c r="I198" s="83">
        <v>12056.289158000001</v>
      </c>
      <c r="J198" s="85">
        <v>22889</v>
      </c>
      <c r="K198" s="73"/>
      <c r="L198" s="83">
        <v>9975.8239517759994</v>
      </c>
      <c r="M198" s="84">
        <v>1.8946005913633273E-4</v>
      </c>
      <c r="N198" s="84">
        <f t="shared" si="2"/>
        <v>2.6292099675618016E-2</v>
      </c>
      <c r="O198" s="84">
        <f>L198/'סכום נכסי הקרן'!$C$42</f>
        <v>1.5097668404144028E-3</v>
      </c>
    </row>
    <row r="199" spans="2:15">
      <c r="B199" s="76" t="s">
        <v>1431</v>
      </c>
      <c r="C199" s="73" t="s">
        <v>1432</v>
      </c>
      <c r="D199" s="86" t="s">
        <v>1386</v>
      </c>
      <c r="E199" s="86" t="s">
        <v>675</v>
      </c>
      <c r="F199" s="73" t="s">
        <v>989</v>
      </c>
      <c r="G199" s="86" t="s">
        <v>976</v>
      </c>
      <c r="H199" s="86" t="s">
        <v>131</v>
      </c>
      <c r="I199" s="83">
        <v>10559.406433999999</v>
      </c>
      <c r="J199" s="85">
        <v>10447</v>
      </c>
      <c r="K199" s="73"/>
      <c r="L199" s="83">
        <v>3987.8554022559997</v>
      </c>
      <c r="M199" s="84">
        <v>3.6819970607922118E-4</v>
      </c>
      <c r="N199" s="84">
        <f t="shared" si="2"/>
        <v>1.0510318970635023E-2</v>
      </c>
      <c r="O199" s="84">
        <f>L199/'סכום נכסי הקרן'!$C$42</f>
        <v>6.0353228763842354E-4</v>
      </c>
    </row>
    <row r="200" spans="2:15">
      <c r="B200" s="76" t="s">
        <v>1435</v>
      </c>
      <c r="C200" s="73" t="s">
        <v>1436</v>
      </c>
      <c r="D200" s="86" t="s">
        <v>1386</v>
      </c>
      <c r="E200" s="86" t="s">
        <v>675</v>
      </c>
      <c r="F200" s="73" t="s">
        <v>1139</v>
      </c>
      <c r="G200" s="86" t="s">
        <v>157</v>
      </c>
      <c r="H200" s="86" t="s">
        <v>131</v>
      </c>
      <c r="I200" s="83">
        <v>19268.043913000001</v>
      </c>
      <c r="J200" s="85">
        <v>3958</v>
      </c>
      <c r="K200" s="73"/>
      <c r="L200" s="83">
        <v>2756.9044787030002</v>
      </c>
      <c r="M200" s="84">
        <v>4.3140984076562043E-4</v>
      </c>
      <c r="N200" s="84">
        <f t="shared" ref="N200:N211" si="3">IFERROR(L200/$L$11,0)</f>
        <v>7.2660471656892578E-3</v>
      </c>
      <c r="O200" s="84">
        <f>L200/'סכום נכסי הקרן'!$C$42</f>
        <v>4.172370106225393E-4</v>
      </c>
    </row>
    <row r="201" spans="2:15">
      <c r="B201" s="76" t="s">
        <v>1437</v>
      </c>
      <c r="C201" s="73" t="s">
        <v>1438</v>
      </c>
      <c r="D201" s="86" t="s">
        <v>1402</v>
      </c>
      <c r="E201" s="86" t="s">
        <v>675</v>
      </c>
      <c r="F201" s="73" t="s">
        <v>1439</v>
      </c>
      <c r="G201" s="86" t="s">
        <v>787</v>
      </c>
      <c r="H201" s="86" t="s">
        <v>131</v>
      </c>
      <c r="I201" s="83">
        <v>7415.3753850000003</v>
      </c>
      <c r="J201" s="85">
        <v>564</v>
      </c>
      <c r="K201" s="73"/>
      <c r="L201" s="83">
        <v>151.18912256600001</v>
      </c>
      <c r="M201" s="84">
        <v>7.1469148229379078E-5</v>
      </c>
      <c r="N201" s="84">
        <f t="shared" si="3"/>
        <v>3.9847129415979886E-4</v>
      </c>
      <c r="O201" s="84">
        <f>L201/'סכום נכסי הקרן'!$C$42</f>
        <v>2.2881350451343767E-5</v>
      </c>
    </row>
    <row r="202" spans="2:15">
      <c r="B202" s="76" t="s">
        <v>1442</v>
      </c>
      <c r="C202" s="73" t="s">
        <v>1443</v>
      </c>
      <c r="D202" s="86" t="s">
        <v>1402</v>
      </c>
      <c r="E202" s="86" t="s">
        <v>675</v>
      </c>
      <c r="F202" s="73" t="s">
        <v>1444</v>
      </c>
      <c r="G202" s="86" t="s">
        <v>787</v>
      </c>
      <c r="H202" s="86" t="s">
        <v>131</v>
      </c>
      <c r="I202" s="83">
        <v>15933.715931999999</v>
      </c>
      <c r="J202" s="85">
        <v>676</v>
      </c>
      <c r="K202" s="73"/>
      <c r="L202" s="83">
        <v>389.37858971099996</v>
      </c>
      <c r="M202" s="84">
        <v>2.0745980280082496E-4</v>
      </c>
      <c r="N202" s="84">
        <f t="shared" si="3"/>
        <v>1.0262391098442131E-3</v>
      </c>
      <c r="O202" s="84">
        <f>L202/'סכום נכסי הקרן'!$C$42</f>
        <v>5.8929556691739098E-5</v>
      </c>
    </row>
    <row r="203" spans="2:15">
      <c r="B203" s="76" t="s">
        <v>1445</v>
      </c>
      <c r="C203" s="73" t="s">
        <v>1446</v>
      </c>
      <c r="D203" s="86" t="s">
        <v>1386</v>
      </c>
      <c r="E203" s="86" t="s">
        <v>675</v>
      </c>
      <c r="F203" s="73" t="s">
        <v>1447</v>
      </c>
      <c r="G203" s="86" t="s">
        <v>829</v>
      </c>
      <c r="H203" s="86" t="s">
        <v>131</v>
      </c>
      <c r="I203" s="83">
        <v>12356.157686</v>
      </c>
      <c r="J203" s="85">
        <v>388</v>
      </c>
      <c r="K203" s="73"/>
      <c r="L203" s="83">
        <v>173.30993890000002</v>
      </c>
      <c r="M203" s="84">
        <v>4.8086933052526252E-4</v>
      </c>
      <c r="N203" s="84">
        <f t="shared" si="3"/>
        <v>4.5677251426663772E-4</v>
      </c>
      <c r="O203" s="84">
        <f>L203/'סכום נכסי הקרן'!$C$42</f>
        <v>2.6229171658435617E-5</v>
      </c>
    </row>
    <row r="204" spans="2:15">
      <c r="B204" s="76" t="s">
        <v>1448</v>
      </c>
      <c r="C204" s="73" t="s">
        <v>1449</v>
      </c>
      <c r="D204" s="86" t="s">
        <v>1386</v>
      </c>
      <c r="E204" s="86" t="s">
        <v>675</v>
      </c>
      <c r="F204" s="73" t="s">
        <v>702</v>
      </c>
      <c r="G204" s="86" t="s">
        <v>703</v>
      </c>
      <c r="H204" s="86" t="s">
        <v>131</v>
      </c>
      <c r="I204" s="83">
        <v>2599.0546890000001</v>
      </c>
      <c r="J204" s="85">
        <v>30395</v>
      </c>
      <c r="K204" s="73"/>
      <c r="L204" s="83">
        <v>2855.7873618910003</v>
      </c>
      <c r="M204" s="84">
        <v>4.6290502339874212E-5</v>
      </c>
      <c r="N204" s="84">
        <f t="shared" si="3"/>
        <v>7.5266610892668227E-3</v>
      </c>
      <c r="O204" s="84">
        <f>L204/'סכום נכסי הקרן'!$C$42</f>
        <v>4.3220220034957284E-4</v>
      </c>
    </row>
    <row r="205" spans="2:15">
      <c r="B205" s="76" t="s">
        <v>1450</v>
      </c>
      <c r="C205" s="73" t="s">
        <v>1451</v>
      </c>
      <c r="D205" s="86" t="s">
        <v>1386</v>
      </c>
      <c r="E205" s="86" t="s">
        <v>675</v>
      </c>
      <c r="F205" s="73" t="s">
        <v>1452</v>
      </c>
      <c r="G205" s="86" t="s">
        <v>787</v>
      </c>
      <c r="H205" s="86" t="s">
        <v>135</v>
      </c>
      <c r="I205" s="83">
        <v>133538.1845</v>
      </c>
      <c r="J205" s="85">
        <v>13.5</v>
      </c>
      <c r="K205" s="73"/>
      <c r="L205" s="83">
        <v>43.553011490999999</v>
      </c>
      <c r="M205" s="84">
        <v>2.4875839252212794E-4</v>
      </c>
      <c r="N205" s="84">
        <f t="shared" si="3"/>
        <v>1.1478752279813902E-4</v>
      </c>
      <c r="O205" s="84">
        <f>L205/'סכום נכסי הקרן'!$C$42</f>
        <v>6.5914247151076563E-6</v>
      </c>
    </row>
    <row r="206" spans="2:15">
      <c r="B206" s="76" t="s">
        <v>1453</v>
      </c>
      <c r="C206" s="73" t="s">
        <v>1454</v>
      </c>
      <c r="D206" s="86" t="s">
        <v>1386</v>
      </c>
      <c r="E206" s="86" t="s">
        <v>675</v>
      </c>
      <c r="F206" s="73" t="s">
        <v>693</v>
      </c>
      <c r="G206" s="86" t="s">
        <v>694</v>
      </c>
      <c r="H206" s="86" t="s">
        <v>131</v>
      </c>
      <c r="I206" s="83">
        <v>234272.16175200001</v>
      </c>
      <c r="J206" s="85">
        <v>885</v>
      </c>
      <c r="K206" s="73"/>
      <c r="L206" s="83">
        <v>7495.0107028909997</v>
      </c>
      <c r="M206" s="84">
        <v>2.1093346842626805E-4</v>
      </c>
      <c r="N206" s="84">
        <f t="shared" si="3"/>
        <v>1.975371352008988E-2</v>
      </c>
      <c r="O206" s="84">
        <f>L206/'סכום נכסי הקרן'!$C$42</f>
        <v>1.1343141862243205E-3</v>
      </c>
    </row>
    <row r="207" spans="2:15">
      <c r="B207" s="76" t="s">
        <v>1455</v>
      </c>
      <c r="C207" s="73" t="s">
        <v>1456</v>
      </c>
      <c r="D207" s="86" t="s">
        <v>1386</v>
      </c>
      <c r="E207" s="86" t="s">
        <v>675</v>
      </c>
      <c r="F207" s="73" t="s">
        <v>975</v>
      </c>
      <c r="G207" s="86" t="s">
        <v>976</v>
      </c>
      <c r="H207" s="86" t="s">
        <v>131</v>
      </c>
      <c r="I207" s="83">
        <v>5630.7530150000002</v>
      </c>
      <c r="J207" s="85">
        <v>4247</v>
      </c>
      <c r="K207" s="73"/>
      <c r="L207" s="83">
        <v>864.48416120299999</v>
      </c>
      <c r="M207" s="84">
        <v>5.1163152894454955E-5</v>
      </c>
      <c r="N207" s="84">
        <f t="shared" si="3"/>
        <v>2.2784186894452803E-3</v>
      </c>
      <c r="O207" s="84">
        <f>L207/'סכום נכסי הקרן'!$C$42</f>
        <v>1.3083325517341239E-4</v>
      </c>
    </row>
    <row r="208" spans="2:15">
      <c r="B208" s="76" t="s">
        <v>1457</v>
      </c>
      <c r="C208" s="73" t="s">
        <v>1458</v>
      </c>
      <c r="D208" s="86" t="s">
        <v>1386</v>
      </c>
      <c r="E208" s="86" t="s">
        <v>675</v>
      </c>
      <c r="F208" s="73" t="s">
        <v>1459</v>
      </c>
      <c r="G208" s="86" t="s">
        <v>829</v>
      </c>
      <c r="H208" s="86" t="s">
        <v>131</v>
      </c>
      <c r="I208" s="83">
        <v>7011.2767899999999</v>
      </c>
      <c r="J208" s="85">
        <v>924</v>
      </c>
      <c r="K208" s="73"/>
      <c r="L208" s="83">
        <v>234.19487416800001</v>
      </c>
      <c r="M208" s="84">
        <v>2.9910925572004137E-4</v>
      </c>
      <c r="N208" s="84">
        <f t="shared" si="3"/>
        <v>6.172397392846591E-4</v>
      </c>
      <c r="O208" s="84">
        <f>L208/'סכום נכסי הקרן'!$C$42</f>
        <v>3.5443654270875751E-5</v>
      </c>
    </row>
    <row r="209" spans="2:15">
      <c r="B209" s="76" t="s">
        <v>1460</v>
      </c>
      <c r="C209" s="73" t="s">
        <v>1461</v>
      </c>
      <c r="D209" s="86" t="s">
        <v>1386</v>
      </c>
      <c r="E209" s="86" t="s">
        <v>675</v>
      </c>
      <c r="F209" s="73" t="s">
        <v>1462</v>
      </c>
      <c r="G209" s="86" t="s">
        <v>787</v>
      </c>
      <c r="H209" s="86" t="s">
        <v>131</v>
      </c>
      <c r="I209" s="83">
        <v>1998.3939109999999</v>
      </c>
      <c r="J209" s="85">
        <v>9980</v>
      </c>
      <c r="K209" s="73"/>
      <c r="L209" s="83">
        <v>720.97455997999987</v>
      </c>
      <c r="M209" s="84">
        <v>3.5198233217327697E-5</v>
      </c>
      <c r="N209" s="84">
        <f t="shared" si="3"/>
        <v>1.900187401683674E-3</v>
      </c>
      <c r="O209" s="84">
        <f>L209/'סכום נכסי הקרן'!$C$42</f>
        <v>1.0911414322286452E-4</v>
      </c>
    </row>
    <row r="210" spans="2:15">
      <c r="B210" s="72"/>
      <c r="C210" s="73"/>
      <c r="D210" s="73"/>
      <c r="E210" s="73"/>
      <c r="F210" s="73"/>
      <c r="G210" s="73"/>
      <c r="H210" s="73"/>
      <c r="I210" s="83"/>
      <c r="J210" s="85"/>
      <c r="K210" s="73"/>
      <c r="L210" s="73"/>
      <c r="M210" s="73"/>
      <c r="N210" s="84"/>
      <c r="O210" s="73"/>
    </row>
    <row r="211" spans="2:15">
      <c r="B211" s="89" t="s">
        <v>63</v>
      </c>
      <c r="C211" s="71"/>
      <c r="D211" s="71"/>
      <c r="E211" s="71"/>
      <c r="F211" s="71"/>
      <c r="G211" s="71"/>
      <c r="H211" s="71"/>
      <c r="I211" s="80"/>
      <c r="J211" s="82"/>
      <c r="K211" s="80">
        <v>13.073635669</v>
      </c>
      <c r="L211" s="80">
        <f>SUM(L212:L247)</f>
        <v>51337.514404351001</v>
      </c>
      <c r="M211" s="71"/>
      <c r="N211" s="81">
        <f t="shared" si="3"/>
        <v>0.13530421670857293</v>
      </c>
      <c r="O211" s="81">
        <f>L211/'סכום נכסי הקרן'!$C$42</f>
        <v>7.769551396622951E-3</v>
      </c>
    </row>
    <row r="212" spans="2:15">
      <c r="B212" s="76" t="s">
        <v>1463</v>
      </c>
      <c r="C212" s="73" t="s">
        <v>1464</v>
      </c>
      <c r="D212" s="86" t="s">
        <v>1402</v>
      </c>
      <c r="E212" s="86" t="s">
        <v>675</v>
      </c>
      <c r="F212" s="73"/>
      <c r="G212" s="86" t="s">
        <v>741</v>
      </c>
      <c r="H212" s="86" t="s">
        <v>131</v>
      </c>
      <c r="I212" s="83">
        <v>2651.32375</v>
      </c>
      <c r="J212" s="85">
        <v>13520</v>
      </c>
      <c r="K212" s="73"/>
      <c r="L212" s="83">
        <v>1295.829180165</v>
      </c>
      <c r="M212" s="84">
        <v>3.5423626800971596E-5</v>
      </c>
      <c r="N212" s="84">
        <f t="shared" ref="N212:N247" si="4">IFERROR(L212/$L$11,0)</f>
        <v>3.4152637548707995E-3</v>
      </c>
      <c r="O212" s="84">
        <f>L212/'סכום נכסי הקרן'!$C$42</f>
        <v>1.9611411914563704E-4</v>
      </c>
    </row>
    <row r="213" spans="2:15">
      <c r="B213" s="76" t="s">
        <v>1465</v>
      </c>
      <c r="C213" s="73" t="s">
        <v>1466</v>
      </c>
      <c r="D213" s="86" t="s">
        <v>1386</v>
      </c>
      <c r="E213" s="86" t="s">
        <v>675</v>
      </c>
      <c r="F213" s="73"/>
      <c r="G213" s="86" t="s">
        <v>821</v>
      </c>
      <c r="H213" s="86" t="s">
        <v>131</v>
      </c>
      <c r="I213" s="83">
        <v>3201.4543389999999</v>
      </c>
      <c r="J213" s="85">
        <v>10400</v>
      </c>
      <c r="K213" s="73"/>
      <c r="L213" s="83">
        <v>1203.618773117</v>
      </c>
      <c r="M213" s="84">
        <v>5.364367190013405E-7</v>
      </c>
      <c r="N213" s="84">
        <f t="shared" si="4"/>
        <v>3.172235687720145E-3</v>
      </c>
      <c r="O213" s="84">
        <f>L213/'סכום נכסי הקרן'!$C$42</f>
        <v>1.8215875910969733E-4</v>
      </c>
    </row>
    <row r="214" spans="2:15">
      <c r="B214" s="76" t="s">
        <v>1467</v>
      </c>
      <c r="C214" s="73" t="s">
        <v>1468</v>
      </c>
      <c r="D214" s="86" t="s">
        <v>1386</v>
      </c>
      <c r="E214" s="86" t="s">
        <v>675</v>
      </c>
      <c r="F214" s="73"/>
      <c r="G214" s="86" t="s">
        <v>1407</v>
      </c>
      <c r="H214" s="86" t="s">
        <v>131</v>
      </c>
      <c r="I214" s="83">
        <v>3552.7738250000002</v>
      </c>
      <c r="J214" s="85">
        <v>10329</v>
      </c>
      <c r="K214" s="73"/>
      <c r="L214" s="83">
        <v>1326.5821203089999</v>
      </c>
      <c r="M214" s="84">
        <v>3.4670476881129778E-7</v>
      </c>
      <c r="N214" s="84">
        <f t="shared" si="4"/>
        <v>3.4963156430649987E-3</v>
      </c>
      <c r="O214" s="84">
        <f>L214/'סכום נכסי הקרן'!$C$42</f>
        <v>2.0076834815961178E-4</v>
      </c>
    </row>
    <row r="215" spans="2:15">
      <c r="B215" s="76" t="s">
        <v>1469</v>
      </c>
      <c r="C215" s="73" t="s">
        <v>1470</v>
      </c>
      <c r="D215" s="86" t="s">
        <v>1386</v>
      </c>
      <c r="E215" s="86" t="s">
        <v>675</v>
      </c>
      <c r="F215" s="73"/>
      <c r="G215" s="86" t="s">
        <v>746</v>
      </c>
      <c r="H215" s="86" t="s">
        <v>131</v>
      </c>
      <c r="I215" s="83">
        <v>3646.4503960000002</v>
      </c>
      <c r="J215" s="85">
        <v>16490</v>
      </c>
      <c r="K215" s="73"/>
      <c r="L215" s="83">
        <v>2173.6983080259997</v>
      </c>
      <c r="M215" s="84">
        <v>2.3046788277497598E-7</v>
      </c>
      <c r="N215" s="84">
        <f t="shared" si="4"/>
        <v>5.7289596183348031E-3</v>
      </c>
      <c r="O215" s="84">
        <f>L215/'סכום נכסי הקרן'!$C$42</f>
        <v>3.2897308958006329E-4</v>
      </c>
    </row>
    <row r="216" spans="2:15">
      <c r="B216" s="76" t="s">
        <v>1471</v>
      </c>
      <c r="C216" s="73" t="s">
        <v>1472</v>
      </c>
      <c r="D216" s="86" t="s">
        <v>27</v>
      </c>
      <c r="E216" s="86" t="s">
        <v>675</v>
      </c>
      <c r="F216" s="73"/>
      <c r="G216" s="86" t="s">
        <v>736</v>
      </c>
      <c r="H216" s="86" t="s">
        <v>133</v>
      </c>
      <c r="I216" s="83">
        <v>76307.534</v>
      </c>
      <c r="J216" s="85">
        <v>132.44999999999999</v>
      </c>
      <c r="K216" s="73"/>
      <c r="L216" s="83">
        <v>397.42481464100001</v>
      </c>
      <c r="M216" s="84">
        <v>4.9646234619113626E-5</v>
      </c>
      <c r="N216" s="84">
        <f t="shared" si="4"/>
        <v>1.0474455935286352E-3</v>
      </c>
      <c r="O216" s="84">
        <f>L216/'סכום נכסי הקרן'!$C$42</f>
        <v>6.014729305602879E-5</v>
      </c>
    </row>
    <row r="217" spans="2:15">
      <c r="B217" s="76" t="s">
        <v>1473</v>
      </c>
      <c r="C217" s="73" t="s">
        <v>1474</v>
      </c>
      <c r="D217" s="86" t="s">
        <v>27</v>
      </c>
      <c r="E217" s="86" t="s">
        <v>675</v>
      </c>
      <c r="F217" s="73"/>
      <c r="G217" s="86" t="s">
        <v>703</v>
      </c>
      <c r="H217" s="86" t="s">
        <v>133</v>
      </c>
      <c r="I217" s="83">
        <v>901.45007499999997</v>
      </c>
      <c r="J217" s="85">
        <v>62520</v>
      </c>
      <c r="K217" s="73"/>
      <c r="L217" s="83">
        <v>2216.135176969</v>
      </c>
      <c r="M217" s="84">
        <v>2.2360818508137112E-6</v>
      </c>
      <c r="N217" s="84">
        <f t="shared" si="4"/>
        <v>5.8408054561888152E-3</v>
      </c>
      <c r="O217" s="84">
        <f>L217/'סכום נכסי הקרן'!$C$42</f>
        <v>3.3539559441283427E-4</v>
      </c>
    </row>
    <row r="218" spans="2:15">
      <c r="B218" s="76" t="s">
        <v>1475</v>
      </c>
      <c r="C218" s="73" t="s">
        <v>1476</v>
      </c>
      <c r="D218" s="86" t="s">
        <v>1402</v>
      </c>
      <c r="E218" s="86" t="s">
        <v>675</v>
      </c>
      <c r="F218" s="73"/>
      <c r="G218" s="86" t="s">
        <v>741</v>
      </c>
      <c r="H218" s="86" t="s">
        <v>131</v>
      </c>
      <c r="I218" s="83">
        <v>3149.7726149999999</v>
      </c>
      <c r="J218" s="85">
        <v>21243</v>
      </c>
      <c r="K218" s="73"/>
      <c r="L218" s="83">
        <v>2418.8189007250003</v>
      </c>
      <c r="M218" s="84">
        <v>5.2568310228279742E-6</v>
      </c>
      <c r="N218" s="84">
        <f t="shared" si="4"/>
        <v>6.3749949821246118E-3</v>
      </c>
      <c r="O218" s="84">
        <f>L218/'סכום נכסי הקרן'!$C$42</f>
        <v>3.6607027017874371E-4</v>
      </c>
    </row>
    <row r="219" spans="2:15">
      <c r="B219" s="76" t="s">
        <v>1477</v>
      </c>
      <c r="C219" s="73" t="s">
        <v>1478</v>
      </c>
      <c r="D219" s="86" t="s">
        <v>1386</v>
      </c>
      <c r="E219" s="86" t="s">
        <v>675</v>
      </c>
      <c r="F219" s="73"/>
      <c r="G219" s="86" t="s">
        <v>703</v>
      </c>
      <c r="H219" s="86" t="s">
        <v>131</v>
      </c>
      <c r="I219" s="83">
        <v>827.21301000000005</v>
      </c>
      <c r="J219" s="85">
        <v>64154</v>
      </c>
      <c r="K219" s="73"/>
      <c r="L219" s="83">
        <v>1918.4451974840001</v>
      </c>
      <c r="M219" s="84">
        <v>1.984087451558039E-6</v>
      </c>
      <c r="N219" s="84">
        <f t="shared" si="4"/>
        <v>5.056219175307337E-3</v>
      </c>
      <c r="O219" s="84">
        <f>L219/'סכום נכסי הקרן'!$C$42</f>
        <v>2.9034242768467822E-4</v>
      </c>
    </row>
    <row r="220" spans="2:15">
      <c r="B220" s="76" t="s">
        <v>1479</v>
      </c>
      <c r="C220" s="73" t="s">
        <v>1480</v>
      </c>
      <c r="D220" s="86" t="s">
        <v>1386</v>
      </c>
      <c r="E220" s="86" t="s">
        <v>675</v>
      </c>
      <c r="F220" s="73"/>
      <c r="G220" s="86" t="s">
        <v>760</v>
      </c>
      <c r="H220" s="86" t="s">
        <v>131</v>
      </c>
      <c r="I220" s="83">
        <v>10040.465</v>
      </c>
      <c r="J220" s="85">
        <v>1015</v>
      </c>
      <c r="K220" s="73"/>
      <c r="L220" s="83">
        <v>368.40725189599999</v>
      </c>
      <c r="M220" s="84">
        <v>3.0061946598742591E-4</v>
      </c>
      <c r="N220" s="84">
        <f t="shared" si="4"/>
        <v>9.709674343587137E-4</v>
      </c>
      <c r="O220" s="84">
        <f>L220/'סכום נכסי הקרן'!$C$42</f>
        <v>5.5755700518527575E-5</v>
      </c>
    </row>
    <row r="221" spans="2:15">
      <c r="B221" s="76" t="s">
        <v>1481</v>
      </c>
      <c r="C221" s="73" t="s">
        <v>1482</v>
      </c>
      <c r="D221" s="86" t="s">
        <v>1386</v>
      </c>
      <c r="E221" s="86" t="s">
        <v>675</v>
      </c>
      <c r="F221" s="73"/>
      <c r="G221" s="86" t="s">
        <v>787</v>
      </c>
      <c r="H221" s="86" t="s">
        <v>131</v>
      </c>
      <c r="I221" s="83">
        <v>1319.3171009999999</v>
      </c>
      <c r="J221" s="85">
        <v>13726</v>
      </c>
      <c r="K221" s="73"/>
      <c r="L221" s="83">
        <v>654.63841699900001</v>
      </c>
      <c r="M221" s="84">
        <v>5.9178856307911079E-6</v>
      </c>
      <c r="N221" s="84">
        <f t="shared" si="4"/>
        <v>1.7253530730323558E-3</v>
      </c>
      <c r="O221" s="84">
        <f>L221/'סכום נכסי הקרן'!$C$42</f>
        <v>9.9074660822428604E-5</v>
      </c>
    </row>
    <row r="222" spans="2:15">
      <c r="B222" s="76" t="s">
        <v>1483</v>
      </c>
      <c r="C222" s="73" t="s">
        <v>1484</v>
      </c>
      <c r="D222" s="86" t="s">
        <v>1402</v>
      </c>
      <c r="E222" s="86" t="s">
        <v>675</v>
      </c>
      <c r="F222" s="73"/>
      <c r="G222" s="86" t="s">
        <v>741</v>
      </c>
      <c r="H222" s="86" t="s">
        <v>131</v>
      </c>
      <c r="I222" s="83">
        <v>954.47654999999997</v>
      </c>
      <c r="J222" s="85">
        <v>41288</v>
      </c>
      <c r="K222" s="83">
        <v>4.3130409099999998</v>
      </c>
      <c r="L222" s="83">
        <v>1428.9277057499999</v>
      </c>
      <c r="M222" s="84">
        <v>3.2210759600915994E-6</v>
      </c>
      <c r="N222" s="84">
        <f t="shared" si="4"/>
        <v>3.7660558015503729E-3</v>
      </c>
      <c r="O222" s="84">
        <f>L222/'סכום נכסי הקרן'!$C$42</f>
        <v>2.1625759214673244E-4</v>
      </c>
    </row>
    <row r="223" spans="2:15">
      <c r="B223" s="76" t="s">
        <v>1485</v>
      </c>
      <c r="C223" s="73" t="s">
        <v>1486</v>
      </c>
      <c r="D223" s="86" t="s">
        <v>27</v>
      </c>
      <c r="E223" s="86" t="s">
        <v>675</v>
      </c>
      <c r="F223" s="73"/>
      <c r="G223" s="86" t="s">
        <v>741</v>
      </c>
      <c r="H223" s="86" t="s">
        <v>133</v>
      </c>
      <c r="I223" s="83">
        <v>3234.614975</v>
      </c>
      <c r="J223" s="85">
        <v>9974</v>
      </c>
      <c r="K223" s="73"/>
      <c r="L223" s="83">
        <v>1268.608320688</v>
      </c>
      <c r="M223" s="84">
        <v>3.3006275255102039E-5</v>
      </c>
      <c r="N223" s="84">
        <f t="shared" si="4"/>
        <v>3.3435209540670766E-3</v>
      </c>
      <c r="O223" s="84">
        <f>L223/'סכום נכסי הקרן'!$C$42</f>
        <v>1.9199444429926626E-4</v>
      </c>
    </row>
    <row r="224" spans="2:15">
      <c r="B224" s="76" t="s">
        <v>1487</v>
      </c>
      <c r="C224" s="73" t="s">
        <v>1488</v>
      </c>
      <c r="D224" s="86" t="s">
        <v>1402</v>
      </c>
      <c r="E224" s="86" t="s">
        <v>675</v>
      </c>
      <c r="F224" s="73"/>
      <c r="G224" s="86" t="s">
        <v>741</v>
      </c>
      <c r="H224" s="86" t="s">
        <v>131</v>
      </c>
      <c r="I224" s="83">
        <v>2969.4826000000003</v>
      </c>
      <c r="J224" s="85">
        <v>8714</v>
      </c>
      <c r="K224" s="73"/>
      <c r="L224" s="83">
        <v>935.41998025700002</v>
      </c>
      <c r="M224" s="84">
        <v>5.1968543927196365E-6</v>
      </c>
      <c r="N224" s="84">
        <f t="shared" si="4"/>
        <v>2.465375840469115E-3</v>
      </c>
      <c r="O224" s="84">
        <f>L224/'סכום נכסי הקרן'!$C$42</f>
        <v>1.4156886437452496E-4</v>
      </c>
    </row>
    <row r="225" spans="2:15">
      <c r="B225" s="76" t="s">
        <v>1398</v>
      </c>
      <c r="C225" s="73" t="s">
        <v>1399</v>
      </c>
      <c r="D225" s="86" t="s">
        <v>120</v>
      </c>
      <c r="E225" s="86" t="s">
        <v>675</v>
      </c>
      <c r="F225" s="73"/>
      <c r="G225" s="86" t="s">
        <v>126</v>
      </c>
      <c r="H225" s="86" t="s">
        <v>134</v>
      </c>
      <c r="I225" s="83">
        <v>39843.506975999997</v>
      </c>
      <c r="J225" s="85">
        <v>1302</v>
      </c>
      <c r="K225" s="73"/>
      <c r="L225" s="83">
        <v>2317.4156649770002</v>
      </c>
      <c r="M225" s="84">
        <v>2.2266672587530358E-4</v>
      </c>
      <c r="N225" s="84">
        <f t="shared" si="4"/>
        <v>6.1077384633042324E-3</v>
      </c>
      <c r="O225" s="84">
        <f>L225/'סכום נכסי הקרן'!$C$42</f>
        <v>3.5072364381653735E-4</v>
      </c>
    </row>
    <row r="226" spans="2:15">
      <c r="B226" s="76" t="s">
        <v>1489</v>
      </c>
      <c r="C226" s="73" t="s">
        <v>1490</v>
      </c>
      <c r="D226" s="86" t="s">
        <v>1402</v>
      </c>
      <c r="E226" s="86" t="s">
        <v>675</v>
      </c>
      <c r="F226" s="73"/>
      <c r="G226" s="86" t="s">
        <v>1491</v>
      </c>
      <c r="H226" s="86" t="s">
        <v>131</v>
      </c>
      <c r="I226" s="83">
        <v>1475.9176949999999</v>
      </c>
      <c r="J226" s="85">
        <v>24646</v>
      </c>
      <c r="K226" s="73"/>
      <c r="L226" s="83">
        <v>1314.9731501589999</v>
      </c>
      <c r="M226" s="84">
        <v>6.3705514480304785E-6</v>
      </c>
      <c r="N226" s="84">
        <f t="shared" si="4"/>
        <v>3.4657192530534509E-3</v>
      </c>
      <c r="O226" s="84">
        <f>L226/'סכום נכסי הקרן'!$C$42</f>
        <v>1.9901141677544171E-4</v>
      </c>
    </row>
    <row r="227" spans="2:15">
      <c r="B227" s="76" t="s">
        <v>1492</v>
      </c>
      <c r="C227" s="73" t="s">
        <v>1493</v>
      </c>
      <c r="D227" s="86" t="s">
        <v>1386</v>
      </c>
      <c r="E227" s="86" t="s">
        <v>675</v>
      </c>
      <c r="F227" s="73"/>
      <c r="G227" s="86" t="s">
        <v>787</v>
      </c>
      <c r="H227" s="86" t="s">
        <v>131</v>
      </c>
      <c r="I227" s="83">
        <v>2311.8170660000001</v>
      </c>
      <c r="J227" s="85">
        <v>6646</v>
      </c>
      <c r="K227" s="73"/>
      <c r="L227" s="83">
        <v>555.42075448600008</v>
      </c>
      <c r="M227" s="84">
        <v>2.9484969554659684E-6</v>
      </c>
      <c r="N227" s="84">
        <f t="shared" si="4"/>
        <v>1.4638568111712785E-3</v>
      </c>
      <c r="O227" s="84">
        <f>L227/'סכום נכסי הקרן'!$C$42</f>
        <v>8.4058804731775927E-5</v>
      </c>
    </row>
    <row r="228" spans="2:15">
      <c r="B228" s="76" t="s">
        <v>1424</v>
      </c>
      <c r="C228" s="73" t="s">
        <v>1425</v>
      </c>
      <c r="D228" s="86" t="s">
        <v>1386</v>
      </c>
      <c r="E228" s="86" t="s">
        <v>675</v>
      </c>
      <c r="F228" s="73"/>
      <c r="G228" s="86" t="s">
        <v>741</v>
      </c>
      <c r="H228" s="86" t="s">
        <v>131</v>
      </c>
      <c r="I228" s="83">
        <v>13150.569316999998</v>
      </c>
      <c r="J228" s="85">
        <v>1297</v>
      </c>
      <c r="K228" s="73"/>
      <c r="L228" s="83">
        <v>616.58482582699992</v>
      </c>
      <c r="M228" s="84">
        <v>5.047273176919415E-5</v>
      </c>
      <c r="N228" s="84">
        <f t="shared" si="4"/>
        <v>1.6250597221326216E-3</v>
      </c>
      <c r="O228" s="84">
        <f>L228/'סכום נכסי הקרן'!$C$42</f>
        <v>9.3315532515042651E-5</v>
      </c>
    </row>
    <row r="229" spans="2:15">
      <c r="B229" s="76" t="s">
        <v>1494</v>
      </c>
      <c r="C229" s="73" t="s">
        <v>1495</v>
      </c>
      <c r="D229" s="86" t="s">
        <v>1386</v>
      </c>
      <c r="E229" s="86" t="s">
        <v>675</v>
      </c>
      <c r="F229" s="73"/>
      <c r="G229" s="86" t="s">
        <v>821</v>
      </c>
      <c r="H229" s="86" t="s">
        <v>131</v>
      </c>
      <c r="I229" s="83">
        <v>3393.6943999999999</v>
      </c>
      <c r="J229" s="85">
        <v>21194</v>
      </c>
      <c r="K229" s="73"/>
      <c r="L229" s="83">
        <v>2600.1234219570001</v>
      </c>
      <c r="M229" s="84">
        <v>1.5247329931672089E-6</v>
      </c>
      <c r="N229" s="84">
        <f t="shared" si="4"/>
        <v>6.852837871786201E-3</v>
      </c>
      <c r="O229" s="84">
        <f>L229/'סכום נכסי הקרן'!$C$42</f>
        <v>3.9350936247793672E-4</v>
      </c>
    </row>
    <row r="230" spans="2:15">
      <c r="B230" s="76" t="s">
        <v>1496</v>
      </c>
      <c r="C230" s="73" t="s">
        <v>1497</v>
      </c>
      <c r="D230" s="86" t="s">
        <v>1402</v>
      </c>
      <c r="E230" s="86" t="s">
        <v>675</v>
      </c>
      <c r="F230" s="73"/>
      <c r="G230" s="86" t="s">
        <v>760</v>
      </c>
      <c r="H230" s="86" t="s">
        <v>131</v>
      </c>
      <c r="I230" s="83">
        <v>5824.1098549999997</v>
      </c>
      <c r="J230" s="85">
        <v>8780</v>
      </c>
      <c r="K230" s="73"/>
      <c r="L230" s="83">
        <v>1848.5549956950001</v>
      </c>
      <c r="M230" s="84">
        <v>3.4627331047934934E-6</v>
      </c>
      <c r="N230" s="84">
        <f t="shared" si="4"/>
        <v>4.8720178340779432E-3</v>
      </c>
      <c r="O230" s="84">
        <f>L230/'סכום נכסי הקרן'!$C$42</f>
        <v>2.7976506488828302E-4</v>
      </c>
    </row>
    <row r="231" spans="2:15">
      <c r="B231" s="76" t="s">
        <v>1498</v>
      </c>
      <c r="C231" s="73" t="s">
        <v>1499</v>
      </c>
      <c r="D231" s="86" t="s">
        <v>1402</v>
      </c>
      <c r="E231" s="86" t="s">
        <v>675</v>
      </c>
      <c r="F231" s="73"/>
      <c r="G231" s="86" t="s">
        <v>874</v>
      </c>
      <c r="H231" s="86" t="s">
        <v>131</v>
      </c>
      <c r="I231" s="83">
        <v>1204.8558</v>
      </c>
      <c r="J231" s="85">
        <v>7385</v>
      </c>
      <c r="K231" s="83">
        <v>2.3084434700000003</v>
      </c>
      <c r="L231" s="83">
        <v>323.96608547</v>
      </c>
      <c r="M231" s="84">
        <v>2.4133610991342777E-6</v>
      </c>
      <c r="N231" s="84">
        <f t="shared" si="4"/>
        <v>8.5383910661140006E-4</v>
      </c>
      <c r="O231" s="84">
        <f>L231/'סכום נכסי הקרן'!$C$42</f>
        <v>4.902986015249269E-5</v>
      </c>
    </row>
    <row r="232" spans="2:15">
      <c r="B232" s="76" t="s">
        <v>1433</v>
      </c>
      <c r="C232" s="73" t="s">
        <v>1434</v>
      </c>
      <c r="D232" s="86" t="s">
        <v>1402</v>
      </c>
      <c r="E232" s="86" t="s">
        <v>675</v>
      </c>
      <c r="F232" s="73"/>
      <c r="G232" s="86" t="s">
        <v>538</v>
      </c>
      <c r="H232" s="86" t="s">
        <v>131</v>
      </c>
      <c r="I232" s="83">
        <v>11431.330454999999</v>
      </c>
      <c r="J232" s="85">
        <v>8477</v>
      </c>
      <c r="K232" s="73"/>
      <c r="L232" s="83">
        <v>3503.0574857549991</v>
      </c>
      <c r="M232" s="84">
        <v>1.8977598141693464E-4</v>
      </c>
      <c r="N232" s="84">
        <f t="shared" si="4"/>
        <v>9.2325944232900369E-3</v>
      </c>
      <c r="O232" s="84">
        <f>L232/'סכום נכסי הקרן'!$C$42</f>
        <v>5.301617247482379E-4</v>
      </c>
    </row>
    <row r="233" spans="2:15">
      <c r="B233" s="76" t="s">
        <v>1500</v>
      </c>
      <c r="C233" s="73" t="s">
        <v>1501</v>
      </c>
      <c r="D233" s="86" t="s">
        <v>1402</v>
      </c>
      <c r="E233" s="86" t="s">
        <v>675</v>
      </c>
      <c r="F233" s="73"/>
      <c r="G233" s="86" t="s">
        <v>787</v>
      </c>
      <c r="H233" s="86" t="s">
        <v>131</v>
      </c>
      <c r="I233" s="83">
        <v>2328.4239950000001</v>
      </c>
      <c r="J233" s="85">
        <v>19974</v>
      </c>
      <c r="K233" s="73"/>
      <c r="L233" s="83">
        <v>1681.262062928</v>
      </c>
      <c r="M233" s="84">
        <v>7.6945237445222114E-6</v>
      </c>
      <c r="N233" s="84">
        <f t="shared" si="4"/>
        <v>4.4311036314417422E-3</v>
      </c>
      <c r="O233" s="84">
        <f>L233/'סכום נכסי הקרן'!$C$42</f>
        <v>2.5444652240515036E-4</v>
      </c>
    </row>
    <row r="234" spans="2:15">
      <c r="B234" s="76" t="s">
        <v>1502</v>
      </c>
      <c r="C234" s="73" t="s">
        <v>1503</v>
      </c>
      <c r="D234" s="86" t="s">
        <v>1402</v>
      </c>
      <c r="E234" s="86" t="s">
        <v>675</v>
      </c>
      <c r="F234" s="73"/>
      <c r="G234" s="86" t="s">
        <v>829</v>
      </c>
      <c r="H234" s="86" t="s">
        <v>131</v>
      </c>
      <c r="I234" s="83">
        <v>9014.5007499999992</v>
      </c>
      <c r="J234" s="85">
        <v>4080</v>
      </c>
      <c r="K234" s="73"/>
      <c r="L234" s="83">
        <v>1329.566744619</v>
      </c>
      <c r="M234" s="84">
        <v>1.5970691251040642E-6</v>
      </c>
      <c r="N234" s="84">
        <f t="shared" si="4"/>
        <v>3.5041818644650688E-3</v>
      </c>
      <c r="O234" s="84">
        <f>L234/'סכום נכסי הקרן'!$C$42</f>
        <v>2.0122004887487255E-4</v>
      </c>
    </row>
    <row r="235" spans="2:15">
      <c r="B235" s="76" t="s">
        <v>1504</v>
      </c>
      <c r="C235" s="73" t="s">
        <v>1505</v>
      </c>
      <c r="D235" s="86" t="s">
        <v>1386</v>
      </c>
      <c r="E235" s="86" t="s">
        <v>675</v>
      </c>
      <c r="F235" s="73"/>
      <c r="G235" s="86" t="s">
        <v>703</v>
      </c>
      <c r="H235" s="86" t="s">
        <v>131</v>
      </c>
      <c r="I235" s="83">
        <v>2863.42965</v>
      </c>
      <c r="J235" s="85">
        <v>12758</v>
      </c>
      <c r="K235" s="73"/>
      <c r="L235" s="83">
        <v>1320.6186224100002</v>
      </c>
      <c r="M235" s="84">
        <v>2.5680983408071749E-6</v>
      </c>
      <c r="N235" s="84">
        <f t="shared" si="4"/>
        <v>3.4805983567602491E-3</v>
      </c>
      <c r="O235" s="84">
        <f>L235/'סכום נכסי הקרן'!$C$42</f>
        <v>1.9986581705798903E-4</v>
      </c>
    </row>
    <row r="236" spans="2:15">
      <c r="B236" s="76" t="s">
        <v>1506</v>
      </c>
      <c r="C236" s="73" t="s">
        <v>1507</v>
      </c>
      <c r="D236" s="86" t="s">
        <v>1402</v>
      </c>
      <c r="E236" s="86" t="s">
        <v>675</v>
      </c>
      <c r="F236" s="73"/>
      <c r="G236" s="86" t="s">
        <v>741</v>
      </c>
      <c r="H236" s="86" t="s">
        <v>131</v>
      </c>
      <c r="I236" s="83">
        <v>3817.9061999999999</v>
      </c>
      <c r="J236" s="85">
        <v>9793</v>
      </c>
      <c r="K236" s="73"/>
      <c r="L236" s="83">
        <v>1351.6035083100001</v>
      </c>
      <c r="M236" s="84">
        <v>2.6092708831535862E-6</v>
      </c>
      <c r="N236" s="84">
        <f t="shared" si="4"/>
        <v>3.5622615569589067E-3</v>
      </c>
      <c r="O236" s="84">
        <f>L236/'סכום נכסי הקרן'!$C$42</f>
        <v>2.045551493389096E-4</v>
      </c>
    </row>
    <row r="237" spans="2:15">
      <c r="B237" s="76" t="s">
        <v>1508</v>
      </c>
      <c r="C237" s="73" t="s">
        <v>1509</v>
      </c>
      <c r="D237" s="86" t="s">
        <v>27</v>
      </c>
      <c r="E237" s="86" t="s">
        <v>675</v>
      </c>
      <c r="F237" s="73"/>
      <c r="G237" s="86" t="s">
        <v>125</v>
      </c>
      <c r="H237" s="86" t="s">
        <v>133</v>
      </c>
      <c r="I237" s="83">
        <v>2640.7184550000002</v>
      </c>
      <c r="J237" s="85">
        <v>13654</v>
      </c>
      <c r="K237" s="73"/>
      <c r="L237" s="83">
        <v>1417.8085726480001</v>
      </c>
      <c r="M237" s="84">
        <v>6.1805811714309468E-6</v>
      </c>
      <c r="N237" s="84">
        <f t="shared" si="4"/>
        <v>3.7367504171292496E-3</v>
      </c>
      <c r="O237" s="84">
        <f>L237/'סכום נכסי הקרן'!$C$42</f>
        <v>2.1457479396056711E-4</v>
      </c>
    </row>
    <row r="238" spans="2:15">
      <c r="B238" s="76" t="s">
        <v>1510</v>
      </c>
      <c r="C238" s="73" t="s">
        <v>1511</v>
      </c>
      <c r="D238" s="86" t="s">
        <v>27</v>
      </c>
      <c r="E238" s="86" t="s">
        <v>675</v>
      </c>
      <c r="F238" s="73"/>
      <c r="G238" s="86" t="s">
        <v>746</v>
      </c>
      <c r="H238" s="86" t="s">
        <v>131</v>
      </c>
      <c r="I238" s="83">
        <v>388.153797</v>
      </c>
      <c r="J238" s="85">
        <v>122850</v>
      </c>
      <c r="K238" s="73"/>
      <c r="L238" s="83">
        <v>1723.8016867060001</v>
      </c>
      <c r="M238" s="84">
        <v>1.6254938674441333E-6</v>
      </c>
      <c r="N238" s="84">
        <f t="shared" si="4"/>
        <v>4.5432202880649128E-3</v>
      </c>
      <c r="O238" s="84">
        <f>L238/'סכום נכסי הקרן'!$C$42</f>
        <v>2.6088457841878869E-4</v>
      </c>
    </row>
    <row r="239" spans="2:15">
      <c r="B239" s="76" t="s">
        <v>1440</v>
      </c>
      <c r="C239" s="73" t="s">
        <v>1441</v>
      </c>
      <c r="D239" s="86" t="s">
        <v>1386</v>
      </c>
      <c r="E239" s="86" t="s">
        <v>675</v>
      </c>
      <c r="F239" s="73"/>
      <c r="G239" s="86" t="s">
        <v>157</v>
      </c>
      <c r="H239" s="86" t="s">
        <v>131</v>
      </c>
      <c r="I239" s="83">
        <v>1221.171556</v>
      </c>
      <c r="J239" s="85">
        <v>2172</v>
      </c>
      <c r="K239" s="73"/>
      <c r="L239" s="83">
        <v>95.883703920000016</v>
      </c>
      <c r="M239" s="84">
        <v>2.124940495234033E-5</v>
      </c>
      <c r="N239" s="84">
        <f t="shared" si="4"/>
        <v>2.5270934139563225E-4</v>
      </c>
      <c r="O239" s="84">
        <f>L239/'סכום נכסי הקרן'!$C$42</f>
        <v>1.4511286227014509E-5</v>
      </c>
    </row>
    <row r="240" spans="2:15">
      <c r="B240" s="76" t="s">
        <v>1512</v>
      </c>
      <c r="C240" s="73" t="s">
        <v>1513</v>
      </c>
      <c r="D240" s="86" t="s">
        <v>27</v>
      </c>
      <c r="E240" s="86" t="s">
        <v>675</v>
      </c>
      <c r="F240" s="73"/>
      <c r="G240" s="86" t="s">
        <v>741</v>
      </c>
      <c r="H240" s="86" t="s">
        <v>133</v>
      </c>
      <c r="I240" s="83">
        <v>4019.4068050000001</v>
      </c>
      <c r="J240" s="85">
        <v>15368</v>
      </c>
      <c r="K240" s="73"/>
      <c r="L240" s="83">
        <v>2428.9295258450002</v>
      </c>
      <c r="M240" s="84">
        <v>7.0380960036449135E-6</v>
      </c>
      <c r="N240" s="84">
        <f t="shared" si="4"/>
        <v>6.4016423613007965E-3</v>
      </c>
      <c r="O240" s="84">
        <f>L240/'סכום נכסי הקרן'!$C$42</f>
        <v>3.6760043817447293E-4</v>
      </c>
    </row>
    <row r="241" spans="2:15">
      <c r="B241" s="76" t="s">
        <v>1514</v>
      </c>
      <c r="C241" s="73" t="s">
        <v>1515</v>
      </c>
      <c r="D241" s="86" t="s">
        <v>1386</v>
      </c>
      <c r="E241" s="86" t="s">
        <v>675</v>
      </c>
      <c r="F241" s="73"/>
      <c r="G241" s="86" t="s">
        <v>787</v>
      </c>
      <c r="H241" s="86" t="s">
        <v>131</v>
      </c>
      <c r="I241" s="83">
        <v>11044.511500000001</v>
      </c>
      <c r="J241" s="85">
        <v>1636</v>
      </c>
      <c r="K241" s="73"/>
      <c r="L241" s="83">
        <v>653.18787242600001</v>
      </c>
      <c r="M241" s="84">
        <v>4.6995193755541992E-5</v>
      </c>
      <c r="N241" s="84">
        <f t="shared" si="4"/>
        <v>1.7215300442097138E-3</v>
      </c>
      <c r="O241" s="84">
        <f>L241/'סכום נכסי הקרן'!$C$42</f>
        <v>9.8855131678024592E-5</v>
      </c>
    </row>
    <row r="242" spans="2:15">
      <c r="B242" s="76" t="s">
        <v>1516</v>
      </c>
      <c r="C242" s="73" t="s">
        <v>1517</v>
      </c>
      <c r="D242" s="86" t="s">
        <v>27</v>
      </c>
      <c r="E242" s="86" t="s">
        <v>675</v>
      </c>
      <c r="F242" s="73"/>
      <c r="G242" s="86" t="s">
        <v>741</v>
      </c>
      <c r="H242" s="86" t="s">
        <v>133</v>
      </c>
      <c r="I242" s="83">
        <v>3340.6679250000002</v>
      </c>
      <c r="J242" s="85">
        <v>14912</v>
      </c>
      <c r="K242" s="73"/>
      <c r="L242" s="83">
        <v>1958.8663287180002</v>
      </c>
      <c r="M242" s="84">
        <v>4.1758349062500002E-6</v>
      </c>
      <c r="N242" s="84">
        <f t="shared" si="4"/>
        <v>5.1627523716170371E-3</v>
      </c>
      <c r="O242" s="84">
        <f>L242/'סכום נכסי הקרן'!$C$42</f>
        <v>2.9645986559097444E-4</v>
      </c>
    </row>
    <row r="243" spans="2:15">
      <c r="B243" s="76" t="s">
        <v>1518</v>
      </c>
      <c r="C243" s="73" t="s">
        <v>1519</v>
      </c>
      <c r="D243" s="86" t="s">
        <v>1402</v>
      </c>
      <c r="E243" s="86" t="s">
        <v>675</v>
      </c>
      <c r="F243" s="73"/>
      <c r="G243" s="86" t="s">
        <v>821</v>
      </c>
      <c r="H243" s="86" t="s">
        <v>131</v>
      </c>
      <c r="I243" s="83">
        <v>30756.303804000003</v>
      </c>
      <c r="J243" s="85">
        <v>272</v>
      </c>
      <c r="K243" s="73"/>
      <c r="L243" s="83">
        <v>302.42058406699999</v>
      </c>
      <c r="M243" s="84">
        <v>1.04020291115814E-4</v>
      </c>
      <c r="N243" s="84">
        <f t="shared" si="4"/>
        <v>7.9705417604453751E-4</v>
      </c>
      <c r="O243" s="84">
        <f>L243/'סכום נכסי הקרן'!$C$42</f>
        <v>4.5769108585945623E-5</v>
      </c>
    </row>
    <row r="244" spans="2:15">
      <c r="B244" s="76" t="s">
        <v>1520</v>
      </c>
      <c r="C244" s="73" t="s">
        <v>1521</v>
      </c>
      <c r="D244" s="86" t="s">
        <v>1402</v>
      </c>
      <c r="E244" s="86" t="s">
        <v>675</v>
      </c>
      <c r="F244" s="73"/>
      <c r="G244" s="86" t="s">
        <v>703</v>
      </c>
      <c r="H244" s="86" t="s">
        <v>131</v>
      </c>
      <c r="I244" s="83">
        <v>3976.9856249999998</v>
      </c>
      <c r="J244" s="85">
        <v>9302</v>
      </c>
      <c r="K244" s="83">
        <v>6.4521512890000006</v>
      </c>
      <c r="L244" s="83">
        <v>1343.7823695469999</v>
      </c>
      <c r="M244" s="84">
        <v>7.6679592944117093E-7</v>
      </c>
      <c r="N244" s="84">
        <f t="shared" si="4"/>
        <v>3.5416483062712749E-3</v>
      </c>
      <c r="O244" s="84">
        <f>L244/'סכום נכסי הקרן'!$C$42</f>
        <v>2.0337147809373337E-4</v>
      </c>
    </row>
    <row r="245" spans="2:15">
      <c r="B245" s="76" t="s">
        <v>1522</v>
      </c>
      <c r="C245" s="73" t="s">
        <v>1523</v>
      </c>
      <c r="D245" s="86" t="s">
        <v>1386</v>
      </c>
      <c r="E245" s="86" t="s">
        <v>675</v>
      </c>
      <c r="F245" s="73"/>
      <c r="G245" s="86" t="s">
        <v>1411</v>
      </c>
      <c r="H245" s="86" t="s">
        <v>131</v>
      </c>
      <c r="I245" s="83">
        <v>20080.93</v>
      </c>
      <c r="J245" s="85">
        <v>69.510000000000005</v>
      </c>
      <c r="K245" s="73"/>
      <c r="L245" s="83">
        <v>50.459089810999998</v>
      </c>
      <c r="M245" s="84">
        <v>1.2380677880143609E-4</v>
      </c>
      <c r="N245" s="84">
        <f t="shared" si="4"/>
        <v>1.3298905687039364E-4</v>
      </c>
      <c r="O245" s="84">
        <f>L245/'סכום נכסי הקרן'!$C$42</f>
        <v>7.636608360613404E-6</v>
      </c>
    </row>
    <row r="246" spans="2:15">
      <c r="B246" s="76" t="s">
        <v>1524</v>
      </c>
      <c r="C246" s="73" t="s">
        <v>1525</v>
      </c>
      <c r="D246" s="86" t="s">
        <v>27</v>
      </c>
      <c r="E246" s="86" t="s">
        <v>675</v>
      </c>
      <c r="F246" s="73"/>
      <c r="G246" s="86" t="s">
        <v>741</v>
      </c>
      <c r="H246" s="86" t="s">
        <v>133</v>
      </c>
      <c r="I246" s="83">
        <v>3802.64518</v>
      </c>
      <c r="J246" s="85">
        <v>13635</v>
      </c>
      <c r="K246" s="73"/>
      <c r="L246" s="83">
        <v>2038.8090140060003</v>
      </c>
      <c r="M246" s="84">
        <v>1.8089732398256337E-5</v>
      </c>
      <c r="N246" s="84">
        <f t="shared" si="4"/>
        <v>5.3734478550266527E-3</v>
      </c>
      <c r="O246" s="84">
        <f>L246/'סכום נכסי הקרן'!$C$42</f>
        <v>3.0855859708071962E-4</v>
      </c>
    </row>
    <row r="247" spans="2:15">
      <c r="B247" s="76" t="s">
        <v>1526</v>
      </c>
      <c r="C247" s="73" t="s">
        <v>1527</v>
      </c>
      <c r="D247" s="86" t="s">
        <v>27</v>
      </c>
      <c r="E247" s="86" t="s">
        <v>675</v>
      </c>
      <c r="F247" s="73"/>
      <c r="G247" s="86" t="s">
        <v>741</v>
      </c>
      <c r="H247" s="86" t="s">
        <v>133</v>
      </c>
      <c r="I247" s="83">
        <v>7105.5511500000002</v>
      </c>
      <c r="J247" s="85">
        <v>10572</v>
      </c>
      <c r="K247" s="73"/>
      <c r="L247" s="83">
        <v>2953.8641870380002</v>
      </c>
      <c r="M247" s="84">
        <v>1.2032681197470943E-5</v>
      </c>
      <c r="N247" s="84">
        <f t="shared" si="4"/>
        <v>7.785150580971816E-3</v>
      </c>
      <c r="O247" s="84">
        <f>L247/'סכום נכסי הקרן'!$C$42</f>
        <v>4.4704539918065291E-4</v>
      </c>
    </row>
    <row r="248" spans="2:15">
      <c r="B248" s="122"/>
      <c r="C248" s="122"/>
      <c r="D248" s="122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</row>
    <row r="249" spans="2:15">
      <c r="B249" s="122"/>
      <c r="C249" s="122"/>
      <c r="D249" s="122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</row>
    <row r="250" spans="2:15">
      <c r="B250" s="122"/>
      <c r="C250" s="122"/>
      <c r="D250" s="122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</row>
    <row r="251" spans="2:15">
      <c r="B251" s="130" t="s">
        <v>220</v>
      </c>
      <c r="C251" s="122"/>
      <c r="D251" s="122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</row>
    <row r="252" spans="2:15">
      <c r="B252" s="130" t="s">
        <v>111</v>
      </c>
      <c r="C252" s="122"/>
      <c r="D252" s="122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</row>
    <row r="253" spans="2:15">
      <c r="B253" s="130" t="s">
        <v>203</v>
      </c>
      <c r="C253" s="122"/>
      <c r="D253" s="122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</row>
    <row r="254" spans="2:15">
      <c r="B254" s="130" t="s">
        <v>211</v>
      </c>
      <c r="C254" s="122"/>
      <c r="D254" s="122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</row>
    <row r="255" spans="2:15">
      <c r="B255" s="130" t="s">
        <v>217</v>
      </c>
      <c r="C255" s="122"/>
      <c r="D255" s="122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</row>
    <row r="256" spans="2:15">
      <c r="B256" s="122"/>
      <c r="C256" s="122"/>
      <c r="D256" s="122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</row>
    <row r="257" spans="2:15">
      <c r="B257" s="122"/>
      <c r="C257" s="122"/>
      <c r="D257" s="122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</row>
    <row r="258" spans="2:15">
      <c r="B258" s="122"/>
      <c r="C258" s="122"/>
      <c r="D258" s="122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</row>
    <row r="259" spans="2:15">
      <c r="B259" s="122"/>
      <c r="C259" s="122"/>
      <c r="D259" s="122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</row>
    <row r="260" spans="2:15">
      <c r="B260" s="122"/>
      <c r="C260" s="122"/>
      <c r="D260" s="122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</row>
    <row r="261" spans="2:15">
      <c r="B261" s="122"/>
      <c r="C261" s="122"/>
      <c r="D261" s="122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</row>
    <row r="262" spans="2:15">
      <c r="B262" s="122"/>
      <c r="C262" s="122"/>
      <c r="D262" s="122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</row>
    <row r="263" spans="2:15">
      <c r="B263" s="122"/>
      <c r="C263" s="122"/>
      <c r="D263" s="122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</row>
    <row r="264" spans="2:15">
      <c r="B264" s="122"/>
      <c r="C264" s="122"/>
      <c r="D264" s="122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</row>
    <row r="265" spans="2:15">
      <c r="B265" s="122"/>
      <c r="C265" s="122"/>
      <c r="D265" s="122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</row>
    <row r="266" spans="2:15">
      <c r="B266" s="122"/>
      <c r="C266" s="122"/>
      <c r="D266" s="122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</row>
    <row r="267" spans="2:15">
      <c r="B267" s="122"/>
      <c r="C267" s="122"/>
      <c r="D267" s="122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</row>
    <row r="268" spans="2:15">
      <c r="B268" s="122"/>
      <c r="C268" s="122"/>
      <c r="D268" s="122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</row>
    <row r="269" spans="2:15">
      <c r="B269" s="122"/>
      <c r="C269" s="122"/>
      <c r="D269" s="122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</row>
    <row r="270" spans="2:15">
      <c r="B270" s="122"/>
      <c r="C270" s="122"/>
      <c r="D270" s="122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</row>
    <row r="271" spans="2:15">
      <c r="B271" s="122"/>
      <c r="C271" s="122"/>
      <c r="D271" s="122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</row>
    <row r="272" spans="2:15">
      <c r="B272" s="133"/>
      <c r="C272" s="122"/>
      <c r="D272" s="122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</row>
    <row r="273" spans="2:15">
      <c r="B273" s="133"/>
      <c r="C273" s="122"/>
      <c r="D273" s="122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</row>
    <row r="274" spans="2:15">
      <c r="B274" s="134"/>
      <c r="C274" s="122"/>
      <c r="D274" s="122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</row>
    <row r="275" spans="2:15">
      <c r="B275" s="122"/>
      <c r="C275" s="122"/>
      <c r="D275" s="122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</row>
    <row r="276" spans="2:15">
      <c r="B276" s="122"/>
      <c r="C276" s="122"/>
      <c r="D276" s="122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</row>
    <row r="277" spans="2:15">
      <c r="B277" s="122"/>
      <c r="C277" s="122"/>
      <c r="D277" s="122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</row>
    <row r="278" spans="2:15">
      <c r="B278" s="122"/>
      <c r="C278" s="122"/>
      <c r="D278" s="122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</row>
    <row r="279" spans="2:15">
      <c r="B279" s="122"/>
      <c r="C279" s="122"/>
      <c r="D279" s="122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</row>
    <row r="280" spans="2:15">
      <c r="B280" s="122"/>
      <c r="C280" s="122"/>
      <c r="D280" s="122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</row>
    <row r="281" spans="2:15">
      <c r="B281" s="122"/>
      <c r="C281" s="122"/>
      <c r="D281" s="122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</row>
    <row r="282" spans="2:15">
      <c r="B282" s="122"/>
      <c r="C282" s="122"/>
      <c r="D282" s="122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</row>
    <row r="283" spans="2:15">
      <c r="B283" s="122"/>
      <c r="C283" s="122"/>
      <c r="D283" s="122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</row>
    <row r="284" spans="2:15">
      <c r="B284" s="122"/>
      <c r="C284" s="122"/>
      <c r="D284" s="122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</row>
    <row r="285" spans="2:15">
      <c r="B285" s="122"/>
      <c r="C285" s="122"/>
      <c r="D285" s="122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</row>
    <row r="286" spans="2:15">
      <c r="B286" s="122"/>
      <c r="C286" s="122"/>
      <c r="D286" s="122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</row>
    <row r="287" spans="2:15">
      <c r="B287" s="122"/>
      <c r="C287" s="122"/>
      <c r="D287" s="122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</row>
    <row r="288" spans="2:15">
      <c r="B288" s="122"/>
      <c r="C288" s="122"/>
      <c r="D288" s="122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</row>
    <row r="289" spans="2:15">
      <c r="B289" s="122"/>
      <c r="C289" s="122"/>
      <c r="D289" s="122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</row>
    <row r="290" spans="2:15">
      <c r="B290" s="122"/>
      <c r="C290" s="122"/>
      <c r="D290" s="122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</row>
    <row r="291" spans="2:15">
      <c r="B291" s="122"/>
      <c r="C291" s="122"/>
      <c r="D291" s="122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</row>
    <row r="292" spans="2:15">
      <c r="B292" s="122"/>
      <c r="C292" s="122"/>
      <c r="D292" s="122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</row>
    <row r="293" spans="2:15">
      <c r="B293" s="133"/>
      <c r="C293" s="122"/>
      <c r="D293" s="122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</row>
    <row r="294" spans="2:15">
      <c r="B294" s="133"/>
      <c r="C294" s="122"/>
      <c r="D294" s="122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</row>
    <row r="295" spans="2:15">
      <c r="B295" s="134"/>
      <c r="C295" s="122"/>
      <c r="D295" s="122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</row>
    <row r="296" spans="2:15">
      <c r="B296" s="122"/>
      <c r="C296" s="122"/>
      <c r="D296" s="122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</row>
    <row r="297" spans="2:15">
      <c r="B297" s="122"/>
      <c r="C297" s="122"/>
      <c r="D297" s="122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</row>
    <row r="298" spans="2:15">
      <c r="B298" s="122"/>
      <c r="C298" s="122"/>
      <c r="D298" s="122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pans="2:15">
      <c r="B299" s="122"/>
      <c r="C299" s="122"/>
      <c r="D299" s="122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</row>
    <row r="300" spans="2:15">
      <c r="B300" s="122"/>
      <c r="C300" s="122"/>
      <c r="D300" s="122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</row>
    <row r="301" spans="2:15">
      <c r="B301" s="122"/>
      <c r="C301" s="122"/>
      <c r="D301" s="122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</row>
    <row r="302" spans="2:15">
      <c r="B302" s="122"/>
      <c r="C302" s="122"/>
      <c r="D302" s="122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</row>
    <row r="303" spans="2:15">
      <c r="B303" s="122"/>
      <c r="C303" s="122"/>
      <c r="D303" s="122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</row>
    <row r="304" spans="2:15">
      <c r="B304" s="122"/>
      <c r="C304" s="122"/>
      <c r="D304" s="122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</row>
    <row r="305" spans="2:15">
      <c r="B305" s="122"/>
      <c r="C305" s="122"/>
      <c r="D305" s="122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</row>
    <row r="306" spans="2:15">
      <c r="B306" s="122"/>
      <c r="C306" s="122"/>
      <c r="D306" s="122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</row>
    <row r="307" spans="2:15">
      <c r="B307" s="122"/>
      <c r="C307" s="122"/>
      <c r="D307" s="122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</row>
    <row r="308" spans="2:15">
      <c r="B308" s="122"/>
      <c r="C308" s="122"/>
      <c r="D308" s="122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</row>
    <row r="309" spans="2:15">
      <c r="B309" s="122"/>
      <c r="C309" s="122"/>
      <c r="D309" s="122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</row>
    <row r="310" spans="2:15">
      <c r="B310" s="122"/>
      <c r="C310" s="122"/>
      <c r="D310" s="122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</row>
    <row r="311" spans="2:15">
      <c r="B311" s="122"/>
      <c r="C311" s="122"/>
      <c r="D311" s="122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</row>
    <row r="312" spans="2:15">
      <c r="B312" s="122"/>
      <c r="C312" s="122"/>
      <c r="D312" s="122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</row>
    <row r="313" spans="2:15">
      <c r="B313" s="122"/>
      <c r="C313" s="122"/>
      <c r="D313" s="122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</row>
    <row r="314" spans="2:15">
      <c r="B314" s="122"/>
      <c r="C314" s="122"/>
      <c r="D314" s="122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</row>
    <row r="315" spans="2:15">
      <c r="B315" s="122"/>
      <c r="C315" s="122"/>
      <c r="D315" s="122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</row>
    <row r="316" spans="2:15">
      <c r="B316" s="122"/>
      <c r="C316" s="122"/>
      <c r="D316" s="122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</row>
    <row r="317" spans="2:15">
      <c r="B317" s="122"/>
      <c r="C317" s="122"/>
      <c r="D317" s="122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</row>
    <row r="318" spans="2:15">
      <c r="B318" s="122"/>
      <c r="C318" s="122"/>
      <c r="D318" s="122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</row>
    <row r="319" spans="2:15">
      <c r="B319" s="122"/>
      <c r="C319" s="122"/>
      <c r="D319" s="122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</row>
    <row r="320" spans="2:15">
      <c r="B320" s="122"/>
      <c r="C320" s="122"/>
      <c r="D320" s="122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</row>
    <row r="321" spans="2:15">
      <c r="B321" s="122"/>
      <c r="C321" s="122"/>
      <c r="D321" s="122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</row>
    <row r="322" spans="2:15">
      <c r="B322" s="122"/>
      <c r="C322" s="122"/>
      <c r="D322" s="122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</row>
    <row r="323" spans="2:15">
      <c r="B323" s="122"/>
      <c r="C323" s="122"/>
      <c r="D323" s="122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</row>
    <row r="324" spans="2:15">
      <c r="B324" s="122"/>
      <c r="C324" s="122"/>
      <c r="D324" s="122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</row>
    <row r="325" spans="2:15">
      <c r="B325" s="122"/>
      <c r="C325" s="122"/>
      <c r="D325" s="122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</row>
    <row r="326" spans="2:15">
      <c r="B326" s="122"/>
      <c r="C326" s="122"/>
      <c r="D326" s="122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</row>
    <row r="327" spans="2:15">
      <c r="B327" s="122"/>
      <c r="C327" s="122"/>
      <c r="D327" s="122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</row>
    <row r="328" spans="2:15">
      <c r="B328" s="122"/>
      <c r="C328" s="122"/>
      <c r="D328" s="122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</row>
    <row r="329" spans="2:15">
      <c r="B329" s="122"/>
      <c r="C329" s="122"/>
      <c r="D329" s="122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</row>
    <row r="330" spans="2:15">
      <c r="B330" s="122"/>
      <c r="C330" s="122"/>
      <c r="D330" s="122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</row>
    <row r="331" spans="2:15">
      <c r="B331" s="122"/>
      <c r="C331" s="122"/>
      <c r="D331" s="122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</row>
    <row r="332" spans="2:15">
      <c r="B332" s="122"/>
      <c r="C332" s="122"/>
      <c r="D332" s="122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</row>
    <row r="333" spans="2:15">
      <c r="B333" s="122"/>
      <c r="C333" s="122"/>
      <c r="D333" s="122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</row>
    <row r="334" spans="2:15">
      <c r="B334" s="122"/>
      <c r="C334" s="122"/>
      <c r="D334" s="122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</row>
    <row r="335" spans="2:15">
      <c r="B335" s="122"/>
      <c r="C335" s="122"/>
      <c r="D335" s="122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</row>
    <row r="336" spans="2:15">
      <c r="B336" s="122"/>
      <c r="C336" s="122"/>
      <c r="D336" s="122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</row>
    <row r="337" spans="2:15">
      <c r="B337" s="122"/>
      <c r="C337" s="122"/>
      <c r="D337" s="122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</row>
    <row r="338" spans="2:15">
      <c r="B338" s="122"/>
      <c r="C338" s="122"/>
      <c r="D338" s="122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</row>
    <row r="339" spans="2:15">
      <c r="B339" s="122"/>
      <c r="C339" s="122"/>
      <c r="D339" s="122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</row>
    <row r="340" spans="2:15">
      <c r="B340" s="122"/>
      <c r="C340" s="122"/>
      <c r="D340" s="122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</row>
    <row r="341" spans="2:15">
      <c r="B341" s="122"/>
      <c r="C341" s="122"/>
      <c r="D341" s="122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</row>
    <row r="342" spans="2:15">
      <c r="B342" s="122"/>
      <c r="C342" s="122"/>
      <c r="D342" s="122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</row>
    <row r="343" spans="2:15">
      <c r="B343" s="122"/>
      <c r="C343" s="122"/>
      <c r="D343" s="122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</row>
    <row r="344" spans="2:15">
      <c r="B344" s="122"/>
      <c r="C344" s="122"/>
      <c r="D344" s="122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</row>
    <row r="345" spans="2:15">
      <c r="B345" s="122"/>
      <c r="C345" s="122"/>
      <c r="D345" s="122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</row>
    <row r="346" spans="2:15">
      <c r="B346" s="122"/>
      <c r="C346" s="122"/>
      <c r="D346" s="122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</row>
    <row r="347" spans="2:15">
      <c r="B347" s="122"/>
      <c r="C347" s="122"/>
      <c r="D347" s="122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</row>
    <row r="348" spans="2:15">
      <c r="B348" s="122"/>
      <c r="C348" s="122"/>
      <c r="D348" s="122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</row>
    <row r="349" spans="2:15">
      <c r="B349" s="122"/>
      <c r="C349" s="122"/>
      <c r="D349" s="122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</row>
    <row r="350" spans="2:15">
      <c r="B350" s="122"/>
      <c r="C350" s="122"/>
      <c r="D350" s="122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</row>
    <row r="351" spans="2:15">
      <c r="B351" s="122"/>
      <c r="C351" s="122"/>
      <c r="D351" s="122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</row>
    <row r="352" spans="2:15">
      <c r="B352" s="122"/>
      <c r="C352" s="122"/>
      <c r="D352" s="122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</row>
    <row r="353" spans="2:15">
      <c r="B353" s="122"/>
      <c r="C353" s="122"/>
      <c r="D353" s="122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</row>
    <row r="354" spans="2:15">
      <c r="B354" s="122"/>
      <c r="C354" s="122"/>
      <c r="D354" s="122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</row>
    <row r="355" spans="2:15">
      <c r="B355" s="122"/>
      <c r="C355" s="122"/>
      <c r="D355" s="122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</row>
    <row r="356" spans="2:15">
      <c r="B356" s="122"/>
      <c r="C356" s="122"/>
      <c r="D356" s="122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</row>
    <row r="357" spans="2:15">
      <c r="B357" s="122"/>
      <c r="C357" s="122"/>
      <c r="D357" s="122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</row>
    <row r="358" spans="2:15">
      <c r="B358" s="122"/>
      <c r="C358" s="122"/>
      <c r="D358" s="122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</row>
    <row r="359" spans="2:15">
      <c r="B359" s="122"/>
      <c r="C359" s="122"/>
      <c r="D359" s="122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</row>
    <row r="360" spans="2:15">
      <c r="B360" s="133"/>
      <c r="C360" s="122"/>
      <c r="D360" s="122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</row>
    <row r="361" spans="2:15">
      <c r="B361" s="133"/>
      <c r="C361" s="122"/>
      <c r="D361" s="122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</row>
    <row r="362" spans="2:15">
      <c r="B362" s="134"/>
      <c r="C362" s="122"/>
      <c r="D362" s="122"/>
      <c r="E362" s="122"/>
      <c r="F362" s="122"/>
      <c r="G362" s="122"/>
      <c r="H362" s="123"/>
      <c r="I362" s="123"/>
      <c r="J362" s="123"/>
      <c r="K362" s="123"/>
      <c r="L362" s="123"/>
      <c r="M362" s="123"/>
      <c r="N362" s="123"/>
      <c r="O362" s="123"/>
    </row>
    <row r="363" spans="2:15">
      <c r="B363" s="122"/>
      <c r="C363" s="122"/>
      <c r="D363" s="122"/>
      <c r="E363" s="122"/>
      <c r="F363" s="122"/>
      <c r="G363" s="122"/>
      <c r="H363" s="123"/>
      <c r="I363" s="123"/>
      <c r="J363" s="123"/>
      <c r="K363" s="123"/>
      <c r="L363" s="123"/>
      <c r="M363" s="123"/>
      <c r="N363" s="123"/>
      <c r="O363" s="123"/>
    </row>
    <row r="364" spans="2:15">
      <c r="B364" s="122"/>
      <c r="C364" s="122"/>
      <c r="D364" s="122"/>
      <c r="E364" s="122"/>
      <c r="F364" s="122"/>
      <c r="G364" s="122"/>
      <c r="H364" s="123"/>
      <c r="I364" s="123"/>
      <c r="J364" s="123"/>
      <c r="K364" s="123"/>
      <c r="L364" s="123"/>
      <c r="M364" s="123"/>
      <c r="N364" s="123"/>
      <c r="O364" s="123"/>
    </row>
    <row r="365" spans="2:15">
      <c r="B365" s="122"/>
      <c r="C365" s="122"/>
      <c r="D365" s="122"/>
      <c r="E365" s="122"/>
      <c r="F365" s="122"/>
      <c r="G365" s="122"/>
      <c r="H365" s="123"/>
      <c r="I365" s="123"/>
      <c r="J365" s="123"/>
      <c r="K365" s="123"/>
      <c r="L365" s="123"/>
      <c r="M365" s="123"/>
      <c r="N365" s="123"/>
      <c r="O365" s="123"/>
    </row>
    <row r="366" spans="2:15">
      <c r="B366" s="122"/>
      <c r="C366" s="122"/>
      <c r="D366" s="122"/>
      <c r="E366" s="122"/>
      <c r="F366" s="122"/>
      <c r="G366" s="122"/>
      <c r="H366" s="123"/>
      <c r="I366" s="123"/>
      <c r="J366" s="123"/>
      <c r="K366" s="123"/>
      <c r="L366" s="123"/>
      <c r="M366" s="123"/>
      <c r="N366" s="123"/>
      <c r="O366" s="123"/>
    </row>
    <row r="367" spans="2:15">
      <c r="B367" s="122"/>
      <c r="C367" s="122"/>
      <c r="D367" s="122"/>
      <c r="E367" s="122"/>
      <c r="F367" s="122"/>
      <c r="G367" s="122"/>
      <c r="H367" s="123"/>
      <c r="I367" s="123"/>
      <c r="J367" s="123"/>
      <c r="K367" s="123"/>
      <c r="L367" s="123"/>
      <c r="M367" s="123"/>
      <c r="N367" s="123"/>
      <c r="O367" s="123"/>
    </row>
    <row r="368" spans="2:15">
      <c r="B368" s="122"/>
      <c r="C368" s="122"/>
      <c r="D368" s="122"/>
      <c r="E368" s="122"/>
      <c r="F368" s="122"/>
      <c r="G368" s="122"/>
      <c r="H368" s="123"/>
      <c r="I368" s="123"/>
      <c r="J368" s="123"/>
      <c r="K368" s="123"/>
      <c r="L368" s="123"/>
      <c r="M368" s="123"/>
      <c r="N368" s="123"/>
      <c r="O368" s="123"/>
    </row>
    <row r="369" spans="2:15">
      <c r="B369" s="122"/>
      <c r="C369" s="122"/>
      <c r="D369" s="122"/>
      <c r="E369" s="122"/>
      <c r="F369" s="122"/>
      <c r="G369" s="122"/>
      <c r="H369" s="123"/>
      <c r="I369" s="123"/>
      <c r="J369" s="123"/>
      <c r="K369" s="123"/>
      <c r="L369" s="123"/>
      <c r="M369" s="123"/>
      <c r="N369" s="123"/>
      <c r="O369" s="123"/>
    </row>
    <row r="370" spans="2:15">
      <c r="B370" s="122"/>
      <c r="C370" s="122"/>
      <c r="D370" s="122"/>
      <c r="E370" s="122"/>
      <c r="F370" s="122"/>
      <c r="G370" s="122"/>
      <c r="H370" s="123"/>
      <c r="I370" s="123"/>
      <c r="J370" s="123"/>
      <c r="K370" s="123"/>
      <c r="L370" s="123"/>
      <c r="M370" s="123"/>
      <c r="N370" s="123"/>
      <c r="O370" s="123"/>
    </row>
    <row r="371" spans="2:15">
      <c r="B371" s="122"/>
      <c r="C371" s="122"/>
      <c r="D371" s="122"/>
      <c r="E371" s="122"/>
      <c r="F371" s="122"/>
      <c r="G371" s="122"/>
      <c r="H371" s="123"/>
      <c r="I371" s="123"/>
      <c r="J371" s="123"/>
      <c r="K371" s="123"/>
      <c r="L371" s="123"/>
      <c r="M371" s="123"/>
      <c r="N371" s="123"/>
      <c r="O371" s="123"/>
    </row>
    <row r="372" spans="2:15">
      <c r="B372" s="122"/>
      <c r="C372" s="122"/>
      <c r="D372" s="122"/>
      <c r="E372" s="122"/>
      <c r="F372" s="122"/>
      <c r="G372" s="122"/>
      <c r="H372" s="123"/>
      <c r="I372" s="123"/>
      <c r="J372" s="123"/>
      <c r="K372" s="123"/>
      <c r="L372" s="123"/>
      <c r="M372" s="123"/>
      <c r="N372" s="123"/>
      <c r="O372" s="123"/>
    </row>
    <row r="373" spans="2:15">
      <c r="B373" s="122"/>
      <c r="C373" s="122"/>
      <c r="D373" s="122"/>
      <c r="E373" s="122"/>
      <c r="F373" s="122"/>
      <c r="G373" s="122"/>
      <c r="H373" s="123"/>
      <c r="I373" s="123"/>
      <c r="J373" s="123"/>
      <c r="K373" s="123"/>
      <c r="L373" s="123"/>
      <c r="M373" s="123"/>
      <c r="N373" s="123"/>
      <c r="O373" s="123"/>
    </row>
    <row r="374" spans="2:15">
      <c r="B374" s="122"/>
      <c r="C374" s="122"/>
      <c r="D374" s="122"/>
      <c r="E374" s="122"/>
      <c r="F374" s="122"/>
      <c r="G374" s="122"/>
      <c r="H374" s="123"/>
      <c r="I374" s="123"/>
      <c r="J374" s="123"/>
      <c r="K374" s="123"/>
      <c r="L374" s="123"/>
      <c r="M374" s="123"/>
      <c r="N374" s="123"/>
      <c r="O374" s="123"/>
    </row>
    <row r="375" spans="2:15">
      <c r="B375" s="122"/>
      <c r="C375" s="122"/>
      <c r="D375" s="122"/>
      <c r="E375" s="122"/>
      <c r="F375" s="122"/>
      <c r="G375" s="122"/>
      <c r="H375" s="123"/>
      <c r="I375" s="123"/>
      <c r="J375" s="123"/>
      <c r="K375" s="123"/>
      <c r="L375" s="123"/>
      <c r="M375" s="123"/>
      <c r="N375" s="123"/>
      <c r="O375" s="123"/>
    </row>
    <row r="376" spans="2:15">
      <c r="B376" s="122"/>
      <c r="C376" s="122"/>
      <c r="D376" s="122"/>
      <c r="E376" s="122"/>
      <c r="F376" s="122"/>
      <c r="G376" s="122"/>
      <c r="H376" s="123"/>
      <c r="I376" s="123"/>
      <c r="J376" s="123"/>
      <c r="K376" s="123"/>
      <c r="L376" s="123"/>
      <c r="M376" s="123"/>
      <c r="N376" s="123"/>
      <c r="O376" s="123"/>
    </row>
    <row r="377" spans="2:15">
      <c r="B377" s="122"/>
      <c r="C377" s="122"/>
      <c r="D377" s="122"/>
      <c r="E377" s="122"/>
      <c r="F377" s="122"/>
      <c r="G377" s="122"/>
      <c r="H377" s="123"/>
      <c r="I377" s="123"/>
      <c r="J377" s="123"/>
      <c r="K377" s="123"/>
      <c r="L377" s="123"/>
      <c r="M377" s="123"/>
      <c r="N377" s="123"/>
      <c r="O377" s="123"/>
    </row>
    <row r="378" spans="2:15">
      <c r="B378" s="122"/>
      <c r="C378" s="122"/>
      <c r="D378" s="122"/>
      <c r="E378" s="122"/>
      <c r="F378" s="122"/>
      <c r="G378" s="122"/>
      <c r="H378" s="123"/>
      <c r="I378" s="123"/>
      <c r="J378" s="123"/>
      <c r="K378" s="123"/>
      <c r="L378" s="123"/>
      <c r="M378" s="123"/>
      <c r="N378" s="123"/>
      <c r="O378" s="123"/>
    </row>
    <row r="379" spans="2:15">
      <c r="B379" s="122"/>
      <c r="C379" s="122"/>
      <c r="D379" s="122"/>
      <c r="E379" s="122"/>
      <c r="F379" s="122"/>
      <c r="G379" s="122"/>
      <c r="H379" s="123"/>
      <c r="I379" s="123"/>
      <c r="J379" s="123"/>
      <c r="K379" s="123"/>
      <c r="L379" s="123"/>
      <c r="M379" s="123"/>
      <c r="N379" s="123"/>
      <c r="O379" s="123"/>
    </row>
    <row r="380" spans="2:15">
      <c r="B380" s="122"/>
      <c r="C380" s="122"/>
      <c r="D380" s="122"/>
      <c r="E380" s="122"/>
      <c r="F380" s="122"/>
      <c r="G380" s="122"/>
      <c r="H380" s="123"/>
      <c r="I380" s="123"/>
      <c r="J380" s="123"/>
      <c r="K380" s="123"/>
      <c r="L380" s="123"/>
      <c r="M380" s="123"/>
      <c r="N380" s="123"/>
      <c r="O380" s="123"/>
    </row>
    <row r="381" spans="2:15">
      <c r="B381" s="122"/>
      <c r="C381" s="122"/>
      <c r="D381" s="122"/>
      <c r="E381" s="122"/>
      <c r="F381" s="122"/>
      <c r="G381" s="122"/>
      <c r="H381" s="123"/>
      <c r="I381" s="123"/>
      <c r="J381" s="123"/>
      <c r="K381" s="123"/>
      <c r="L381" s="123"/>
      <c r="M381" s="123"/>
      <c r="N381" s="123"/>
      <c r="O381" s="123"/>
    </row>
    <row r="382" spans="2:15">
      <c r="B382" s="122"/>
      <c r="C382" s="122"/>
      <c r="D382" s="122"/>
      <c r="E382" s="122"/>
      <c r="F382" s="122"/>
      <c r="G382" s="122"/>
      <c r="H382" s="123"/>
      <c r="I382" s="123"/>
      <c r="J382" s="123"/>
      <c r="K382" s="123"/>
      <c r="L382" s="123"/>
      <c r="M382" s="123"/>
      <c r="N382" s="123"/>
      <c r="O382" s="123"/>
    </row>
    <row r="383" spans="2:15">
      <c r="B383" s="122"/>
      <c r="C383" s="122"/>
      <c r="D383" s="122"/>
      <c r="E383" s="122"/>
      <c r="F383" s="122"/>
      <c r="G383" s="122"/>
      <c r="H383" s="123"/>
      <c r="I383" s="123"/>
      <c r="J383" s="123"/>
      <c r="K383" s="123"/>
      <c r="L383" s="123"/>
      <c r="M383" s="123"/>
      <c r="N383" s="123"/>
      <c r="O383" s="123"/>
    </row>
    <row r="384" spans="2:15">
      <c r="B384" s="122"/>
      <c r="C384" s="122"/>
      <c r="D384" s="122"/>
      <c r="E384" s="122"/>
      <c r="F384" s="122"/>
      <c r="G384" s="122"/>
      <c r="H384" s="123"/>
      <c r="I384" s="123"/>
      <c r="J384" s="123"/>
      <c r="K384" s="123"/>
      <c r="L384" s="123"/>
      <c r="M384" s="123"/>
      <c r="N384" s="123"/>
      <c r="O384" s="123"/>
    </row>
    <row r="385" spans="2:15">
      <c r="B385" s="122"/>
      <c r="C385" s="122"/>
      <c r="D385" s="122"/>
      <c r="E385" s="122"/>
      <c r="F385" s="122"/>
      <c r="G385" s="122"/>
      <c r="H385" s="123"/>
      <c r="I385" s="123"/>
      <c r="J385" s="123"/>
      <c r="K385" s="123"/>
      <c r="L385" s="123"/>
      <c r="M385" s="123"/>
      <c r="N385" s="123"/>
      <c r="O385" s="123"/>
    </row>
    <row r="386" spans="2:15">
      <c r="B386" s="122"/>
      <c r="C386" s="122"/>
      <c r="D386" s="122"/>
      <c r="E386" s="122"/>
      <c r="F386" s="122"/>
      <c r="G386" s="122"/>
      <c r="H386" s="123"/>
      <c r="I386" s="123"/>
      <c r="J386" s="123"/>
      <c r="K386" s="123"/>
      <c r="L386" s="123"/>
      <c r="M386" s="123"/>
      <c r="N386" s="123"/>
      <c r="O386" s="123"/>
    </row>
    <row r="387" spans="2:15">
      <c r="B387" s="122"/>
      <c r="C387" s="122"/>
      <c r="D387" s="122"/>
      <c r="E387" s="122"/>
      <c r="F387" s="122"/>
      <c r="G387" s="122"/>
      <c r="H387" s="123"/>
      <c r="I387" s="123"/>
      <c r="J387" s="123"/>
      <c r="K387" s="123"/>
      <c r="L387" s="123"/>
      <c r="M387" s="123"/>
      <c r="N387" s="123"/>
      <c r="O387" s="123"/>
    </row>
    <row r="388" spans="2:15">
      <c r="B388" s="122"/>
      <c r="C388" s="122"/>
      <c r="D388" s="122"/>
      <c r="E388" s="122"/>
      <c r="F388" s="122"/>
      <c r="G388" s="122"/>
      <c r="H388" s="123"/>
      <c r="I388" s="123"/>
      <c r="J388" s="123"/>
      <c r="K388" s="123"/>
      <c r="L388" s="123"/>
      <c r="M388" s="123"/>
      <c r="N388" s="123"/>
      <c r="O388" s="123"/>
    </row>
    <row r="389" spans="2:15">
      <c r="B389" s="122"/>
      <c r="C389" s="122"/>
      <c r="D389" s="122"/>
      <c r="E389" s="122"/>
      <c r="F389" s="122"/>
      <c r="G389" s="122"/>
      <c r="H389" s="123"/>
      <c r="I389" s="123"/>
      <c r="J389" s="123"/>
      <c r="K389" s="123"/>
      <c r="L389" s="123"/>
      <c r="M389" s="123"/>
      <c r="N389" s="123"/>
      <c r="O389" s="123"/>
    </row>
    <row r="390" spans="2:15">
      <c r="B390" s="122"/>
      <c r="C390" s="122"/>
      <c r="D390" s="122"/>
      <c r="E390" s="122"/>
      <c r="F390" s="122"/>
      <c r="G390" s="122"/>
      <c r="H390" s="123"/>
      <c r="I390" s="123"/>
      <c r="J390" s="123"/>
      <c r="K390" s="123"/>
      <c r="L390" s="123"/>
      <c r="M390" s="123"/>
      <c r="N390" s="123"/>
      <c r="O390" s="123"/>
    </row>
    <row r="391" spans="2:15">
      <c r="B391" s="122"/>
      <c r="C391" s="122"/>
      <c r="D391" s="122"/>
      <c r="E391" s="122"/>
      <c r="F391" s="122"/>
      <c r="G391" s="122"/>
      <c r="H391" s="123"/>
      <c r="I391" s="123"/>
      <c r="J391" s="123"/>
      <c r="K391" s="123"/>
      <c r="L391" s="123"/>
      <c r="M391" s="123"/>
      <c r="N391" s="123"/>
      <c r="O391" s="123"/>
    </row>
    <row r="392" spans="2:15">
      <c r="B392" s="122"/>
      <c r="C392" s="122"/>
      <c r="D392" s="122"/>
      <c r="E392" s="122"/>
      <c r="F392" s="122"/>
      <c r="G392" s="122"/>
      <c r="H392" s="123"/>
      <c r="I392" s="123"/>
      <c r="J392" s="123"/>
      <c r="K392" s="123"/>
      <c r="L392" s="123"/>
      <c r="M392" s="123"/>
      <c r="N392" s="123"/>
      <c r="O392" s="123"/>
    </row>
    <row r="393" spans="2:15">
      <c r="B393" s="122"/>
      <c r="C393" s="122"/>
      <c r="D393" s="122"/>
      <c r="E393" s="122"/>
      <c r="F393" s="122"/>
      <c r="G393" s="122"/>
      <c r="H393" s="123"/>
      <c r="I393" s="123"/>
      <c r="J393" s="123"/>
      <c r="K393" s="123"/>
      <c r="L393" s="123"/>
      <c r="M393" s="123"/>
      <c r="N393" s="123"/>
      <c r="O393" s="123"/>
    </row>
    <row r="394" spans="2:15">
      <c r="B394" s="122"/>
      <c r="C394" s="122"/>
      <c r="D394" s="122"/>
      <c r="E394" s="122"/>
      <c r="F394" s="122"/>
      <c r="G394" s="122"/>
      <c r="H394" s="123"/>
      <c r="I394" s="123"/>
      <c r="J394" s="123"/>
      <c r="K394" s="123"/>
      <c r="L394" s="123"/>
      <c r="M394" s="123"/>
      <c r="N394" s="123"/>
      <c r="O394" s="123"/>
    </row>
    <row r="395" spans="2:15">
      <c r="B395" s="122"/>
      <c r="C395" s="122"/>
      <c r="D395" s="122"/>
      <c r="E395" s="122"/>
      <c r="F395" s="122"/>
      <c r="G395" s="122"/>
      <c r="H395" s="123"/>
      <c r="I395" s="123"/>
      <c r="J395" s="123"/>
      <c r="K395" s="123"/>
      <c r="L395" s="123"/>
      <c r="M395" s="123"/>
      <c r="N395" s="123"/>
      <c r="O395" s="123"/>
    </row>
    <row r="396" spans="2:15">
      <c r="B396" s="122"/>
      <c r="C396" s="122"/>
      <c r="D396" s="122"/>
      <c r="E396" s="122"/>
      <c r="F396" s="122"/>
      <c r="G396" s="122"/>
      <c r="H396" s="123"/>
      <c r="I396" s="123"/>
      <c r="J396" s="123"/>
      <c r="K396" s="123"/>
      <c r="L396" s="123"/>
      <c r="M396" s="123"/>
      <c r="N396" s="123"/>
      <c r="O396" s="123"/>
    </row>
    <row r="397" spans="2:15">
      <c r="B397" s="122"/>
      <c r="C397" s="122"/>
      <c r="D397" s="122"/>
      <c r="E397" s="122"/>
      <c r="F397" s="122"/>
      <c r="G397" s="122"/>
      <c r="H397" s="123"/>
      <c r="I397" s="123"/>
      <c r="J397" s="123"/>
      <c r="K397" s="123"/>
      <c r="L397" s="123"/>
      <c r="M397" s="123"/>
      <c r="N397" s="123"/>
      <c r="O397" s="123"/>
    </row>
    <row r="398" spans="2:15">
      <c r="B398" s="122"/>
      <c r="C398" s="122"/>
      <c r="D398" s="122"/>
      <c r="E398" s="122"/>
      <c r="F398" s="122"/>
      <c r="G398" s="122"/>
      <c r="H398" s="123"/>
      <c r="I398" s="123"/>
      <c r="J398" s="123"/>
      <c r="K398" s="123"/>
      <c r="L398" s="123"/>
      <c r="M398" s="123"/>
      <c r="N398" s="123"/>
      <c r="O398" s="123"/>
    </row>
    <row r="399" spans="2:15">
      <c r="B399" s="122"/>
      <c r="C399" s="122"/>
      <c r="D399" s="122"/>
      <c r="E399" s="122"/>
      <c r="F399" s="122"/>
      <c r="G399" s="122"/>
      <c r="H399" s="123"/>
      <c r="I399" s="123"/>
      <c r="J399" s="123"/>
      <c r="K399" s="123"/>
      <c r="L399" s="123"/>
      <c r="M399" s="123"/>
      <c r="N399" s="123"/>
      <c r="O399" s="123"/>
    </row>
    <row r="400" spans="2:15">
      <c r="B400" s="122"/>
      <c r="C400" s="122"/>
      <c r="D400" s="122"/>
      <c r="E400" s="122"/>
      <c r="F400" s="122"/>
      <c r="G400" s="122"/>
      <c r="H400" s="123"/>
      <c r="I400" s="123"/>
      <c r="J400" s="123"/>
      <c r="K400" s="123"/>
      <c r="L400" s="123"/>
      <c r="M400" s="123"/>
      <c r="N400" s="123"/>
      <c r="O400" s="123"/>
    </row>
    <row r="401" spans="2:15">
      <c r="B401" s="122"/>
      <c r="C401" s="122"/>
      <c r="D401" s="122"/>
      <c r="E401" s="122"/>
      <c r="F401" s="122"/>
      <c r="G401" s="122"/>
      <c r="H401" s="123"/>
      <c r="I401" s="123"/>
      <c r="J401" s="123"/>
      <c r="K401" s="123"/>
      <c r="L401" s="123"/>
      <c r="M401" s="123"/>
      <c r="N401" s="123"/>
      <c r="O401" s="123"/>
    </row>
    <row r="402" spans="2:15">
      <c r="B402" s="122"/>
      <c r="C402" s="122"/>
      <c r="D402" s="122"/>
      <c r="E402" s="122"/>
      <c r="F402" s="122"/>
      <c r="G402" s="122"/>
      <c r="H402" s="123"/>
      <c r="I402" s="123"/>
      <c r="J402" s="123"/>
      <c r="K402" s="123"/>
      <c r="L402" s="123"/>
      <c r="M402" s="123"/>
      <c r="N402" s="123"/>
      <c r="O402" s="123"/>
    </row>
    <row r="403" spans="2:15">
      <c r="B403" s="122"/>
      <c r="C403" s="122"/>
      <c r="D403" s="122"/>
      <c r="E403" s="122"/>
      <c r="F403" s="122"/>
      <c r="G403" s="122"/>
      <c r="H403" s="123"/>
      <c r="I403" s="123"/>
      <c r="J403" s="123"/>
      <c r="K403" s="123"/>
      <c r="L403" s="123"/>
      <c r="M403" s="123"/>
      <c r="N403" s="123"/>
      <c r="O403" s="123"/>
    </row>
    <row r="404" spans="2:15">
      <c r="B404" s="122"/>
      <c r="C404" s="122"/>
      <c r="D404" s="122"/>
      <c r="E404" s="122"/>
      <c r="F404" s="122"/>
      <c r="G404" s="122"/>
      <c r="H404" s="123"/>
      <c r="I404" s="123"/>
      <c r="J404" s="123"/>
      <c r="K404" s="123"/>
      <c r="L404" s="123"/>
      <c r="M404" s="123"/>
      <c r="N404" s="123"/>
      <c r="O404" s="123"/>
    </row>
    <row r="405" spans="2:15">
      <c r="B405" s="122"/>
      <c r="C405" s="122"/>
      <c r="D405" s="122"/>
      <c r="E405" s="122"/>
      <c r="F405" s="122"/>
      <c r="G405" s="122"/>
      <c r="H405" s="123"/>
      <c r="I405" s="123"/>
      <c r="J405" s="123"/>
      <c r="K405" s="123"/>
      <c r="L405" s="123"/>
      <c r="M405" s="123"/>
      <c r="N405" s="123"/>
      <c r="O405" s="123"/>
    </row>
    <row r="406" spans="2:15">
      <c r="B406" s="122"/>
      <c r="C406" s="122"/>
      <c r="D406" s="122"/>
      <c r="E406" s="122"/>
      <c r="F406" s="122"/>
      <c r="G406" s="122"/>
      <c r="H406" s="123"/>
      <c r="I406" s="123"/>
      <c r="J406" s="123"/>
      <c r="K406" s="123"/>
      <c r="L406" s="123"/>
      <c r="M406" s="123"/>
      <c r="N406" s="123"/>
      <c r="O406" s="123"/>
    </row>
    <row r="407" spans="2:15">
      <c r="B407" s="122"/>
      <c r="C407" s="122"/>
      <c r="D407" s="122"/>
      <c r="E407" s="122"/>
      <c r="F407" s="122"/>
      <c r="G407" s="122"/>
      <c r="H407" s="123"/>
      <c r="I407" s="123"/>
      <c r="J407" s="123"/>
      <c r="K407" s="123"/>
      <c r="L407" s="123"/>
      <c r="M407" s="123"/>
      <c r="N407" s="123"/>
      <c r="O407" s="123"/>
    </row>
    <row r="408" spans="2:15">
      <c r="B408" s="122"/>
      <c r="C408" s="122"/>
      <c r="D408" s="122"/>
      <c r="E408" s="122"/>
      <c r="F408" s="122"/>
      <c r="G408" s="122"/>
      <c r="H408" s="123"/>
      <c r="I408" s="123"/>
      <c r="J408" s="123"/>
      <c r="K408" s="123"/>
      <c r="L408" s="123"/>
      <c r="M408" s="123"/>
      <c r="N408" s="123"/>
      <c r="O408" s="123"/>
    </row>
    <row r="409" spans="2:15">
      <c r="B409" s="122"/>
      <c r="C409" s="122"/>
      <c r="D409" s="122"/>
      <c r="E409" s="122"/>
      <c r="F409" s="122"/>
      <c r="G409" s="122"/>
      <c r="H409" s="123"/>
      <c r="I409" s="123"/>
      <c r="J409" s="123"/>
      <c r="K409" s="123"/>
      <c r="L409" s="123"/>
      <c r="M409" s="123"/>
      <c r="N409" s="123"/>
      <c r="O409" s="123"/>
    </row>
    <row r="410" spans="2:15">
      <c r="B410" s="122"/>
      <c r="C410" s="122"/>
      <c r="D410" s="122"/>
      <c r="E410" s="122"/>
      <c r="F410" s="122"/>
      <c r="G410" s="122"/>
      <c r="H410" s="123"/>
      <c r="I410" s="123"/>
      <c r="J410" s="123"/>
      <c r="K410" s="123"/>
      <c r="L410" s="123"/>
      <c r="M410" s="123"/>
      <c r="N410" s="123"/>
      <c r="O410" s="123"/>
    </row>
    <row r="411" spans="2:15">
      <c r="B411" s="122"/>
      <c r="C411" s="122"/>
      <c r="D411" s="122"/>
      <c r="E411" s="122"/>
      <c r="F411" s="122"/>
      <c r="G411" s="122"/>
      <c r="H411" s="123"/>
      <c r="I411" s="123"/>
      <c r="J411" s="123"/>
      <c r="K411" s="123"/>
      <c r="L411" s="123"/>
      <c r="M411" s="123"/>
      <c r="N411" s="123"/>
      <c r="O411" s="123"/>
    </row>
    <row r="412" spans="2:15">
      <c r="B412" s="122"/>
      <c r="C412" s="122"/>
      <c r="D412" s="122"/>
      <c r="E412" s="122"/>
      <c r="F412" s="122"/>
      <c r="G412" s="122"/>
      <c r="H412" s="123"/>
      <c r="I412" s="123"/>
      <c r="J412" s="123"/>
      <c r="K412" s="123"/>
      <c r="L412" s="123"/>
      <c r="M412" s="123"/>
      <c r="N412" s="123"/>
      <c r="O412" s="123"/>
    </row>
    <row r="413" spans="2:15">
      <c r="B413" s="122"/>
      <c r="C413" s="122"/>
      <c r="D413" s="122"/>
      <c r="E413" s="122"/>
      <c r="F413" s="122"/>
      <c r="G413" s="122"/>
      <c r="H413" s="123"/>
      <c r="I413" s="123"/>
      <c r="J413" s="123"/>
      <c r="K413" s="123"/>
      <c r="L413" s="123"/>
      <c r="M413" s="123"/>
      <c r="N413" s="123"/>
      <c r="O413" s="123"/>
    </row>
    <row r="414" spans="2:15">
      <c r="B414" s="122"/>
      <c r="C414" s="122"/>
      <c r="D414" s="122"/>
      <c r="E414" s="122"/>
      <c r="F414" s="122"/>
      <c r="G414" s="122"/>
      <c r="H414" s="123"/>
      <c r="I414" s="123"/>
      <c r="J414" s="123"/>
      <c r="K414" s="123"/>
      <c r="L414" s="123"/>
      <c r="M414" s="123"/>
      <c r="N414" s="123"/>
      <c r="O414" s="123"/>
    </row>
    <row r="415" spans="2:15">
      <c r="B415" s="122"/>
      <c r="C415" s="122"/>
      <c r="D415" s="122"/>
      <c r="E415" s="122"/>
      <c r="F415" s="122"/>
      <c r="G415" s="122"/>
      <c r="H415" s="123"/>
      <c r="I415" s="123"/>
      <c r="J415" s="123"/>
      <c r="K415" s="123"/>
      <c r="L415" s="123"/>
      <c r="M415" s="123"/>
      <c r="N415" s="123"/>
      <c r="O415" s="123"/>
    </row>
    <row r="416" spans="2:15">
      <c r="B416" s="122"/>
      <c r="C416" s="122"/>
      <c r="D416" s="122"/>
      <c r="E416" s="122"/>
      <c r="F416" s="122"/>
      <c r="G416" s="122"/>
      <c r="H416" s="123"/>
      <c r="I416" s="123"/>
      <c r="J416" s="123"/>
      <c r="K416" s="123"/>
      <c r="L416" s="123"/>
      <c r="M416" s="123"/>
      <c r="N416" s="123"/>
      <c r="O416" s="123"/>
    </row>
    <row r="417" spans="2:15">
      <c r="B417" s="122"/>
      <c r="C417" s="122"/>
      <c r="D417" s="122"/>
      <c r="E417" s="122"/>
      <c r="F417" s="122"/>
      <c r="G417" s="122"/>
      <c r="H417" s="123"/>
      <c r="I417" s="123"/>
      <c r="J417" s="123"/>
      <c r="K417" s="123"/>
      <c r="L417" s="123"/>
      <c r="M417" s="123"/>
      <c r="N417" s="123"/>
      <c r="O417" s="123"/>
    </row>
    <row r="418" spans="2:15">
      <c r="B418" s="122"/>
      <c r="C418" s="122"/>
      <c r="D418" s="122"/>
      <c r="E418" s="122"/>
      <c r="F418" s="122"/>
      <c r="G418" s="122"/>
      <c r="H418" s="123"/>
      <c r="I418" s="123"/>
      <c r="J418" s="123"/>
      <c r="K418" s="123"/>
      <c r="L418" s="123"/>
      <c r="M418" s="123"/>
      <c r="N418" s="123"/>
      <c r="O418" s="123"/>
    </row>
    <row r="419" spans="2:15">
      <c r="B419" s="122"/>
      <c r="C419" s="122"/>
      <c r="D419" s="122"/>
      <c r="E419" s="122"/>
      <c r="F419" s="122"/>
      <c r="G419" s="122"/>
      <c r="H419" s="123"/>
      <c r="I419" s="123"/>
      <c r="J419" s="123"/>
      <c r="K419" s="123"/>
      <c r="L419" s="123"/>
      <c r="M419" s="123"/>
      <c r="N419" s="123"/>
      <c r="O419" s="123"/>
    </row>
    <row r="420" spans="2:15">
      <c r="B420" s="122"/>
      <c r="C420" s="122"/>
      <c r="D420" s="122"/>
      <c r="E420" s="122"/>
      <c r="F420" s="122"/>
      <c r="G420" s="122"/>
      <c r="H420" s="123"/>
      <c r="I420" s="123"/>
      <c r="J420" s="123"/>
      <c r="K420" s="123"/>
      <c r="L420" s="123"/>
      <c r="M420" s="123"/>
      <c r="N420" s="123"/>
      <c r="O420" s="123"/>
    </row>
    <row r="421" spans="2:15">
      <c r="B421" s="122"/>
      <c r="C421" s="122"/>
      <c r="D421" s="122"/>
      <c r="E421" s="122"/>
      <c r="F421" s="122"/>
      <c r="G421" s="122"/>
      <c r="H421" s="123"/>
      <c r="I421" s="123"/>
      <c r="J421" s="123"/>
      <c r="K421" s="123"/>
      <c r="L421" s="123"/>
      <c r="M421" s="123"/>
      <c r="N421" s="123"/>
      <c r="O421" s="123"/>
    </row>
    <row r="422" spans="2:15">
      <c r="B422" s="122"/>
      <c r="C422" s="122"/>
      <c r="D422" s="122"/>
      <c r="E422" s="122"/>
      <c r="F422" s="122"/>
      <c r="G422" s="122"/>
      <c r="H422" s="123"/>
      <c r="I422" s="123"/>
      <c r="J422" s="123"/>
      <c r="K422" s="123"/>
      <c r="L422" s="123"/>
      <c r="M422" s="123"/>
      <c r="N422" s="123"/>
      <c r="O422" s="123"/>
    </row>
    <row r="423" spans="2:15">
      <c r="B423" s="122"/>
      <c r="C423" s="122"/>
      <c r="D423" s="122"/>
      <c r="E423" s="122"/>
      <c r="F423" s="122"/>
      <c r="G423" s="122"/>
      <c r="H423" s="123"/>
      <c r="I423" s="123"/>
      <c r="J423" s="123"/>
      <c r="K423" s="123"/>
      <c r="L423" s="123"/>
      <c r="M423" s="123"/>
      <c r="N423" s="123"/>
      <c r="O423" s="123"/>
    </row>
    <row r="424" spans="2:15">
      <c r="B424" s="122"/>
      <c r="C424" s="122"/>
      <c r="D424" s="122"/>
      <c r="E424" s="122"/>
      <c r="F424" s="122"/>
      <c r="G424" s="122"/>
      <c r="H424" s="123"/>
      <c r="I424" s="123"/>
      <c r="J424" s="123"/>
      <c r="K424" s="123"/>
      <c r="L424" s="123"/>
      <c r="M424" s="123"/>
      <c r="N424" s="123"/>
      <c r="O424" s="123"/>
    </row>
    <row r="425" spans="2:15">
      <c r="B425" s="122"/>
      <c r="C425" s="122"/>
      <c r="D425" s="122"/>
      <c r="E425" s="122"/>
      <c r="F425" s="122"/>
      <c r="G425" s="122"/>
      <c r="H425" s="123"/>
      <c r="I425" s="123"/>
      <c r="J425" s="123"/>
      <c r="K425" s="123"/>
      <c r="L425" s="123"/>
      <c r="M425" s="123"/>
      <c r="N425" s="123"/>
      <c r="O425" s="123"/>
    </row>
    <row r="426" spans="2:15">
      <c r="B426" s="122"/>
      <c r="C426" s="122"/>
      <c r="D426" s="122"/>
      <c r="E426" s="122"/>
      <c r="F426" s="122"/>
      <c r="G426" s="122"/>
      <c r="H426" s="123"/>
      <c r="I426" s="123"/>
      <c r="J426" s="123"/>
      <c r="K426" s="123"/>
      <c r="L426" s="123"/>
      <c r="M426" s="123"/>
      <c r="N426" s="123"/>
      <c r="O426" s="123"/>
    </row>
    <row r="427" spans="2:15">
      <c r="B427" s="122"/>
      <c r="C427" s="122"/>
      <c r="D427" s="122"/>
      <c r="E427" s="122"/>
      <c r="F427" s="122"/>
      <c r="G427" s="122"/>
      <c r="H427" s="123"/>
      <c r="I427" s="123"/>
      <c r="J427" s="123"/>
      <c r="K427" s="123"/>
      <c r="L427" s="123"/>
      <c r="M427" s="123"/>
      <c r="N427" s="123"/>
      <c r="O427" s="123"/>
    </row>
    <row r="428" spans="2:15">
      <c r="B428" s="122"/>
      <c r="C428" s="122"/>
      <c r="D428" s="122"/>
      <c r="E428" s="122"/>
      <c r="F428" s="122"/>
      <c r="G428" s="122"/>
      <c r="H428" s="123"/>
      <c r="I428" s="123"/>
      <c r="J428" s="123"/>
      <c r="K428" s="123"/>
      <c r="L428" s="123"/>
      <c r="M428" s="123"/>
      <c r="N428" s="123"/>
      <c r="O428" s="123"/>
    </row>
    <row r="429" spans="2:15">
      <c r="B429" s="122"/>
      <c r="C429" s="122"/>
      <c r="D429" s="122"/>
      <c r="E429" s="122"/>
      <c r="F429" s="122"/>
      <c r="G429" s="122"/>
      <c r="H429" s="123"/>
      <c r="I429" s="123"/>
      <c r="J429" s="123"/>
      <c r="K429" s="123"/>
      <c r="L429" s="123"/>
      <c r="M429" s="123"/>
      <c r="N429" s="123"/>
      <c r="O429" s="123"/>
    </row>
    <row r="430" spans="2:15">
      <c r="B430" s="122"/>
      <c r="C430" s="122"/>
      <c r="D430" s="122"/>
      <c r="E430" s="122"/>
      <c r="F430" s="122"/>
      <c r="G430" s="122"/>
      <c r="H430" s="123"/>
      <c r="I430" s="123"/>
      <c r="J430" s="123"/>
      <c r="K430" s="123"/>
      <c r="L430" s="123"/>
      <c r="M430" s="123"/>
      <c r="N430" s="123"/>
      <c r="O430" s="123"/>
    </row>
    <row r="431" spans="2:15">
      <c r="B431" s="122"/>
      <c r="C431" s="122"/>
      <c r="D431" s="122"/>
      <c r="E431" s="122"/>
      <c r="F431" s="122"/>
      <c r="G431" s="122"/>
      <c r="H431" s="123"/>
      <c r="I431" s="123"/>
      <c r="J431" s="123"/>
      <c r="K431" s="123"/>
      <c r="L431" s="123"/>
      <c r="M431" s="123"/>
      <c r="N431" s="123"/>
      <c r="O431" s="123"/>
    </row>
    <row r="432" spans="2:15">
      <c r="B432" s="122"/>
      <c r="C432" s="122"/>
      <c r="D432" s="122"/>
      <c r="E432" s="122"/>
      <c r="F432" s="122"/>
      <c r="G432" s="122"/>
      <c r="H432" s="123"/>
      <c r="I432" s="123"/>
      <c r="J432" s="123"/>
      <c r="K432" s="123"/>
      <c r="L432" s="123"/>
      <c r="M432" s="123"/>
      <c r="N432" s="123"/>
      <c r="O432" s="123"/>
    </row>
    <row r="433" spans="2:15">
      <c r="B433" s="122"/>
      <c r="C433" s="122"/>
      <c r="D433" s="122"/>
      <c r="E433" s="122"/>
      <c r="F433" s="122"/>
      <c r="G433" s="122"/>
      <c r="H433" s="123"/>
      <c r="I433" s="123"/>
      <c r="J433" s="123"/>
      <c r="K433" s="123"/>
      <c r="L433" s="123"/>
      <c r="M433" s="123"/>
      <c r="N433" s="123"/>
      <c r="O433" s="123"/>
    </row>
    <row r="434" spans="2:15">
      <c r="B434" s="122"/>
      <c r="C434" s="122"/>
      <c r="D434" s="122"/>
      <c r="E434" s="122"/>
      <c r="F434" s="122"/>
      <c r="G434" s="122"/>
      <c r="H434" s="123"/>
      <c r="I434" s="123"/>
      <c r="J434" s="123"/>
      <c r="K434" s="123"/>
      <c r="L434" s="123"/>
      <c r="M434" s="123"/>
      <c r="N434" s="123"/>
      <c r="O434" s="123"/>
    </row>
    <row r="435" spans="2:15">
      <c r="B435" s="122"/>
      <c r="C435" s="122"/>
      <c r="D435" s="122"/>
      <c r="E435" s="122"/>
      <c r="F435" s="122"/>
      <c r="G435" s="122"/>
      <c r="H435" s="123"/>
      <c r="I435" s="123"/>
      <c r="J435" s="123"/>
      <c r="K435" s="123"/>
      <c r="L435" s="123"/>
      <c r="M435" s="123"/>
      <c r="N435" s="123"/>
      <c r="O435" s="123"/>
    </row>
    <row r="436" spans="2:15">
      <c r="B436" s="122"/>
      <c r="C436" s="122"/>
      <c r="D436" s="122"/>
      <c r="E436" s="122"/>
      <c r="F436" s="122"/>
      <c r="G436" s="122"/>
      <c r="H436" s="123"/>
      <c r="I436" s="123"/>
      <c r="J436" s="123"/>
      <c r="K436" s="123"/>
      <c r="L436" s="123"/>
      <c r="M436" s="123"/>
      <c r="N436" s="123"/>
      <c r="O436" s="123"/>
    </row>
    <row r="437" spans="2:15">
      <c r="B437" s="122"/>
      <c r="C437" s="122"/>
      <c r="D437" s="122"/>
      <c r="E437" s="122"/>
      <c r="F437" s="122"/>
      <c r="G437" s="122"/>
      <c r="H437" s="123"/>
      <c r="I437" s="123"/>
      <c r="J437" s="123"/>
      <c r="K437" s="123"/>
      <c r="L437" s="123"/>
      <c r="M437" s="123"/>
      <c r="N437" s="123"/>
      <c r="O437" s="123"/>
    </row>
    <row r="438" spans="2:15">
      <c r="B438" s="122"/>
      <c r="C438" s="122"/>
      <c r="D438" s="122"/>
      <c r="E438" s="122"/>
      <c r="F438" s="122"/>
      <c r="G438" s="122"/>
      <c r="H438" s="123"/>
      <c r="I438" s="123"/>
      <c r="J438" s="123"/>
      <c r="K438" s="123"/>
      <c r="L438" s="123"/>
      <c r="M438" s="123"/>
      <c r="N438" s="123"/>
      <c r="O438" s="123"/>
    </row>
    <row r="439" spans="2:15">
      <c r="B439" s="122"/>
      <c r="C439" s="122"/>
      <c r="D439" s="122"/>
      <c r="E439" s="122"/>
      <c r="F439" s="122"/>
      <c r="G439" s="122"/>
      <c r="H439" s="123"/>
      <c r="I439" s="123"/>
      <c r="J439" s="123"/>
      <c r="K439" s="123"/>
      <c r="L439" s="123"/>
      <c r="M439" s="123"/>
      <c r="N439" s="123"/>
      <c r="O439" s="123"/>
    </row>
    <row r="440" spans="2:15">
      <c r="B440" s="122"/>
      <c r="C440" s="122"/>
      <c r="D440" s="122"/>
      <c r="E440" s="122"/>
      <c r="F440" s="122"/>
      <c r="G440" s="122"/>
      <c r="H440" s="123"/>
      <c r="I440" s="123"/>
      <c r="J440" s="123"/>
      <c r="K440" s="123"/>
      <c r="L440" s="123"/>
      <c r="M440" s="123"/>
      <c r="N440" s="123"/>
      <c r="O440" s="123"/>
    </row>
    <row r="441" spans="2:15">
      <c r="B441" s="122"/>
      <c r="C441" s="122"/>
      <c r="D441" s="122"/>
      <c r="E441" s="122"/>
      <c r="F441" s="122"/>
      <c r="G441" s="122"/>
      <c r="H441" s="123"/>
      <c r="I441" s="123"/>
      <c r="J441" s="123"/>
      <c r="K441" s="123"/>
      <c r="L441" s="123"/>
      <c r="M441" s="123"/>
      <c r="N441" s="123"/>
      <c r="O441" s="123"/>
    </row>
    <row r="442" spans="2:15">
      <c r="B442" s="122"/>
      <c r="C442" s="122"/>
      <c r="D442" s="122"/>
      <c r="E442" s="122"/>
      <c r="F442" s="122"/>
      <c r="G442" s="122"/>
      <c r="H442" s="123"/>
      <c r="I442" s="123"/>
      <c r="J442" s="123"/>
      <c r="K442" s="123"/>
      <c r="L442" s="123"/>
      <c r="M442" s="123"/>
      <c r="N442" s="123"/>
      <c r="O442" s="123"/>
    </row>
    <row r="443" spans="2:15">
      <c r="B443" s="122"/>
      <c r="C443" s="122"/>
      <c r="D443" s="122"/>
      <c r="E443" s="122"/>
      <c r="F443" s="122"/>
      <c r="G443" s="122"/>
      <c r="H443" s="123"/>
      <c r="I443" s="123"/>
      <c r="J443" s="123"/>
      <c r="K443" s="123"/>
      <c r="L443" s="123"/>
      <c r="M443" s="123"/>
      <c r="N443" s="123"/>
      <c r="O443" s="123"/>
    </row>
    <row r="444" spans="2:15">
      <c r="B444" s="122"/>
      <c r="C444" s="122"/>
      <c r="D444" s="122"/>
      <c r="E444" s="122"/>
      <c r="F444" s="122"/>
      <c r="G444" s="122"/>
      <c r="H444" s="123"/>
      <c r="I444" s="123"/>
      <c r="J444" s="123"/>
      <c r="K444" s="123"/>
      <c r="L444" s="123"/>
      <c r="M444" s="123"/>
      <c r="N444" s="123"/>
      <c r="O444" s="123"/>
    </row>
    <row r="445" spans="2:15">
      <c r="B445" s="122"/>
      <c r="C445" s="122"/>
      <c r="D445" s="122"/>
      <c r="E445" s="122"/>
      <c r="F445" s="122"/>
      <c r="G445" s="122"/>
      <c r="H445" s="123"/>
      <c r="I445" s="123"/>
      <c r="J445" s="123"/>
      <c r="K445" s="123"/>
      <c r="L445" s="123"/>
      <c r="M445" s="123"/>
      <c r="N445" s="123"/>
      <c r="O445" s="123"/>
    </row>
    <row r="446" spans="2:15">
      <c r="B446" s="122"/>
      <c r="C446" s="122"/>
      <c r="D446" s="122"/>
      <c r="E446" s="122"/>
      <c r="F446" s="122"/>
      <c r="G446" s="122"/>
      <c r="H446" s="123"/>
      <c r="I446" s="123"/>
      <c r="J446" s="123"/>
      <c r="K446" s="123"/>
      <c r="L446" s="123"/>
      <c r="M446" s="123"/>
      <c r="N446" s="123"/>
      <c r="O446" s="123"/>
    </row>
    <row r="447" spans="2:15">
      <c r="B447" s="122"/>
      <c r="C447" s="122"/>
      <c r="D447" s="122"/>
      <c r="E447" s="122"/>
      <c r="F447" s="122"/>
      <c r="G447" s="122"/>
      <c r="H447" s="123"/>
      <c r="I447" s="123"/>
      <c r="J447" s="123"/>
      <c r="K447" s="123"/>
      <c r="L447" s="123"/>
      <c r="M447" s="123"/>
      <c r="N447" s="123"/>
      <c r="O447" s="123"/>
    </row>
    <row r="448" spans="2:15">
      <c r="B448" s="122"/>
      <c r="C448" s="122"/>
      <c r="D448" s="122"/>
      <c r="E448" s="122"/>
      <c r="F448" s="122"/>
      <c r="G448" s="122"/>
      <c r="H448" s="123"/>
      <c r="I448" s="123"/>
      <c r="J448" s="123"/>
      <c r="K448" s="123"/>
      <c r="L448" s="123"/>
      <c r="M448" s="123"/>
      <c r="N448" s="123"/>
      <c r="O448" s="123"/>
    </row>
    <row r="449" spans="2:15">
      <c r="B449" s="122"/>
      <c r="C449" s="122"/>
      <c r="D449" s="122"/>
      <c r="E449" s="122"/>
      <c r="F449" s="122"/>
      <c r="G449" s="122"/>
      <c r="H449" s="123"/>
      <c r="I449" s="123"/>
      <c r="J449" s="123"/>
      <c r="K449" s="123"/>
      <c r="L449" s="123"/>
      <c r="M449" s="123"/>
      <c r="N449" s="123"/>
      <c r="O449" s="123"/>
    </row>
    <row r="450" spans="2:15">
      <c r="B450" s="122"/>
      <c r="C450" s="122"/>
      <c r="D450" s="122"/>
      <c r="E450" s="122"/>
      <c r="F450" s="122"/>
      <c r="G450" s="122"/>
      <c r="H450" s="123"/>
      <c r="I450" s="123"/>
      <c r="J450" s="123"/>
      <c r="K450" s="123"/>
      <c r="L450" s="123"/>
      <c r="M450" s="123"/>
      <c r="N450" s="123"/>
      <c r="O450" s="123"/>
    </row>
    <row r="451" spans="2:15">
      <c r="B451" s="122"/>
      <c r="C451" s="122"/>
      <c r="D451" s="122"/>
      <c r="E451" s="122"/>
      <c r="F451" s="122"/>
      <c r="G451" s="122"/>
      <c r="H451" s="123"/>
      <c r="I451" s="123"/>
      <c r="J451" s="123"/>
      <c r="K451" s="123"/>
      <c r="L451" s="123"/>
      <c r="M451" s="123"/>
      <c r="N451" s="123"/>
      <c r="O451" s="123"/>
    </row>
    <row r="452" spans="2:15">
      <c r="B452" s="122"/>
      <c r="C452" s="122"/>
      <c r="D452" s="122"/>
      <c r="E452" s="122"/>
      <c r="F452" s="122"/>
      <c r="G452" s="122"/>
      <c r="H452" s="123"/>
      <c r="I452" s="123"/>
      <c r="J452" s="123"/>
      <c r="K452" s="123"/>
      <c r="L452" s="123"/>
      <c r="M452" s="123"/>
      <c r="N452" s="123"/>
      <c r="O452" s="123"/>
    </row>
    <row r="453" spans="2:15">
      <c r="B453" s="122"/>
      <c r="C453" s="122"/>
      <c r="D453" s="122"/>
      <c r="E453" s="122"/>
      <c r="F453" s="122"/>
      <c r="G453" s="122"/>
      <c r="H453" s="123"/>
      <c r="I453" s="123"/>
      <c r="J453" s="123"/>
      <c r="K453" s="123"/>
      <c r="L453" s="123"/>
      <c r="M453" s="123"/>
      <c r="N453" s="123"/>
      <c r="O453" s="123"/>
    </row>
    <row r="454" spans="2:15">
      <c r="B454" s="122"/>
      <c r="C454" s="122"/>
      <c r="D454" s="122"/>
      <c r="E454" s="122"/>
      <c r="F454" s="122"/>
      <c r="G454" s="122"/>
      <c r="H454" s="123"/>
      <c r="I454" s="123"/>
      <c r="J454" s="123"/>
      <c r="K454" s="123"/>
      <c r="L454" s="123"/>
      <c r="M454" s="123"/>
      <c r="N454" s="123"/>
      <c r="O454" s="123"/>
    </row>
    <row r="455" spans="2:15">
      <c r="B455" s="122"/>
      <c r="C455" s="122"/>
      <c r="D455" s="122"/>
      <c r="E455" s="122"/>
      <c r="F455" s="122"/>
      <c r="G455" s="122"/>
      <c r="H455" s="123"/>
      <c r="I455" s="123"/>
      <c r="J455" s="123"/>
      <c r="K455" s="123"/>
      <c r="L455" s="123"/>
      <c r="M455" s="123"/>
      <c r="N455" s="123"/>
      <c r="O455" s="123"/>
    </row>
    <row r="456" spans="2:15">
      <c r="B456" s="122"/>
      <c r="C456" s="122"/>
      <c r="D456" s="122"/>
      <c r="E456" s="122"/>
      <c r="F456" s="122"/>
      <c r="G456" s="122"/>
      <c r="H456" s="123"/>
      <c r="I456" s="123"/>
      <c r="J456" s="123"/>
      <c r="K456" s="123"/>
      <c r="L456" s="123"/>
      <c r="M456" s="123"/>
      <c r="N456" s="123"/>
      <c r="O456" s="123"/>
    </row>
    <row r="457" spans="2:15">
      <c r="B457" s="122"/>
      <c r="C457" s="122"/>
      <c r="D457" s="122"/>
      <c r="E457" s="122"/>
      <c r="F457" s="122"/>
      <c r="G457" s="122"/>
      <c r="H457" s="123"/>
      <c r="I457" s="123"/>
      <c r="J457" s="123"/>
      <c r="K457" s="123"/>
      <c r="L457" s="123"/>
      <c r="M457" s="123"/>
      <c r="N457" s="123"/>
      <c r="O457" s="123"/>
    </row>
    <row r="458" spans="2:15">
      <c r="B458" s="122"/>
      <c r="C458" s="122"/>
      <c r="D458" s="122"/>
      <c r="E458" s="122"/>
      <c r="F458" s="122"/>
      <c r="G458" s="122"/>
      <c r="H458" s="123"/>
      <c r="I458" s="123"/>
      <c r="J458" s="123"/>
      <c r="K458" s="123"/>
      <c r="L458" s="123"/>
      <c r="M458" s="123"/>
      <c r="N458" s="123"/>
      <c r="O458" s="123"/>
    </row>
    <row r="459" spans="2:15">
      <c r="B459" s="122"/>
      <c r="C459" s="122"/>
      <c r="D459" s="122"/>
      <c r="E459" s="122"/>
      <c r="F459" s="122"/>
      <c r="G459" s="122"/>
      <c r="H459" s="123"/>
      <c r="I459" s="123"/>
      <c r="J459" s="123"/>
      <c r="K459" s="123"/>
      <c r="L459" s="123"/>
      <c r="M459" s="123"/>
      <c r="N459" s="123"/>
      <c r="O459" s="123"/>
    </row>
    <row r="460" spans="2:15">
      <c r="B460" s="122"/>
      <c r="C460" s="122"/>
      <c r="D460" s="122"/>
      <c r="E460" s="122"/>
      <c r="F460" s="122"/>
      <c r="G460" s="122"/>
      <c r="H460" s="123"/>
      <c r="I460" s="123"/>
      <c r="J460" s="123"/>
      <c r="K460" s="123"/>
      <c r="L460" s="123"/>
      <c r="M460" s="123"/>
      <c r="N460" s="123"/>
      <c r="O460" s="123"/>
    </row>
    <row r="461" spans="2:15">
      <c r="B461" s="122"/>
      <c r="C461" s="122"/>
      <c r="D461" s="122"/>
      <c r="E461" s="122"/>
      <c r="F461" s="122"/>
      <c r="G461" s="122"/>
      <c r="H461" s="123"/>
      <c r="I461" s="123"/>
      <c r="J461" s="123"/>
      <c r="K461" s="123"/>
      <c r="L461" s="123"/>
      <c r="M461" s="123"/>
      <c r="N461" s="123"/>
      <c r="O461" s="123"/>
    </row>
    <row r="462" spans="2:15">
      <c r="B462" s="122"/>
      <c r="C462" s="122"/>
      <c r="D462" s="122"/>
      <c r="E462" s="122"/>
      <c r="F462" s="122"/>
      <c r="G462" s="122"/>
      <c r="H462" s="123"/>
      <c r="I462" s="123"/>
      <c r="J462" s="123"/>
      <c r="K462" s="123"/>
      <c r="L462" s="123"/>
      <c r="M462" s="123"/>
      <c r="N462" s="123"/>
      <c r="O462" s="123"/>
    </row>
    <row r="463" spans="2:15">
      <c r="B463" s="122"/>
      <c r="C463" s="122"/>
      <c r="D463" s="122"/>
      <c r="E463" s="122"/>
      <c r="F463" s="122"/>
      <c r="G463" s="122"/>
      <c r="H463" s="123"/>
      <c r="I463" s="123"/>
      <c r="J463" s="123"/>
      <c r="K463" s="123"/>
      <c r="L463" s="123"/>
      <c r="M463" s="123"/>
      <c r="N463" s="123"/>
      <c r="O463" s="123"/>
    </row>
    <row r="464" spans="2:15">
      <c r="B464" s="122"/>
      <c r="C464" s="122"/>
      <c r="D464" s="122"/>
      <c r="E464" s="122"/>
      <c r="F464" s="122"/>
      <c r="G464" s="122"/>
      <c r="H464" s="123"/>
      <c r="I464" s="123"/>
      <c r="J464" s="123"/>
      <c r="K464" s="123"/>
      <c r="L464" s="123"/>
      <c r="M464" s="123"/>
      <c r="N464" s="123"/>
      <c r="O464" s="123"/>
    </row>
    <row r="465" spans="2:15">
      <c r="B465" s="122"/>
      <c r="C465" s="122"/>
      <c r="D465" s="122"/>
      <c r="E465" s="122"/>
      <c r="F465" s="122"/>
      <c r="G465" s="122"/>
      <c r="H465" s="123"/>
      <c r="I465" s="123"/>
      <c r="J465" s="123"/>
      <c r="K465" s="123"/>
      <c r="L465" s="123"/>
      <c r="M465" s="123"/>
      <c r="N465" s="123"/>
      <c r="O465" s="123"/>
    </row>
    <row r="466" spans="2:15">
      <c r="B466" s="122"/>
      <c r="C466" s="122"/>
      <c r="D466" s="122"/>
      <c r="E466" s="122"/>
      <c r="F466" s="122"/>
      <c r="G466" s="122"/>
      <c r="H466" s="123"/>
      <c r="I466" s="123"/>
      <c r="J466" s="123"/>
      <c r="K466" s="123"/>
      <c r="L466" s="123"/>
      <c r="M466" s="123"/>
      <c r="N466" s="123"/>
      <c r="O466" s="123"/>
    </row>
    <row r="467" spans="2:15">
      <c r="B467" s="122"/>
      <c r="C467" s="122"/>
      <c r="D467" s="122"/>
      <c r="E467" s="122"/>
      <c r="F467" s="122"/>
      <c r="G467" s="122"/>
      <c r="H467" s="123"/>
      <c r="I467" s="123"/>
      <c r="J467" s="123"/>
      <c r="K467" s="123"/>
      <c r="L467" s="123"/>
      <c r="M467" s="123"/>
      <c r="N467" s="123"/>
      <c r="O467" s="123"/>
    </row>
    <row r="468" spans="2:15">
      <c r="B468" s="122"/>
      <c r="C468" s="122"/>
      <c r="D468" s="122"/>
      <c r="E468" s="122"/>
      <c r="F468" s="122"/>
      <c r="G468" s="122"/>
      <c r="H468" s="123"/>
      <c r="I468" s="123"/>
      <c r="J468" s="123"/>
      <c r="K468" s="123"/>
      <c r="L468" s="123"/>
      <c r="M468" s="123"/>
      <c r="N468" s="123"/>
      <c r="O468" s="123"/>
    </row>
    <row r="469" spans="2:15">
      <c r="B469" s="122"/>
      <c r="C469" s="122"/>
      <c r="D469" s="122"/>
      <c r="E469" s="122"/>
      <c r="F469" s="122"/>
      <c r="G469" s="122"/>
      <c r="H469" s="123"/>
      <c r="I469" s="123"/>
      <c r="J469" s="123"/>
      <c r="K469" s="123"/>
      <c r="L469" s="123"/>
      <c r="M469" s="123"/>
      <c r="N469" s="123"/>
      <c r="O469" s="123"/>
    </row>
    <row r="470" spans="2:15">
      <c r="B470" s="122"/>
      <c r="C470" s="122"/>
      <c r="D470" s="122"/>
      <c r="E470" s="122"/>
      <c r="F470" s="122"/>
      <c r="G470" s="122"/>
      <c r="H470" s="123"/>
      <c r="I470" s="123"/>
      <c r="J470" s="123"/>
      <c r="K470" s="123"/>
      <c r="L470" s="123"/>
      <c r="M470" s="123"/>
      <c r="N470" s="123"/>
      <c r="O470" s="123"/>
    </row>
    <row r="471" spans="2:15">
      <c r="B471" s="122"/>
      <c r="C471" s="122"/>
      <c r="D471" s="122"/>
      <c r="E471" s="122"/>
      <c r="F471" s="122"/>
      <c r="G471" s="122"/>
      <c r="H471" s="123"/>
      <c r="I471" s="123"/>
      <c r="J471" s="123"/>
      <c r="K471" s="123"/>
      <c r="L471" s="123"/>
      <c r="M471" s="123"/>
      <c r="N471" s="123"/>
      <c r="O471" s="123"/>
    </row>
    <row r="472" spans="2:15">
      <c r="B472" s="122"/>
      <c r="C472" s="122"/>
      <c r="D472" s="122"/>
      <c r="E472" s="122"/>
      <c r="F472" s="122"/>
      <c r="G472" s="122"/>
      <c r="H472" s="123"/>
      <c r="I472" s="123"/>
      <c r="J472" s="123"/>
      <c r="K472" s="123"/>
      <c r="L472" s="123"/>
      <c r="M472" s="123"/>
      <c r="N472" s="123"/>
      <c r="O472" s="123"/>
    </row>
    <row r="473" spans="2:15">
      <c r="B473" s="122"/>
      <c r="C473" s="122"/>
      <c r="D473" s="122"/>
      <c r="E473" s="122"/>
      <c r="F473" s="122"/>
      <c r="G473" s="122"/>
      <c r="H473" s="123"/>
      <c r="I473" s="123"/>
      <c r="J473" s="123"/>
      <c r="K473" s="123"/>
      <c r="L473" s="123"/>
      <c r="M473" s="123"/>
      <c r="N473" s="123"/>
      <c r="O473" s="123"/>
    </row>
    <row r="474" spans="2:15">
      <c r="B474" s="122"/>
      <c r="C474" s="122"/>
      <c r="D474" s="122"/>
      <c r="E474" s="122"/>
      <c r="F474" s="122"/>
      <c r="G474" s="122"/>
      <c r="H474" s="123"/>
      <c r="I474" s="123"/>
      <c r="J474" s="123"/>
      <c r="K474" s="123"/>
      <c r="L474" s="123"/>
      <c r="M474" s="123"/>
      <c r="N474" s="123"/>
      <c r="O474" s="123"/>
    </row>
    <row r="475" spans="2:15">
      <c r="B475" s="122"/>
      <c r="C475" s="122"/>
      <c r="D475" s="122"/>
      <c r="E475" s="122"/>
      <c r="F475" s="122"/>
      <c r="G475" s="122"/>
      <c r="H475" s="123"/>
      <c r="I475" s="123"/>
      <c r="J475" s="123"/>
      <c r="K475" s="123"/>
      <c r="L475" s="123"/>
      <c r="M475" s="123"/>
      <c r="N475" s="123"/>
      <c r="O475" s="123"/>
    </row>
    <row r="476" spans="2:15">
      <c r="B476" s="122"/>
      <c r="C476" s="122"/>
      <c r="D476" s="122"/>
      <c r="E476" s="122"/>
      <c r="F476" s="122"/>
      <c r="G476" s="122"/>
      <c r="H476" s="123"/>
      <c r="I476" s="123"/>
      <c r="J476" s="123"/>
      <c r="K476" s="123"/>
      <c r="L476" s="123"/>
      <c r="M476" s="123"/>
      <c r="N476" s="123"/>
      <c r="O476" s="123"/>
    </row>
    <row r="477" spans="2:15">
      <c r="B477" s="122"/>
      <c r="C477" s="122"/>
      <c r="D477" s="122"/>
      <c r="E477" s="122"/>
      <c r="F477" s="122"/>
      <c r="G477" s="122"/>
      <c r="H477" s="123"/>
      <c r="I477" s="123"/>
      <c r="J477" s="123"/>
      <c r="K477" s="123"/>
      <c r="L477" s="123"/>
      <c r="M477" s="123"/>
      <c r="N477" s="123"/>
      <c r="O477" s="123"/>
    </row>
    <row r="478" spans="2:15">
      <c r="B478" s="122"/>
      <c r="C478" s="122"/>
      <c r="D478" s="122"/>
      <c r="E478" s="122"/>
      <c r="F478" s="122"/>
      <c r="G478" s="122"/>
      <c r="H478" s="123"/>
      <c r="I478" s="123"/>
      <c r="J478" s="123"/>
      <c r="K478" s="123"/>
      <c r="L478" s="123"/>
      <c r="M478" s="123"/>
      <c r="N478" s="123"/>
      <c r="O478" s="123"/>
    </row>
    <row r="479" spans="2:15">
      <c r="B479" s="122"/>
      <c r="C479" s="122"/>
      <c r="D479" s="122"/>
      <c r="E479" s="122"/>
      <c r="F479" s="122"/>
      <c r="G479" s="122"/>
      <c r="H479" s="123"/>
      <c r="I479" s="123"/>
      <c r="J479" s="123"/>
      <c r="K479" s="123"/>
      <c r="L479" s="123"/>
      <c r="M479" s="123"/>
      <c r="N479" s="123"/>
      <c r="O479" s="123"/>
    </row>
    <row r="480" spans="2:15">
      <c r="B480" s="122"/>
      <c r="C480" s="122"/>
      <c r="D480" s="122"/>
      <c r="E480" s="122"/>
      <c r="F480" s="122"/>
      <c r="G480" s="122"/>
      <c r="H480" s="123"/>
      <c r="I480" s="123"/>
      <c r="J480" s="123"/>
      <c r="K480" s="123"/>
      <c r="L480" s="123"/>
      <c r="M480" s="123"/>
      <c r="N480" s="123"/>
      <c r="O480" s="123"/>
    </row>
    <row r="481" spans="2:15">
      <c r="B481" s="122"/>
      <c r="C481" s="122"/>
      <c r="D481" s="122"/>
      <c r="E481" s="122"/>
      <c r="F481" s="122"/>
      <c r="G481" s="122"/>
      <c r="H481" s="123"/>
      <c r="I481" s="123"/>
      <c r="J481" s="123"/>
      <c r="K481" s="123"/>
      <c r="L481" s="123"/>
      <c r="M481" s="123"/>
      <c r="N481" s="123"/>
      <c r="O481" s="123"/>
    </row>
    <row r="482" spans="2:15">
      <c r="B482" s="122"/>
      <c r="C482" s="122"/>
      <c r="D482" s="122"/>
      <c r="E482" s="122"/>
      <c r="F482" s="122"/>
      <c r="G482" s="122"/>
      <c r="H482" s="123"/>
      <c r="I482" s="123"/>
      <c r="J482" s="123"/>
      <c r="K482" s="123"/>
      <c r="L482" s="123"/>
      <c r="M482" s="123"/>
      <c r="N482" s="123"/>
      <c r="O482" s="123"/>
    </row>
    <row r="483" spans="2:15">
      <c r="B483" s="122"/>
      <c r="C483" s="122"/>
      <c r="D483" s="122"/>
      <c r="E483" s="122"/>
      <c r="F483" s="122"/>
      <c r="G483" s="122"/>
      <c r="H483" s="123"/>
      <c r="I483" s="123"/>
      <c r="J483" s="123"/>
      <c r="K483" s="123"/>
      <c r="L483" s="123"/>
      <c r="M483" s="123"/>
      <c r="N483" s="123"/>
      <c r="O483" s="123"/>
    </row>
    <row r="484" spans="2:15">
      <c r="B484" s="122"/>
      <c r="C484" s="122"/>
      <c r="D484" s="122"/>
      <c r="E484" s="122"/>
      <c r="F484" s="122"/>
      <c r="G484" s="122"/>
      <c r="H484" s="123"/>
      <c r="I484" s="123"/>
      <c r="J484" s="123"/>
      <c r="K484" s="123"/>
      <c r="L484" s="123"/>
      <c r="M484" s="123"/>
      <c r="N484" s="123"/>
      <c r="O484" s="123"/>
    </row>
    <row r="485" spans="2:15">
      <c r="B485" s="122"/>
      <c r="C485" s="122"/>
      <c r="D485" s="122"/>
      <c r="E485" s="122"/>
      <c r="F485" s="122"/>
      <c r="G485" s="122"/>
      <c r="H485" s="123"/>
      <c r="I485" s="123"/>
      <c r="J485" s="123"/>
      <c r="K485" s="123"/>
      <c r="L485" s="123"/>
      <c r="M485" s="123"/>
      <c r="N485" s="123"/>
      <c r="O485" s="123"/>
    </row>
    <row r="486" spans="2:15">
      <c r="B486" s="122"/>
      <c r="C486" s="122"/>
      <c r="D486" s="122"/>
      <c r="E486" s="122"/>
      <c r="F486" s="122"/>
      <c r="G486" s="122"/>
      <c r="H486" s="123"/>
      <c r="I486" s="123"/>
      <c r="J486" s="123"/>
      <c r="K486" s="123"/>
      <c r="L486" s="123"/>
      <c r="M486" s="123"/>
      <c r="N486" s="123"/>
      <c r="O486" s="123"/>
    </row>
    <row r="487" spans="2:15">
      <c r="B487" s="122"/>
      <c r="C487" s="122"/>
      <c r="D487" s="122"/>
      <c r="E487" s="122"/>
      <c r="F487" s="122"/>
      <c r="G487" s="122"/>
      <c r="H487" s="123"/>
      <c r="I487" s="123"/>
      <c r="J487" s="123"/>
      <c r="K487" s="123"/>
      <c r="L487" s="123"/>
      <c r="M487" s="123"/>
      <c r="N487" s="123"/>
      <c r="O487" s="123"/>
    </row>
    <row r="488" spans="2:15">
      <c r="B488" s="122"/>
      <c r="C488" s="122"/>
      <c r="D488" s="122"/>
      <c r="E488" s="122"/>
      <c r="F488" s="122"/>
      <c r="G488" s="122"/>
      <c r="H488" s="123"/>
      <c r="I488" s="123"/>
      <c r="J488" s="123"/>
      <c r="K488" s="123"/>
      <c r="L488" s="123"/>
      <c r="M488" s="123"/>
      <c r="N488" s="123"/>
      <c r="O488" s="123"/>
    </row>
    <row r="489" spans="2:15">
      <c r="B489" s="122"/>
      <c r="C489" s="122"/>
      <c r="D489" s="122"/>
      <c r="E489" s="122"/>
      <c r="F489" s="122"/>
      <c r="G489" s="122"/>
      <c r="H489" s="123"/>
      <c r="I489" s="123"/>
      <c r="J489" s="123"/>
      <c r="K489" s="123"/>
      <c r="L489" s="123"/>
      <c r="M489" s="123"/>
      <c r="N489" s="123"/>
      <c r="O489" s="123"/>
    </row>
    <row r="490" spans="2:15">
      <c r="B490" s="122"/>
      <c r="C490" s="122"/>
      <c r="D490" s="122"/>
      <c r="E490" s="122"/>
      <c r="F490" s="122"/>
      <c r="G490" s="122"/>
      <c r="H490" s="123"/>
      <c r="I490" s="123"/>
      <c r="J490" s="123"/>
      <c r="K490" s="123"/>
      <c r="L490" s="123"/>
      <c r="M490" s="123"/>
      <c r="N490" s="123"/>
      <c r="O490" s="123"/>
    </row>
    <row r="491" spans="2:15">
      <c r="B491" s="122"/>
      <c r="C491" s="122"/>
      <c r="D491" s="122"/>
      <c r="E491" s="122"/>
      <c r="F491" s="122"/>
      <c r="G491" s="122"/>
      <c r="H491" s="123"/>
      <c r="I491" s="123"/>
      <c r="J491" s="123"/>
      <c r="K491" s="123"/>
      <c r="L491" s="123"/>
      <c r="M491" s="123"/>
      <c r="N491" s="123"/>
      <c r="O491" s="123"/>
    </row>
    <row r="492" spans="2:15">
      <c r="B492" s="122"/>
      <c r="C492" s="122"/>
      <c r="D492" s="122"/>
      <c r="E492" s="122"/>
      <c r="F492" s="122"/>
      <c r="G492" s="122"/>
      <c r="H492" s="123"/>
      <c r="I492" s="123"/>
      <c r="J492" s="123"/>
      <c r="K492" s="123"/>
      <c r="L492" s="123"/>
      <c r="M492" s="123"/>
      <c r="N492" s="123"/>
      <c r="O492" s="123"/>
    </row>
    <row r="493" spans="2:15">
      <c r="B493" s="122"/>
      <c r="C493" s="122"/>
      <c r="D493" s="122"/>
      <c r="E493" s="122"/>
      <c r="F493" s="122"/>
      <c r="G493" s="122"/>
      <c r="H493" s="123"/>
      <c r="I493" s="123"/>
      <c r="J493" s="123"/>
      <c r="K493" s="123"/>
      <c r="L493" s="123"/>
      <c r="M493" s="123"/>
      <c r="N493" s="123"/>
      <c r="O493" s="123"/>
    </row>
    <row r="494" spans="2:15">
      <c r="B494" s="122"/>
      <c r="C494" s="122"/>
      <c r="D494" s="122"/>
      <c r="E494" s="122"/>
      <c r="F494" s="122"/>
      <c r="G494" s="122"/>
      <c r="H494" s="123"/>
      <c r="I494" s="123"/>
      <c r="J494" s="123"/>
      <c r="K494" s="123"/>
      <c r="L494" s="123"/>
      <c r="M494" s="123"/>
      <c r="N494" s="123"/>
      <c r="O494" s="123"/>
    </row>
    <row r="495" spans="2:15">
      <c r="B495" s="122"/>
      <c r="C495" s="122"/>
      <c r="D495" s="122"/>
      <c r="E495" s="122"/>
      <c r="F495" s="122"/>
      <c r="G495" s="122"/>
      <c r="H495" s="123"/>
      <c r="I495" s="123"/>
      <c r="J495" s="123"/>
      <c r="K495" s="123"/>
      <c r="L495" s="123"/>
      <c r="M495" s="123"/>
      <c r="N495" s="123"/>
      <c r="O495" s="123"/>
    </row>
    <row r="496" spans="2:15">
      <c r="B496" s="122"/>
      <c r="C496" s="122"/>
      <c r="D496" s="122"/>
      <c r="E496" s="122"/>
      <c r="F496" s="122"/>
      <c r="G496" s="122"/>
      <c r="H496" s="123"/>
      <c r="I496" s="123"/>
      <c r="J496" s="123"/>
      <c r="K496" s="123"/>
      <c r="L496" s="123"/>
      <c r="M496" s="123"/>
      <c r="N496" s="123"/>
      <c r="O496" s="123"/>
    </row>
    <row r="497" spans="2:15">
      <c r="B497" s="122"/>
      <c r="C497" s="122"/>
      <c r="D497" s="122"/>
      <c r="E497" s="122"/>
      <c r="F497" s="122"/>
      <c r="G497" s="122"/>
      <c r="H497" s="123"/>
      <c r="I497" s="123"/>
      <c r="J497" s="123"/>
      <c r="K497" s="123"/>
      <c r="L497" s="123"/>
      <c r="M497" s="123"/>
      <c r="N497" s="123"/>
      <c r="O497" s="123"/>
    </row>
    <row r="498" spans="2:15">
      <c r="B498" s="122"/>
      <c r="C498" s="122"/>
      <c r="D498" s="122"/>
      <c r="E498" s="122"/>
      <c r="F498" s="122"/>
      <c r="G498" s="122"/>
      <c r="H498" s="123"/>
      <c r="I498" s="123"/>
      <c r="J498" s="123"/>
      <c r="K498" s="123"/>
      <c r="L498" s="123"/>
      <c r="M498" s="123"/>
      <c r="N498" s="123"/>
      <c r="O498" s="123"/>
    </row>
    <row r="499" spans="2:15">
      <c r="B499" s="122"/>
      <c r="C499" s="122"/>
      <c r="D499" s="122"/>
      <c r="E499" s="122"/>
      <c r="F499" s="122"/>
      <c r="G499" s="122"/>
      <c r="H499" s="123"/>
      <c r="I499" s="123"/>
      <c r="J499" s="123"/>
      <c r="K499" s="123"/>
      <c r="L499" s="123"/>
      <c r="M499" s="123"/>
      <c r="N499" s="123"/>
      <c r="O499" s="123"/>
    </row>
    <row r="500" spans="2:15">
      <c r="B500" s="122"/>
      <c r="C500" s="122"/>
      <c r="D500" s="122"/>
      <c r="E500" s="122"/>
      <c r="F500" s="122"/>
      <c r="G500" s="122"/>
      <c r="H500" s="123"/>
      <c r="I500" s="123"/>
      <c r="J500" s="123"/>
      <c r="K500" s="123"/>
      <c r="L500" s="123"/>
      <c r="M500" s="123"/>
      <c r="N500" s="123"/>
      <c r="O500" s="123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1.2851562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145</v>
      </c>
      <c r="C1" s="67" t="s" vm="1">
        <v>229</v>
      </c>
    </row>
    <row r="2" spans="2:14">
      <c r="B2" s="46" t="s">
        <v>144</v>
      </c>
      <c r="C2" s="67" t="s">
        <v>230</v>
      </c>
    </row>
    <row r="3" spans="2:14">
      <c r="B3" s="46" t="s">
        <v>146</v>
      </c>
      <c r="C3" s="67" t="s">
        <v>231</v>
      </c>
    </row>
    <row r="4" spans="2:14">
      <c r="B4" s="46" t="s">
        <v>147</v>
      </c>
      <c r="C4" s="67">
        <v>12145</v>
      </c>
    </row>
    <row r="6" spans="2:14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</row>
    <row r="7" spans="2:14" ht="26.25" customHeight="1">
      <c r="B7" s="152" t="s">
        <v>227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2:14" s="3" customFormat="1" ht="74.25" customHeight="1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65</v>
      </c>
      <c r="G8" s="29" t="s">
        <v>102</v>
      </c>
      <c r="H8" s="29" t="s">
        <v>205</v>
      </c>
      <c r="I8" s="29" t="s">
        <v>204</v>
      </c>
      <c r="J8" s="29" t="s">
        <v>219</v>
      </c>
      <c r="K8" s="29" t="s">
        <v>61</v>
      </c>
      <c r="L8" s="29" t="s">
        <v>58</v>
      </c>
      <c r="M8" s="29" t="s">
        <v>148</v>
      </c>
      <c r="N8" s="13" t="s">
        <v>150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222</v>
      </c>
      <c r="C11" s="69"/>
      <c r="D11" s="69"/>
      <c r="E11" s="69"/>
      <c r="F11" s="69"/>
      <c r="G11" s="69"/>
      <c r="H11" s="77"/>
      <c r="I11" s="79"/>
      <c r="J11" s="77">
        <v>2.0549784669999998</v>
      </c>
      <c r="K11" s="77">
        <v>331943.13624705601</v>
      </c>
      <c r="L11" s="69"/>
      <c r="M11" s="78">
        <f>IFERROR(K11/$K$11,0)</f>
        <v>1</v>
      </c>
      <c r="N11" s="78">
        <f>K11/'סכום נכסי הקרן'!$C$42</f>
        <v>5.0237127522658846E-2</v>
      </c>
    </row>
    <row r="12" spans="2:14">
      <c r="B12" s="70" t="s">
        <v>198</v>
      </c>
      <c r="C12" s="71"/>
      <c r="D12" s="71"/>
      <c r="E12" s="71"/>
      <c r="F12" s="71"/>
      <c r="G12" s="71"/>
      <c r="H12" s="80"/>
      <c r="I12" s="82"/>
      <c r="J12" s="71"/>
      <c r="K12" s="80">
        <v>54098.690060982008</v>
      </c>
      <c r="L12" s="71"/>
      <c r="M12" s="81">
        <f t="shared" ref="M12:M75" si="0">IFERROR(K12/$K$11,0)</f>
        <v>0.16297577552776346</v>
      </c>
      <c r="N12" s="81">
        <f>K12/'סכום נכסי הקרן'!$C$42</f>
        <v>8.1874348182924758E-3</v>
      </c>
    </row>
    <row r="13" spans="2:14">
      <c r="B13" s="89" t="s">
        <v>223</v>
      </c>
      <c r="C13" s="71"/>
      <c r="D13" s="71"/>
      <c r="E13" s="71"/>
      <c r="F13" s="71"/>
      <c r="G13" s="71"/>
      <c r="H13" s="80"/>
      <c r="I13" s="82"/>
      <c r="J13" s="71"/>
      <c r="K13" s="80">
        <v>53249.149313146001</v>
      </c>
      <c r="L13" s="71"/>
      <c r="M13" s="81">
        <f t="shared" si="0"/>
        <v>0.16041647950664101</v>
      </c>
      <c r="N13" s="81">
        <f>K13/'סכום נכסי הקרן'!$C$42</f>
        <v>8.0588631377111128E-3</v>
      </c>
    </row>
    <row r="14" spans="2:14">
      <c r="B14" s="76" t="s">
        <v>1528</v>
      </c>
      <c r="C14" s="73" t="s">
        <v>1529</v>
      </c>
      <c r="D14" s="86" t="s">
        <v>119</v>
      </c>
      <c r="E14" s="73" t="s">
        <v>1530</v>
      </c>
      <c r="F14" s="86" t="s">
        <v>1531</v>
      </c>
      <c r="G14" s="86" t="s">
        <v>132</v>
      </c>
      <c r="H14" s="83">
        <v>101991.04347</v>
      </c>
      <c r="I14" s="85">
        <v>1701</v>
      </c>
      <c r="J14" s="73"/>
      <c r="K14" s="83">
        <v>1734.8676494249999</v>
      </c>
      <c r="L14" s="84">
        <v>2.1630633964299195E-3</v>
      </c>
      <c r="M14" s="84">
        <f t="shared" si="0"/>
        <v>5.2264001269596554E-3</v>
      </c>
      <c r="N14" s="84">
        <f>K14/'סכום נכסי הקרן'!$C$42</f>
        <v>2.6255932966251261E-4</v>
      </c>
    </row>
    <row r="15" spans="2:14">
      <c r="B15" s="76" t="s">
        <v>1532</v>
      </c>
      <c r="C15" s="73" t="s">
        <v>1533</v>
      </c>
      <c r="D15" s="86" t="s">
        <v>119</v>
      </c>
      <c r="E15" s="73" t="s">
        <v>1530</v>
      </c>
      <c r="F15" s="86" t="s">
        <v>1531</v>
      </c>
      <c r="G15" s="86" t="s">
        <v>132</v>
      </c>
      <c r="H15" s="83">
        <v>490155</v>
      </c>
      <c r="I15" s="85">
        <v>1616</v>
      </c>
      <c r="J15" s="73"/>
      <c r="K15" s="83">
        <v>7920.9048000000003</v>
      </c>
      <c r="L15" s="84">
        <v>1.4549889374177097E-2</v>
      </c>
      <c r="M15" s="84">
        <f t="shared" si="0"/>
        <v>2.3862234024639363E-2</v>
      </c>
      <c r="N15" s="84">
        <f>K15/'סכום נכסי הקרן'!$C$42</f>
        <v>1.1987700936713366E-3</v>
      </c>
    </row>
    <row r="16" spans="2:14">
      <c r="B16" s="76" t="s">
        <v>1534</v>
      </c>
      <c r="C16" s="73" t="s">
        <v>1535</v>
      </c>
      <c r="D16" s="86" t="s">
        <v>119</v>
      </c>
      <c r="E16" s="73" t="s">
        <v>1530</v>
      </c>
      <c r="F16" s="86" t="s">
        <v>1531</v>
      </c>
      <c r="G16" s="86" t="s">
        <v>132</v>
      </c>
      <c r="H16" s="83">
        <v>171880.47127099999</v>
      </c>
      <c r="I16" s="85">
        <v>2939</v>
      </c>
      <c r="J16" s="73"/>
      <c r="K16" s="83">
        <v>5051.5670506500001</v>
      </c>
      <c r="L16" s="84">
        <v>2.5948715808701479E-3</v>
      </c>
      <c r="M16" s="84">
        <f t="shared" si="0"/>
        <v>1.5218169918387045E-2</v>
      </c>
      <c r="N16" s="84">
        <f>K16/'סכום נכסי הקרן'!$C$42</f>
        <v>7.6451714285150074E-4</v>
      </c>
    </row>
    <row r="17" spans="2:14">
      <c r="B17" s="76" t="s">
        <v>1536</v>
      </c>
      <c r="C17" s="73" t="s">
        <v>1537</v>
      </c>
      <c r="D17" s="86" t="s">
        <v>119</v>
      </c>
      <c r="E17" s="73" t="s">
        <v>1538</v>
      </c>
      <c r="F17" s="86" t="s">
        <v>1531</v>
      </c>
      <c r="G17" s="86" t="s">
        <v>132</v>
      </c>
      <c r="H17" s="83">
        <v>79165.472039</v>
      </c>
      <c r="I17" s="85">
        <v>2914</v>
      </c>
      <c r="J17" s="73"/>
      <c r="K17" s="83">
        <v>2306.8818552029998</v>
      </c>
      <c r="L17" s="84">
        <v>9.6588762492485938E-4</v>
      </c>
      <c r="M17" s="84">
        <f t="shared" si="0"/>
        <v>6.949629630196818E-3</v>
      </c>
      <c r="N17" s="84">
        <f>K17/'סכום נכסי הקרן'!$C$42</f>
        <v>3.4912942996744598E-4</v>
      </c>
    </row>
    <row r="18" spans="2:14">
      <c r="B18" s="76" t="s">
        <v>1539</v>
      </c>
      <c r="C18" s="73" t="s">
        <v>1540</v>
      </c>
      <c r="D18" s="86" t="s">
        <v>119</v>
      </c>
      <c r="E18" s="73" t="s">
        <v>1541</v>
      </c>
      <c r="F18" s="86" t="s">
        <v>1531</v>
      </c>
      <c r="G18" s="86" t="s">
        <v>132</v>
      </c>
      <c r="H18" s="83">
        <v>81405</v>
      </c>
      <c r="I18" s="85">
        <v>15540</v>
      </c>
      <c r="J18" s="73"/>
      <c r="K18" s="83">
        <v>12650.337109999999</v>
      </c>
      <c r="L18" s="84">
        <v>6.7351948577380897E-3</v>
      </c>
      <c r="M18" s="84">
        <f t="shared" si="0"/>
        <v>3.8109952364204648E-2</v>
      </c>
      <c r="N18" s="84">
        <f>K18/'סכום נכסי הקרן'!$C$42</f>
        <v>1.9145345368030029E-3</v>
      </c>
    </row>
    <row r="19" spans="2:14">
      <c r="B19" s="76" t="s">
        <v>1542</v>
      </c>
      <c r="C19" s="73" t="s">
        <v>1543</v>
      </c>
      <c r="D19" s="86" t="s">
        <v>119</v>
      </c>
      <c r="E19" s="73" t="s">
        <v>1541</v>
      </c>
      <c r="F19" s="86" t="s">
        <v>1531</v>
      </c>
      <c r="G19" s="86" t="s">
        <v>132</v>
      </c>
      <c r="H19" s="83">
        <v>8908.904595</v>
      </c>
      <c r="I19" s="85">
        <v>17100</v>
      </c>
      <c r="J19" s="73"/>
      <c r="K19" s="83">
        <v>1523.4226856600001</v>
      </c>
      <c r="L19" s="84">
        <v>1.1339110747858572E-3</v>
      </c>
      <c r="M19" s="84">
        <f t="shared" si="0"/>
        <v>4.5894086043886716E-3</v>
      </c>
      <c r="N19" s="84">
        <f>K19/'סכום נכסי הקרן'!$C$42</f>
        <v>2.3055870531226146E-4</v>
      </c>
    </row>
    <row r="20" spans="2:14">
      <c r="B20" s="76" t="s">
        <v>1544</v>
      </c>
      <c r="C20" s="73" t="s">
        <v>1545</v>
      </c>
      <c r="D20" s="86" t="s">
        <v>119</v>
      </c>
      <c r="E20" s="73" t="s">
        <v>1541</v>
      </c>
      <c r="F20" s="86" t="s">
        <v>1531</v>
      </c>
      <c r="G20" s="86" t="s">
        <v>132</v>
      </c>
      <c r="H20" s="83">
        <v>11590.009963</v>
      </c>
      <c r="I20" s="85">
        <v>28460</v>
      </c>
      <c r="J20" s="73"/>
      <c r="K20" s="83">
        <v>3298.5168355979999</v>
      </c>
      <c r="L20" s="84">
        <v>1.5153132751265267E-3</v>
      </c>
      <c r="M20" s="84">
        <f t="shared" si="0"/>
        <v>9.9369936456315394E-3</v>
      </c>
      <c r="N20" s="84">
        <f>K20/'סכום נכסי הקרן'!$C$42</f>
        <v>4.9920601696744229E-4</v>
      </c>
    </row>
    <row r="21" spans="2:14">
      <c r="B21" s="76" t="s">
        <v>1546</v>
      </c>
      <c r="C21" s="73" t="s">
        <v>1547</v>
      </c>
      <c r="D21" s="86" t="s">
        <v>119</v>
      </c>
      <c r="E21" s="73" t="s">
        <v>1541</v>
      </c>
      <c r="F21" s="86" t="s">
        <v>1531</v>
      </c>
      <c r="G21" s="86" t="s">
        <v>132</v>
      </c>
      <c r="H21" s="83">
        <v>11631.878703</v>
      </c>
      <c r="I21" s="85">
        <v>16970</v>
      </c>
      <c r="J21" s="73"/>
      <c r="K21" s="83">
        <v>1973.929815814</v>
      </c>
      <c r="L21" s="84">
        <v>4.7366467794925001E-4</v>
      </c>
      <c r="M21" s="84">
        <f t="shared" si="0"/>
        <v>5.9465902447365538E-3</v>
      </c>
      <c r="N21" s="84">
        <f>K21/'סכום נכסי הקרן'!$C$42</f>
        <v>2.9873961244982931E-4</v>
      </c>
    </row>
    <row r="22" spans="2:14">
      <c r="B22" s="76" t="s">
        <v>1548</v>
      </c>
      <c r="C22" s="73" t="s">
        <v>1549</v>
      </c>
      <c r="D22" s="86" t="s">
        <v>119</v>
      </c>
      <c r="E22" s="73" t="s">
        <v>1550</v>
      </c>
      <c r="F22" s="86" t="s">
        <v>1531</v>
      </c>
      <c r="G22" s="86" t="s">
        <v>132</v>
      </c>
      <c r="H22" s="83">
        <v>226271</v>
      </c>
      <c r="I22" s="85">
        <v>1607</v>
      </c>
      <c r="J22" s="73"/>
      <c r="K22" s="83">
        <v>3636.17497</v>
      </c>
      <c r="L22" s="84">
        <v>3.7799333119605252E-3</v>
      </c>
      <c r="M22" s="84">
        <f t="shared" si="0"/>
        <v>1.0954210444326514E-2</v>
      </c>
      <c r="N22" s="84">
        <f>K22/'סכום נכסי הקרן'!$C$42</f>
        <v>5.5030806700167244E-4</v>
      </c>
    </row>
    <row r="23" spans="2:14">
      <c r="B23" s="76" t="s">
        <v>1551</v>
      </c>
      <c r="C23" s="73" t="s">
        <v>1552</v>
      </c>
      <c r="D23" s="86" t="s">
        <v>119</v>
      </c>
      <c r="E23" s="73" t="s">
        <v>1550</v>
      </c>
      <c r="F23" s="86" t="s">
        <v>1531</v>
      </c>
      <c r="G23" s="86" t="s">
        <v>132</v>
      </c>
      <c r="H23" s="83">
        <v>102402.70253499999</v>
      </c>
      <c r="I23" s="85">
        <v>1700</v>
      </c>
      <c r="J23" s="73"/>
      <c r="K23" s="83">
        <v>1740.8459430949999</v>
      </c>
      <c r="L23" s="84">
        <v>6.9143541177541629E-4</v>
      </c>
      <c r="M23" s="84">
        <f t="shared" si="0"/>
        <v>5.2444101202904127E-3</v>
      </c>
      <c r="N23" s="84">
        <f>K23/'סכום נכסי הקרן'!$C$42</f>
        <v>2.634640999941521E-4</v>
      </c>
    </row>
    <row r="24" spans="2:14">
      <c r="B24" s="76" t="s">
        <v>1553</v>
      </c>
      <c r="C24" s="73" t="s">
        <v>1554</v>
      </c>
      <c r="D24" s="86" t="s">
        <v>119</v>
      </c>
      <c r="E24" s="73" t="s">
        <v>1550</v>
      </c>
      <c r="F24" s="86" t="s">
        <v>1531</v>
      </c>
      <c r="G24" s="86" t="s">
        <v>132</v>
      </c>
      <c r="H24" s="83">
        <v>83009.568083000006</v>
      </c>
      <c r="I24" s="85">
        <v>1717</v>
      </c>
      <c r="J24" s="73"/>
      <c r="K24" s="83">
        <v>1425.2742839729999</v>
      </c>
      <c r="L24" s="84">
        <v>8.6547085882107536E-4</v>
      </c>
      <c r="M24" s="84">
        <f t="shared" si="0"/>
        <v>4.2937302457497061E-3</v>
      </c>
      <c r="N24" s="84">
        <f>K24/'סכום נכסי הקרן'!$C$42</f>
        <v>2.1570467390362528E-4</v>
      </c>
    </row>
    <row r="25" spans="2:14">
      <c r="B25" s="76" t="s">
        <v>1555</v>
      </c>
      <c r="C25" s="73" t="s">
        <v>1556</v>
      </c>
      <c r="D25" s="86" t="s">
        <v>119</v>
      </c>
      <c r="E25" s="73" t="s">
        <v>1550</v>
      </c>
      <c r="F25" s="86" t="s">
        <v>1531</v>
      </c>
      <c r="G25" s="86" t="s">
        <v>132</v>
      </c>
      <c r="H25" s="83">
        <v>344478.313685</v>
      </c>
      <c r="I25" s="85">
        <v>2899</v>
      </c>
      <c r="J25" s="73"/>
      <c r="K25" s="83">
        <v>9986.4263137279995</v>
      </c>
      <c r="L25" s="84">
        <v>2.3487417287211022E-3</v>
      </c>
      <c r="M25" s="84">
        <f t="shared" si="0"/>
        <v>3.0084750137130058E-2</v>
      </c>
      <c r="N25" s="84">
        <f>K25/'סכום נכסי הקרן'!$C$42</f>
        <v>1.5113714291263309E-3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224</v>
      </c>
      <c r="C27" s="71"/>
      <c r="D27" s="71"/>
      <c r="E27" s="71"/>
      <c r="F27" s="71"/>
      <c r="G27" s="71"/>
      <c r="H27" s="80"/>
      <c r="I27" s="82"/>
      <c r="J27" s="71"/>
      <c r="K27" s="80">
        <v>849.54074783600004</v>
      </c>
      <c r="L27" s="71"/>
      <c r="M27" s="81">
        <f t="shared" si="0"/>
        <v>2.559296021122457E-3</v>
      </c>
      <c r="N27" s="81">
        <f>K27/'סכום נכסי הקרן'!$C$42</f>
        <v>1.2857168058136225E-4</v>
      </c>
    </row>
    <row r="28" spans="2:14">
      <c r="B28" s="76" t="s">
        <v>1557</v>
      </c>
      <c r="C28" s="73" t="s">
        <v>1558</v>
      </c>
      <c r="D28" s="86" t="s">
        <v>119</v>
      </c>
      <c r="E28" s="73" t="s">
        <v>1530</v>
      </c>
      <c r="F28" s="86" t="s">
        <v>1559</v>
      </c>
      <c r="G28" s="86" t="s">
        <v>132</v>
      </c>
      <c r="H28" s="83">
        <v>51357.457799999996</v>
      </c>
      <c r="I28" s="85">
        <v>340.49</v>
      </c>
      <c r="J28" s="73"/>
      <c r="K28" s="83">
        <v>174.86700806299999</v>
      </c>
      <c r="L28" s="84">
        <v>9.089334046428301E-4</v>
      </c>
      <c r="M28" s="84">
        <f t="shared" si="0"/>
        <v>5.2679808367193156E-4</v>
      </c>
      <c r="N28" s="84">
        <f>K28/'סכום נכסי הקרן'!$C$42</f>
        <v>2.6464822508119129E-5</v>
      </c>
    </row>
    <row r="29" spans="2:14">
      <c r="B29" s="76" t="s">
        <v>1560</v>
      </c>
      <c r="C29" s="73" t="s">
        <v>1561</v>
      </c>
      <c r="D29" s="86" t="s">
        <v>119</v>
      </c>
      <c r="E29" s="73" t="s">
        <v>1530</v>
      </c>
      <c r="F29" s="86" t="s">
        <v>1559</v>
      </c>
      <c r="G29" s="86" t="s">
        <v>132</v>
      </c>
      <c r="H29" s="83">
        <v>692.890263</v>
      </c>
      <c r="I29" s="85">
        <v>336.91</v>
      </c>
      <c r="J29" s="73"/>
      <c r="K29" s="83">
        <v>2.3344201630000003</v>
      </c>
      <c r="L29" s="84">
        <v>3.9993529315039802E-6</v>
      </c>
      <c r="M29" s="84">
        <f t="shared" si="0"/>
        <v>7.0325905496734129E-6</v>
      </c>
      <c r="N29" s="84">
        <f>K29/'סכום נכסי הקרן'!$C$42</f>
        <v>3.5329714825858873E-7</v>
      </c>
    </row>
    <row r="30" spans="2:14">
      <c r="B30" s="76" t="s">
        <v>1562</v>
      </c>
      <c r="C30" s="73" t="s">
        <v>1563</v>
      </c>
      <c r="D30" s="86" t="s">
        <v>119</v>
      </c>
      <c r="E30" s="73" t="s">
        <v>1538</v>
      </c>
      <c r="F30" s="86" t="s">
        <v>1559</v>
      </c>
      <c r="G30" s="86" t="s">
        <v>132</v>
      </c>
      <c r="H30" s="83">
        <v>8.404E-3</v>
      </c>
      <c r="I30" s="85">
        <v>338.17</v>
      </c>
      <c r="J30" s="73"/>
      <c r="K30" s="83">
        <v>2.8712999999999998E-5</v>
      </c>
      <c r="L30" s="84">
        <v>2.62675597887043E-11</v>
      </c>
      <c r="M30" s="84">
        <f t="shared" si="0"/>
        <v>8.649975512260544E-11</v>
      </c>
      <c r="N30" s="84">
        <f>K30/'סכום נכסי הקרן'!$C$42</f>
        <v>4.3454992287730918E-12</v>
      </c>
    </row>
    <row r="31" spans="2:14">
      <c r="B31" s="76" t="s">
        <v>1564</v>
      </c>
      <c r="C31" s="73" t="s">
        <v>1565</v>
      </c>
      <c r="D31" s="86" t="s">
        <v>119</v>
      </c>
      <c r="E31" s="73" t="s">
        <v>1538</v>
      </c>
      <c r="F31" s="86" t="s">
        <v>1559</v>
      </c>
      <c r="G31" s="86" t="s">
        <v>132</v>
      </c>
      <c r="H31" s="83">
        <v>2.1477E-2</v>
      </c>
      <c r="I31" s="85">
        <v>357.78</v>
      </c>
      <c r="J31" s="73"/>
      <c r="K31" s="83">
        <v>7.680299999999999E-5</v>
      </c>
      <c r="L31" s="84">
        <v>1.156273443481753E-10</v>
      </c>
      <c r="M31" s="84">
        <f t="shared" si="0"/>
        <v>2.3137396624112648E-10</v>
      </c>
      <c r="N31" s="84">
        <f>K31/'סכום נכסי הקרן'!$C$42</f>
        <v>1.1623563447478834E-11</v>
      </c>
    </row>
    <row r="32" spans="2:14">
      <c r="B32" s="76" t="s">
        <v>1566</v>
      </c>
      <c r="C32" s="73" t="s">
        <v>1567</v>
      </c>
      <c r="D32" s="86" t="s">
        <v>119</v>
      </c>
      <c r="E32" s="73" t="s">
        <v>1550</v>
      </c>
      <c r="F32" s="86" t="s">
        <v>1559</v>
      </c>
      <c r="G32" s="86" t="s">
        <v>132</v>
      </c>
      <c r="H32" s="83">
        <v>19609.211159999999</v>
      </c>
      <c r="I32" s="85">
        <v>3428.69</v>
      </c>
      <c r="J32" s="73"/>
      <c r="K32" s="83">
        <v>672.33906212200009</v>
      </c>
      <c r="L32" s="84">
        <v>2.2398703084623101E-3</v>
      </c>
      <c r="M32" s="84">
        <f t="shared" si="0"/>
        <v>2.0254645712017281E-3</v>
      </c>
      <c r="N32" s="84">
        <f>K32/'סכום נכסי הקרן'!$C$42</f>
        <v>1.0175352195608873E-4</v>
      </c>
    </row>
    <row r="33" spans="2:14">
      <c r="B33" s="76" t="s">
        <v>1568</v>
      </c>
      <c r="C33" s="73" t="s">
        <v>1569</v>
      </c>
      <c r="D33" s="86" t="s">
        <v>119</v>
      </c>
      <c r="E33" s="73" t="s">
        <v>1550</v>
      </c>
      <c r="F33" s="86" t="s">
        <v>1559</v>
      </c>
      <c r="G33" s="86" t="s">
        <v>132</v>
      </c>
      <c r="H33" s="83">
        <v>1.0737999999999999E-2</v>
      </c>
      <c r="I33" s="85">
        <v>337.56</v>
      </c>
      <c r="J33" s="73"/>
      <c r="K33" s="83">
        <v>3.6183999999999998E-5</v>
      </c>
      <c r="L33" s="84">
        <v>2.3697474797041488E-11</v>
      </c>
      <c r="M33" s="84">
        <f t="shared" si="0"/>
        <v>1.0900662206513967E-10</v>
      </c>
      <c r="N33" s="84">
        <f>K33/'סכום נכסי הקרן'!$C$42</f>
        <v>5.4761795735006987E-12</v>
      </c>
    </row>
    <row r="34" spans="2:14">
      <c r="B34" s="76" t="s">
        <v>1570</v>
      </c>
      <c r="C34" s="73" t="s">
        <v>1571</v>
      </c>
      <c r="D34" s="86" t="s">
        <v>119</v>
      </c>
      <c r="E34" s="73" t="s">
        <v>1550</v>
      </c>
      <c r="F34" s="86" t="s">
        <v>1559</v>
      </c>
      <c r="G34" s="86" t="s">
        <v>132</v>
      </c>
      <c r="H34" s="83">
        <v>3.1981999999999997E-2</v>
      </c>
      <c r="I34" s="85">
        <v>361.37</v>
      </c>
      <c r="J34" s="73"/>
      <c r="K34" s="83">
        <v>1.1578800000000001E-4</v>
      </c>
      <c r="L34" s="84">
        <v>1.4200730770617827E-10</v>
      </c>
      <c r="M34" s="84">
        <f t="shared" si="0"/>
        <v>3.4881878055710794E-10</v>
      </c>
      <c r="N34" s="84">
        <f>K34/'סכום נכסי הקרן'!$C$42</f>
        <v>1.7523653561145783E-11</v>
      </c>
    </row>
    <row r="35" spans="2:14">
      <c r="B35" s="72"/>
      <c r="C35" s="73"/>
      <c r="D35" s="73"/>
      <c r="E35" s="73"/>
      <c r="F35" s="73"/>
      <c r="G35" s="73"/>
      <c r="H35" s="83"/>
      <c r="I35" s="85"/>
      <c r="J35" s="73"/>
      <c r="K35" s="73"/>
      <c r="L35" s="73"/>
      <c r="M35" s="84"/>
      <c r="N35" s="73"/>
    </row>
    <row r="36" spans="2:14">
      <c r="B36" s="70" t="s">
        <v>197</v>
      </c>
      <c r="C36" s="71"/>
      <c r="D36" s="71"/>
      <c r="E36" s="71"/>
      <c r="F36" s="71"/>
      <c r="G36" s="71"/>
      <c r="H36" s="80"/>
      <c r="I36" s="82"/>
      <c r="J36" s="80">
        <v>2.0549784669999998</v>
      </c>
      <c r="K36" s="80">
        <v>277844.446186074</v>
      </c>
      <c r="L36" s="71"/>
      <c r="M36" s="81">
        <f t="shared" si="0"/>
        <v>0.83702422447223646</v>
      </c>
      <c r="N36" s="81">
        <f>K36/'סכום נכסי הקרן'!$C$42</f>
        <v>4.204969270436637E-2</v>
      </c>
    </row>
    <row r="37" spans="2:14">
      <c r="B37" s="89" t="s">
        <v>225</v>
      </c>
      <c r="C37" s="71"/>
      <c r="D37" s="71"/>
      <c r="E37" s="71"/>
      <c r="F37" s="71"/>
      <c r="G37" s="71"/>
      <c r="H37" s="80"/>
      <c r="I37" s="82"/>
      <c r="J37" s="80">
        <v>2.0549784669999998</v>
      </c>
      <c r="K37" s="80">
        <v>271979.80877727905</v>
      </c>
      <c r="L37" s="71"/>
      <c r="M37" s="81">
        <f t="shared" si="0"/>
        <v>0.81935662792211517</v>
      </c>
      <c r="N37" s="81">
        <f>K37/'סכום נכסי הקרן'!$C$42</f>
        <v>4.1162123403459032E-2</v>
      </c>
    </row>
    <row r="38" spans="2:14">
      <c r="B38" s="76" t="s">
        <v>1572</v>
      </c>
      <c r="C38" s="73" t="s">
        <v>1573</v>
      </c>
      <c r="D38" s="86" t="s">
        <v>27</v>
      </c>
      <c r="E38" s="73"/>
      <c r="F38" s="86" t="s">
        <v>1531</v>
      </c>
      <c r="G38" s="86" t="s">
        <v>131</v>
      </c>
      <c r="H38" s="83">
        <v>72199.374222999992</v>
      </c>
      <c r="I38" s="85">
        <v>6292.2</v>
      </c>
      <c r="J38" s="73"/>
      <c r="K38" s="83">
        <v>16422.688425001001</v>
      </c>
      <c r="L38" s="84">
        <v>1.6226376870128617E-3</v>
      </c>
      <c r="M38" s="84">
        <f t="shared" si="0"/>
        <v>4.9474402786801569E-2</v>
      </c>
      <c r="N38" s="84">
        <f>K38/'סכום נכסי הקרן'!$C$42</f>
        <v>2.4854518819079387E-3</v>
      </c>
    </row>
    <row r="39" spans="2:14">
      <c r="B39" s="76" t="s">
        <v>1574</v>
      </c>
      <c r="C39" s="73" t="s">
        <v>1575</v>
      </c>
      <c r="D39" s="86" t="s">
        <v>1402</v>
      </c>
      <c r="E39" s="73"/>
      <c r="F39" s="86" t="s">
        <v>1531</v>
      </c>
      <c r="G39" s="86" t="s">
        <v>131</v>
      </c>
      <c r="H39" s="83">
        <v>44405.144352000003</v>
      </c>
      <c r="I39" s="85">
        <v>5797</v>
      </c>
      <c r="J39" s="73"/>
      <c r="K39" s="83">
        <v>9305.6108783540003</v>
      </c>
      <c r="L39" s="84">
        <v>2.6267461905944987E-4</v>
      </c>
      <c r="M39" s="84">
        <f t="shared" si="0"/>
        <v>2.8033749947545514E-2</v>
      </c>
      <c r="N39" s="84">
        <f>K39/'סכום נכסי הקרן'!$C$42</f>
        <v>1.4083350710531748E-3</v>
      </c>
    </row>
    <row r="40" spans="2:14">
      <c r="B40" s="76" t="s">
        <v>1576</v>
      </c>
      <c r="C40" s="73" t="s">
        <v>1577</v>
      </c>
      <c r="D40" s="86" t="s">
        <v>1402</v>
      </c>
      <c r="E40" s="73"/>
      <c r="F40" s="86" t="s">
        <v>1531</v>
      </c>
      <c r="G40" s="86" t="s">
        <v>131</v>
      </c>
      <c r="H40" s="83">
        <v>9013.5886950000004</v>
      </c>
      <c r="I40" s="85">
        <v>14954</v>
      </c>
      <c r="J40" s="73"/>
      <c r="K40" s="83">
        <v>4872.6297730289998</v>
      </c>
      <c r="L40" s="84">
        <v>9.4035293606939912E-5</v>
      </c>
      <c r="M40" s="84">
        <f t="shared" si="0"/>
        <v>1.4679109886466932E-2</v>
      </c>
      <c r="N40" s="84">
        <f>K40/'סכום נכסי הקרן'!$C$42</f>
        <v>7.374363152855615E-4</v>
      </c>
    </row>
    <row r="41" spans="2:14">
      <c r="B41" s="76" t="s">
        <v>1578</v>
      </c>
      <c r="C41" s="73" t="s">
        <v>1579</v>
      </c>
      <c r="D41" s="86" t="s">
        <v>1402</v>
      </c>
      <c r="E41" s="73"/>
      <c r="F41" s="86" t="s">
        <v>1531</v>
      </c>
      <c r="G41" s="86" t="s">
        <v>131</v>
      </c>
      <c r="H41" s="83">
        <v>33242.954705999997</v>
      </c>
      <c r="I41" s="85">
        <v>7471</v>
      </c>
      <c r="J41" s="73"/>
      <c r="K41" s="83">
        <v>8978.1458430700004</v>
      </c>
      <c r="L41" s="84">
        <v>1.464306660775485E-4</v>
      </c>
      <c r="M41" s="84">
        <f t="shared" si="0"/>
        <v>2.7047240514073524E-2</v>
      </c>
      <c r="N41" s="84">
        <f>K41/'סכום נכסי הקרן'!$C$42</f>
        <v>1.3587756708415362E-3</v>
      </c>
    </row>
    <row r="42" spans="2:14">
      <c r="B42" s="76" t="s">
        <v>1580</v>
      </c>
      <c r="C42" s="73" t="s">
        <v>1581</v>
      </c>
      <c r="D42" s="86" t="s">
        <v>1402</v>
      </c>
      <c r="E42" s="73"/>
      <c r="F42" s="86" t="s">
        <v>1531</v>
      </c>
      <c r="G42" s="86" t="s">
        <v>131</v>
      </c>
      <c r="H42" s="83">
        <v>8127.4102439999997</v>
      </c>
      <c r="I42" s="85">
        <v>8283</v>
      </c>
      <c r="J42" s="73"/>
      <c r="K42" s="83">
        <v>2433.5941067260001</v>
      </c>
      <c r="L42" s="84">
        <v>1.7690426938763783E-5</v>
      </c>
      <c r="M42" s="84">
        <f t="shared" si="0"/>
        <v>7.3313584195178055E-3</v>
      </c>
      <c r="N42" s="84">
        <f>K42/'סכום נכסי הקרן'!$C$42</f>
        <v>3.6830638783563459E-4</v>
      </c>
    </row>
    <row r="43" spans="2:14">
      <c r="B43" s="76" t="s">
        <v>1582</v>
      </c>
      <c r="C43" s="73" t="s">
        <v>1583</v>
      </c>
      <c r="D43" s="86" t="s">
        <v>1402</v>
      </c>
      <c r="E43" s="73"/>
      <c r="F43" s="86" t="s">
        <v>1531</v>
      </c>
      <c r="G43" s="86" t="s">
        <v>131</v>
      </c>
      <c r="H43" s="83">
        <v>58939.499648000005</v>
      </c>
      <c r="I43" s="85">
        <v>3215</v>
      </c>
      <c r="J43" s="73"/>
      <c r="K43" s="83">
        <v>6850.0812630519995</v>
      </c>
      <c r="L43" s="84">
        <v>6.4030192784434123E-5</v>
      </c>
      <c r="M43" s="84">
        <f t="shared" si="0"/>
        <v>2.0636309400757349E-2</v>
      </c>
      <c r="N43" s="84">
        <f>K43/'סכום נכסי הקרן'!$C$42</f>
        <v>1.0367089069628905E-3</v>
      </c>
    </row>
    <row r="44" spans="2:14">
      <c r="B44" s="76" t="s">
        <v>1584</v>
      </c>
      <c r="C44" s="73" t="s">
        <v>1585</v>
      </c>
      <c r="D44" s="86" t="s">
        <v>1402</v>
      </c>
      <c r="E44" s="73"/>
      <c r="F44" s="86" t="s">
        <v>1531</v>
      </c>
      <c r="G44" s="86" t="s">
        <v>131</v>
      </c>
      <c r="H44" s="83">
        <v>5355.6739749999997</v>
      </c>
      <c r="I44" s="85">
        <v>12946</v>
      </c>
      <c r="J44" s="73"/>
      <c r="K44" s="83">
        <v>2506.4441733849999</v>
      </c>
      <c r="L44" s="84">
        <v>1.7983204836699401E-5</v>
      </c>
      <c r="M44" s="84">
        <f t="shared" si="0"/>
        <v>7.5508239203943761E-3</v>
      </c>
      <c r="N44" s="84">
        <f>K44/'סכום נכסי הקרן'!$C$42</f>
        <v>3.7933170418999506E-4</v>
      </c>
    </row>
    <row r="45" spans="2:14">
      <c r="B45" s="76" t="s">
        <v>1586</v>
      </c>
      <c r="C45" s="73" t="s">
        <v>1587</v>
      </c>
      <c r="D45" s="86" t="s">
        <v>27</v>
      </c>
      <c r="E45" s="73"/>
      <c r="F45" s="86" t="s">
        <v>1531</v>
      </c>
      <c r="G45" s="86" t="s">
        <v>139</v>
      </c>
      <c r="H45" s="83">
        <v>66956.476955999999</v>
      </c>
      <c r="I45" s="85">
        <v>4961</v>
      </c>
      <c r="J45" s="73"/>
      <c r="K45" s="83">
        <v>8858.0062484680002</v>
      </c>
      <c r="L45" s="84">
        <v>9.09196363588072E-4</v>
      </c>
      <c r="M45" s="84">
        <f t="shared" si="0"/>
        <v>2.6685312275519485E-2</v>
      </c>
      <c r="N45" s="84">
        <f>K45/'סכום נכסי הקרן'!$C$42</f>
        <v>1.3405934357672458E-3</v>
      </c>
    </row>
    <row r="46" spans="2:14">
      <c r="B46" s="76" t="s">
        <v>1588</v>
      </c>
      <c r="C46" s="73" t="s">
        <v>1589</v>
      </c>
      <c r="D46" s="86" t="s">
        <v>120</v>
      </c>
      <c r="E46" s="73"/>
      <c r="F46" s="86" t="s">
        <v>1531</v>
      </c>
      <c r="G46" s="86" t="s">
        <v>131</v>
      </c>
      <c r="H46" s="83">
        <v>99159.805728999985</v>
      </c>
      <c r="I46" s="85">
        <v>1002.5</v>
      </c>
      <c r="J46" s="73"/>
      <c r="K46" s="83">
        <v>3593.5885445280014</v>
      </c>
      <c r="L46" s="84">
        <v>4.6202854022887017E-4</v>
      </c>
      <c r="M46" s="84">
        <f t="shared" si="0"/>
        <v>1.0825916104658943E-2</v>
      </c>
      <c r="N46" s="84">
        <f>K46/'סכום נכסי הקרן'!$C$42</f>
        <v>5.4386292789935738E-4</v>
      </c>
    </row>
    <row r="47" spans="2:14">
      <c r="B47" s="76" t="s">
        <v>1590</v>
      </c>
      <c r="C47" s="73" t="s">
        <v>1591</v>
      </c>
      <c r="D47" s="86" t="s">
        <v>120</v>
      </c>
      <c r="E47" s="73"/>
      <c r="F47" s="86" t="s">
        <v>1531</v>
      </c>
      <c r="G47" s="86" t="s">
        <v>131</v>
      </c>
      <c r="H47" s="83">
        <v>74237.065000000002</v>
      </c>
      <c r="I47" s="85">
        <v>498.4</v>
      </c>
      <c r="J47" s="73"/>
      <c r="K47" s="83">
        <v>1337.5410780350001</v>
      </c>
      <c r="L47" s="84">
        <v>1.2047054428884065E-4</v>
      </c>
      <c r="M47" s="84">
        <f t="shared" si="0"/>
        <v>4.0294283326873957E-3</v>
      </c>
      <c r="N47" s="84">
        <f>K47/'סכום נכסי הקרן'!$C$42</f>
        <v>2.0242690499263133E-4</v>
      </c>
    </row>
    <row r="48" spans="2:14">
      <c r="B48" s="76" t="s">
        <v>1592</v>
      </c>
      <c r="C48" s="73" t="s">
        <v>1593</v>
      </c>
      <c r="D48" s="86" t="s">
        <v>1402</v>
      </c>
      <c r="E48" s="73"/>
      <c r="F48" s="86" t="s">
        <v>1531</v>
      </c>
      <c r="G48" s="86" t="s">
        <v>131</v>
      </c>
      <c r="H48" s="83">
        <v>16438.207249999999</v>
      </c>
      <c r="I48" s="85">
        <v>10118</v>
      </c>
      <c r="J48" s="73"/>
      <c r="K48" s="83">
        <v>6012.5323815410002</v>
      </c>
      <c r="L48" s="84">
        <v>1.2027135159062307E-4</v>
      </c>
      <c r="M48" s="84">
        <f t="shared" si="0"/>
        <v>1.8113139646502706E-2</v>
      </c>
      <c r="N48" s="84">
        <f>K48/'סכום נכסי הקרן'!$C$42</f>
        <v>9.099521062570843E-4</v>
      </c>
    </row>
    <row r="49" spans="2:14">
      <c r="B49" s="76" t="s">
        <v>1594</v>
      </c>
      <c r="C49" s="73" t="s">
        <v>1595</v>
      </c>
      <c r="D49" s="86" t="s">
        <v>27</v>
      </c>
      <c r="E49" s="73"/>
      <c r="F49" s="86" t="s">
        <v>1531</v>
      </c>
      <c r="G49" s="86" t="s">
        <v>131</v>
      </c>
      <c r="H49" s="83">
        <v>14052.015871999996</v>
      </c>
      <c r="I49" s="85">
        <v>4594</v>
      </c>
      <c r="J49" s="73"/>
      <c r="K49" s="83">
        <v>2333.6618377160003</v>
      </c>
      <c r="L49" s="84">
        <v>1.4416583886992654E-3</v>
      </c>
      <c r="M49" s="84">
        <f t="shared" si="0"/>
        <v>7.0303060460907407E-3</v>
      </c>
      <c r="N49" s="84">
        <f>K49/'סכום נכסי הקרן'!$C$42</f>
        <v>3.5318238136077999E-4</v>
      </c>
    </row>
    <row r="50" spans="2:14">
      <c r="B50" s="76" t="s">
        <v>1596</v>
      </c>
      <c r="C50" s="73" t="s">
        <v>1597</v>
      </c>
      <c r="D50" s="86" t="s">
        <v>1402</v>
      </c>
      <c r="E50" s="73"/>
      <c r="F50" s="86" t="s">
        <v>1531</v>
      </c>
      <c r="G50" s="86" t="s">
        <v>131</v>
      </c>
      <c r="H50" s="83">
        <v>39706.224479999997</v>
      </c>
      <c r="I50" s="85">
        <v>5463</v>
      </c>
      <c r="J50" s="73"/>
      <c r="K50" s="83">
        <v>7841.4810216830001</v>
      </c>
      <c r="L50" s="84">
        <v>1.0949637407341498E-3</v>
      </c>
      <c r="M50" s="84">
        <f t="shared" si="0"/>
        <v>2.3622964795532945E-2</v>
      </c>
      <c r="N50" s="84">
        <f>K50/'סכום נכסי הקרן'!$C$42</f>
        <v>1.1867498948964692E-3</v>
      </c>
    </row>
    <row r="51" spans="2:14">
      <c r="B51" s="76" t="s">
        <v>1598</v>
      </c>
      <c r="C51" s="73" t="s">
        <v>1599</v>
      </c>
      <c r="D51" s="86" t="s">
        <v>120</v>
      </c>
      <c r="E51" s="73"/>
      <c r="F51" s="86" t="s">
        <v>1531</v>
      </c>
      <c r="G51" s="86" t="s">
        <v>131</v>
      </c>
      <c r="H51" s="83">
        <v>543371.30382599996</v>
      </c>
      <c r="I51" s="85">
        <v>731.7</v>
      </c>
      <c r="J51" s="73"/>
      <c r="K51" s="83">
        <v>14372.689905821</v>
      </c>
      <c r="L51" s="84">
        <v>6.8562447003848949E-4</v>
      </c>
      <c r="M51" s="84">
        <f t="shared" si="0"/>
        <v>4.3298650691556424E-2</v>
      </c>
      <c r="N51" s="84">
        <f>K51/'סכום נכסי הקרן'!$C$42</f>
        <v>2.1751998363507808E-3</v>
      </c>
    </row>
    <row r="52" spans="2:14">
      <c r="B52" s="76" t="s">
        <v>1600</v>
      </c>
      <c r="C52" s="73" t="s">
        <v>1601</v>
      </c>
      <c r="D52" s="86" t="s">
        <v>1602</v>
      </c>
      <c r="E52" s="73"/>
      <c r="F52" s="86" t="s">
        <v>1531</v>
      </c>
      <c r="G52" s="86" t="s">
        <v>136</v>
      </c>
      <c r="H52" s="83">
        <v>656714.40784600005</v>
      </c>
      <c r="I52" s="85">
        <v>2140</v>
      </c>
      <c r="J52" s="73"/>
      <c r="K52" s="83">
        <v>6472.0045488510004</v>
      </c>
      <c r="L52" s="84">
        <v>2.1356656466569313E-3</v>
      </c>
      <c r="M52" s="84">
        <f t="shared" si="0"/>
        <v>1.9497329036603631E-2</v>
      </c>
      <c r="N52" s="84">
        <f>K52/'סכום נכסי הקרן'!$C$42</f>
        <v>9.7948980516309576E-4</v>
      </c>
    </row>
    <row r="53" spans="2:14">
      <c r="B53" s="76" t="s">
        <v>1603</v>
      </c>
      <c r="C53" s="73" t="s">
        <v>1604</v>
      </c>
      <c r="D53" s="86" t="s">
        <v>27</v>
      </c>
      <c r="E53" s="73"/>
      <c r="F53" s="86" t="s">
        <v>1531</v>
      </c>
      <c r="G53" s="86" t="s">
        <v>133</v>
      </c>
      <c r="H53" s="83">
        <v>219863.02636900003</v>
      </c>
      <c r="I53" s="85">
        <v>2868.5</v>
      </c>
      <c r="J53" s="73"/>
      <c r="K53" s="83">
        <v>24799.484578047002</v>
      </c>
      <c r="L53" s="84">
        <v>9.4859521854446811E-4</v>
      </c>
      <c r="M53" s="84">
        <f t="shared" si="0"/>
        <v>7.4710038768777062E-2</v>
      </c>
      <c r="N53" s="84">
        <f>K53/'סכום נכסי הקרן'!$C$42</f>
        <v>3.7532177448498395E-3</v>
      </c>
    </row>
    <row r="54" spans="2:14">
      <c r="B54" s="76" t="s">
        <v>1605</v>
      </c>
      <c r="C54" s="73" t="s">
        <v>1606</v>
      </c>
      <c r="D54" s="86" t="s">
        <v>1402</v>
      </c>
      <c r="E54" s="73"/>
      <c r="F54" s="86" t="s">
        <v>1531</v>
      </c>
      <c r="G54" s="86" t="s">
        <v>131</v>
      </c>
      <c r="H54" s="83">
        <v>10931.248742</v>
      </c>
      <c r="I54" s="85">
        <v>7029</v>
      </c>
      <c r="J54" s="73"/>
      <c r="K54" s="83">
        <v>2777.6122687659995</v>
      </c>
      <c r="L54" s="84">
        <v>4.752716844347826E-4</v>
      </c>
      <c r="M54" s="84">
        <f t="shared" si="0"/>
        <v>8.3677352096194584E-3</v>
      </c>
      <c r="N54" s="84">
        <f>K54/'סכום נכסי הקרן'!$C$42</f>
        <v>4.2037098080149513E-4</v>
      </c>
    </row>
    <row r="55" spans="2:14">
      <c r="B55" s="76" t="s">
        <v>1607</v>
      </c>
      <c r="C55" s="73" t="s">
        <v>1608</v>
      </c>
      <c r="D55" s="86" t="s">
        <v>27</v>
      </c>
      <c r="E55" s="73"/>
      <c r="F55" s="86" t="s">
        <v>1531</v>
      </c>
      <c r="G55" s="86" t="s">
        <v>131</v>
      </c>
      <c r="H55" s="83">
        <v>18153.931874999998</v>
      </c>
      <c r="I55" s="85">
        <v>3158</v>
      </c>
      <c r="J55" s="73"/>
      <c r="K55" s="83">
        <v>2072.4837245879999</v>
      </c>
      <c r="L55" s="84">
        <v>3.4777647270114938E-4</v>
      </c>
      <c r="M55" s="84">
        <f t="shared" si="0"/>
        <v>6.2434902194980412E-3</v>
      </c>
      <c r="N55" s="84">
        <f>K55/'סכום נכסי הקרן'!$C$42</f>
        <v>3.1365501434339635E-4</v>
      </c>
    </row>
    <row r="56" spans="2:14">
      <c r="B56" s="76" t="s">
        <v>1609</v>
      </c>
      <c r="C56" s="73" t="s">
        <v>1610</v>
      </c>
      <c r="D56" s="86" t="s">
        <v>1386</v>
      </c>
      <c r="E56" s="73"/>
      <c r="F56" s="86" t="s">
        <v>1531</v>
      </c>
      <c r="G56" s="86" t="s">
        <v>131</v>
      </c>
      <c r="H56" s="83">
        <v>12249.115725</v>
      </c>
      <c r="I56" s="85">
        <v>4989</v>
      </c>
      <c r="J56" s="73"/>
      <c r="K56" s="83">
        <v>2209.156806426</v>
      </c>
      <c r="L56" s="84">
        <v>7.0559422379032263E-5</v>
      </c>
      <c r="M56" s="84">
        <f t="shared" si="0"/>
        <v>6.6552266493673969E-3</v>
      </c>
      <c r="N56" s="84">
        <f>K56/'סכום נכסי הקרן'!$C$42</f>
        <v>3.3433946987646745E-4</v>
      </c>
    </row>
    <row r="57" spans="2:14">
      <c r="B57" s="76" t="s">
        <v>1611</v>
      </c>
      <c r="C57" s="73" t="s">
        <v>1612</v>
      </c>
      <c r="D57" s="86" t="s">
        <v>120</v>
      </c>
      <c r="E57" s="73"/>
      <c r="F57" s="86" t="s">
        <v>1531</v>
      </c>
      <c r="G57" s="86" t="s">
        <v>131</v>
      </c>
      <c r="H57" s="83">
        <v>173028.410435</v>
      </c>
      <c r="I57" s="85">
        <v>483.9</v>
      </c>
      <c r="J57" s="73"/>
      <c r="K57" s="83">
        <v>3026.7833885529994</v>
      </c>
      <c r="L57" s="84">
        <v>1.8184020301447649E-3</v>
      </c>
      <c r="M57" s="84">
        <f t="shared" si="0"/>
        <v>9.1183791982378838E-3</v>
      </c>
      <c r="N57" s="84">
        <f>K57/'סכום נכסי הקרן'!$C$42</f>
        <v>4.5808117858183632E-4</v>
      </c>
    </row>
    <row r="58" spans="2:14">
      <c r="B58" s="76" t="s">
        <v>1613</v>
      </c>
      <c r="C58" s="73" t="s">
        <v>1614</v>
      </c>
      <c r="D58" s="86" t="s">
        <v>120</v>
      </c>
      <c r="E58" s="73"/>
      <c r="F58" s="86" t="s">
        <v>1531</v>
      </c>
      <c r="G58" s="86" t="s">
        <v>131</v>
      </c>
      <c r="H58" s="83">
        <v>22971.068970000004</v>
      </c>
      <c r="I58" s="85">
        <v>3861.5</v>
      </c>
      <c r="J58" s="73"/>
      <c r="K58" s="83">
        <v>3206.6055992210004</v>
      </c>
      <c r="L58" s="84">
        <v>2.324655506032904E-4</v>
      </c>
      <c r="M58" s="84">
        <f t="shared" si="0"/>
        <v>9.6601051477516117E-3</v>
      </c>
      <c r="N58" s="84">
        <f>K58/'סכום נכסי הקרן'!$C$42</f>
        <v>4.8529593418989087E-4</v>
      </c>
    </row>
    <row r="59" spans="2:14">
      <c r="B59" s="76" t="s">
        <v>1615</v>
      </c>
      <c r="C59" s="73" t="s">
        <v>1616</v>
      </c>
      <c r="D59" s="86" t="s">
        <v>27</v>
      </c>
      <c r="E59" s="73"/>
      <c r="F59" s="86" t="s">
        <v>1531</v>
      </c>
      <c r="G59" s="86" t="s">
        <v>133</v>
      </c>
      <c r="H59" s="83">
        <v>153776.77750100003</v>
      </c>
      <c r="I59" s="85">
        <v>644.1</v>
      </c>
      <c r="J59" s="73"/>
      <c r="K59" s="83">
        <v>3894.7506075300007</v>
      </c>
      <c r="L59" s="84">
        <v>8.6264657403936347E-4</v>
      </c>
      <c r="M59" s="84">
        <f t="shared" si="0"/>
        <v>1.1733186146169465E-2</v>
      </c>
      <c r="N59" s="84">
        <f>K59/'סכום נכסי הקרן'!$C$42</f>
        <v>5.8944156867220948E-4</v>
      </c>
    </row>
    <row r="60" spans="2:14">
      <c r="B60" s="76" t="s">
        <v>1617</v>
      </c>
      <c r="C60" s="73" t="s">
        <v>1618</v>
      </c>
      <c r="D60" s="86" t="s">
        <v>120</v>
      </c>
      <c r="E60" s="73"/>
      <c r="F60" s="86" t="s">
        <v>1531</v>
      </c>
      <c r="G60" s="86" t="s">
        <v>131</v>
      </c>
      <c r="H60" s="83">
        <v>256934.51378100002</v>
      </c>
      <c r="I60" s="85">
        <v>994.25</v>
      </c>
      <c r="J60" s="73"/>
      <c r="K60" s="83">
        <v>9234.7756228199996</v>
      </c>
      <c r="L60" s="84">
        <v>1.0949942254207747E-3</v>
      </c>
      <c r="M60" s="84">
        <f t="shared" si="0"/>
        <v>2.782035419448111E-2</v>
      </c>
      <c r="N60" s="84">
        <f>K60/'סכום נכסי הקרן'!$C$42</f>
        <v>1.3976146813936845E-3</v>
      </c>
    </row>
    <row r="61" spans="2:14">
      <c r="B61" s="76" t="s">
        <v>1619</v>
      </c>
      <c r="C61" s="73" t="s">
        <v>1620</v>
      </c>
      <c r="D61" s="86" t="s">
        <v>1402</v>
      </c>
      <c r="E61" s="73"/>
      <c r="F61" s="86" t="s">
        <v>1531</v>
      </c>
      <c r="G61" s="86" t="s">
        <v>131</v>
      </c>
      <c r="H61" s="83">
        <v>10072.792533</v>
      </c>
      <c r="I61" s="85">
        <v>30470</v>
      </c>
      <c r="J61" s="73"/>
      <c r="K61" s="83">
        <v>11095.085283359</v>
      </c>
      <c r="L61" s="84">
        <v>5.723177575568182E-4</v>
      </c>
      <c r="M61" s="84">
        <f t="shared" si="0"/>
        <v>3.3424656430013473E-2</v>
      </c>
      <c r="N61" s="84">
        <f>K61/'סכום נכסי הקרן'!$C$42</f>
        <v>1.679158727475646E-3</v>
      </c>
    </row>
    <row r="62" spans="2:14">
      <c r="B62" s="76" t="s">
        <v>1621</v>
      </c>
      <c r="C62" s="73" t="s">
        <v>1622</v>
      </c>
      <c r="D62" s="86" t="s">
        <v>27</v>
      </c>
      <c r="E62" s="73"/>
      <c r="F62" s="86" t="s">
        <v>1531</v>
      </c>
      <c r="G62" s="86" t="s">
        <v>131</v>
      </c>
      <c r="H62" s="83">
        <v>101734.38903400001</v>
      </c>
      <c r="I62" s="85">
        <v>653.42999999999995</v>
      </c>
      <c r="J62" s="73"/>
      <c r="K62" s="83">
        <v>2403.11831115</v>
      </c>
      <c r="L62" s="84">
        <v>2.8418483033690821E-4</v>
      </c>
      <c r="M62" s="84">
        <f t="shared" si="0"/>
        <v>7.2395481295971908E-3</v>
      </c>
      <c r="N62" s="84">
        <f>K62/'סכום נכסי הקרן'!$C$42</f>
        <v>3.6369410259300041E-4</v>
      </c>
    </row>
    <row r="63" spans="2:14">
      <c r="B63" s="76" t="s">
        <v>1623</v>
      </c>
      <c r="C63" s="73" t="s">
        <v>1624</v>
      </c>
      <c r="D63" s="86" t="s">
        <v>1402</v>
      </c>
      <c r="E63" s="73"/>
      <c r="F63" s="86" t="s">
        <v>1531</v>
      </c>
      <c r="G63" s="86" t="s">
        <v>131</v>
      </c>
      <c r="H63" s="83">
        <v>6416.2034750000003</v>
      </c>
      <c r="I63" s="85">
        <v>11508</v>
      </c>
      <c r="J63" s="73"/>
      <c r="K63" s="83">
        <v>2669.2317556889998</v>
      </c>
      <c r="L63" s="84">
        <v>1.2667726505429419E-4</v>
      </c>
      <c r="M63" s="84">
        <f t="shared" si="0"/>
        <v>8.0412319587845459E-3</v>
      </c>
      <c r="N63" s="84">
        <f>K63/'סכום נכסי הקרן'!$C$42</f>
        <v>4.0396839535273904E-4</v>
      </c>
    </row>
    <row r="64" spans="2:14">
      <c r="B64" s="76" t="s">
        <v>1625</v>
      </c>
      <c r="C64" s="73" t="s">
        <v>1626</v>
      </c>
      <c r="D64" s="86" t="s">
        <v>27</v>
      </c>
      <c r="E64" s="73"/>
      <c r="F64" s="86" t="s">
        <v>1531</v>
      </c>
      <c r="G64" s="86" t="s">
        <v>133</v>
      </c>
      <c r="H64" s="83">
        <v>48852.432387999994</v>
      </c>
      <c r="I64" s="85">
        <v>20348</v>
      </c>
      <c r="J64" s="73"/>
      <c r="K64" s="83">
        <v>39088.006348177994</v>
      </c>
      <c r="L64" s="84">
        <v>1.8003188815155443E-3</v>
      </c>
      <c r="M64" s="84">
        <f t="shared" si="0"/>
        <v>0.11775512755017739</v>
      </c>
      <c r="N64" s="84">
        <f>K64/'סכום נכסי הקרן'!$C$42</f>
        <v>5.9156793591852198E-3</v>
      </c>
    </row>
    <row r="65" spans="2:14">
      <c r="B65" s="76" t="s">
        <v>1627</v>
      </c>
      <c r="C65" s="73" t="s">
        <v>1628</v>
      </c>
      <c r="D65" s="86" t="s">
        <v>27</v>
      </c>
      <c r="E65" s="73"/>
      <c r="F65" s="86" t="s">
        <v>1531</v>
      </c>
      <c r="G65" s="86" t="s">
        <v>133</v>
      </c>
      <c r="H65" s="83">
        <v>13260.415444999999</v>
      </c>
      <c r="I65" s="85">
        <v>5431.8</v>
      </c>
      <c r="J65" s="73"/>
      <c r="K65" s="83">
        <v>2832.2820516190004</v>
      </c>
      <c r="L65" s="84">
        <v>2.0712240464701884E-3</v>
      </c>
      <c r="M65" s="84">
        <f t="shared" si="0"/>
        <v>8.5324314388323785E-3</v>
      </c>
      <c r="N65" s="84">
        <f>K65/'סכום נכסי הקרן'!$C$42</f>
        <v>4.2864484627096568E-4</v>
      </c>
    </row>
    <row r="66" spans="2:14">
      <c r="B66" s="76" t="s">
        <v>1629</v>
      </c>
      <c r="C66" s="73" t="s">
        <v>1630</v>
      </c>
      <c r="D66" s="86" t="s">
        <v>27</v>
      </c>
      <c r="E66" s="73"/>
      <c r="F66" s="86" t="s">
        <v>1531</v>
      </c>
      <c r="G66" s="86" t="s">
        <v>133</v>
      </c>
      <c r="H66" s="83">
        <v>17021.498474</v>
      </c>
      <c r="I66" s="85">
        <v>8980</v>
      </c>
      <c r="J66" s="73"/>
      <c r="K66" s="83">
        <v>6010.4878800440001</v>
      </c>
      <c r="L66" s="84">
        <v>3.0349044756086126E-3</v>
      </c>
      <c r="M66" s="84">
        <f t="shared" si="0"/>
        <v>1.8106980454539543E-2</v>
      </c>
      <c r="N66" s="84">
        <f>K66/'סכום נכסי הקרן'!$C$42</f>
        <v>9.0964268614499423E-4</v>
      </c>
    </row>
    <row r="67" spans="2:14">
      <c r="B67" s="76" t="s">
        <v>1631</v>
      </c>
      <c r="C67" s="73" t="s">
        <v>1632</v>
      </c>
      <c r="D67" s="86" t="s">
        <v>27</v>
      </c>
      <c r="E67" s="73"/>
      <c r="F67" s="86" t="s">
        <v>1531</v>
      </c>
      <c r="G67" s="86" t="s">
        <v>133</v>
      </c>
      <c r="H67" s="83">
        <v>18205.038793</v>
      </c>
      <c r="I67" s="85">
        <v>2119.9</v>
      </c>
      <c r="J67" s="73"/>
      <c r="K67" s="83">
        <v>1517.5485090120001</v>
      </c>
      <c r="L67" s="84">
        <v>5.0809158313827227E-4</v>
      </c>
      <c r="M67" s="84">
        <f t="shared" si="0"/>
        <v>4.571712270268276E-3</v>
      </c>
      <c r="N67" s="84">
        <f>K67/'סכום נכסי הקרן'!$C$42</f>
        <v>2.2966969231837155E-4</v>
      </c>
    </row>
    <row r="68" spans="2:14">
      <c r="B68" s="76" t="s">
        <v>1633</v>
      </c>
      <c r="C68" s="73" t="s">
        <v>1634</v>
      </c>
      <c r="D68" s="86" t="s">
        <v>121</v>
      </c>
      <c r="E68" s="73"/>
      <c r="F68" s="86" t="s">
        <v>1531</v>
      </c>
      <c r="G68" s="86" t="s">
        <v>140</v>
      </c>
      <c r="H68" s="83">
        <v>74511.307323000001</v>
      </c>
      <c r="I68" s="85">
        <v>211900</v>
      </c>
      <c r="J68" s="73"/>
      <c r="K68" s="83">
        <v>4273.7519092730008</v>
      </c>
      <c r="L68" s="84">
        <v>9.2972148632440581E-6</v>
      </c>
      <c r="M68" s="84">
        <f t="shared" si="0"/>
        <v>1.2874951889627766E-2</v>
      </c>
      <c r="N68" s="84">
        <f>K68/'סכום נכסי הקרן'!$C$42</f>
        <v>6.4680059992732754E-4</v>
      </c>
    </row>
    <row r="69" spans="2:14">
      <c r="B69" s="76" t="s">
        <v>1635</v>
      </c>
      <c r="C69" s="73" t="s">
        <v>1636</v>
      </c>
      <c r="D69" s="86" t="s">
        <v>121</v>
      </c>
      <c r="E69" s="73"/>
      <c r="F69" s="86" t="s">
        <v>1531</v>
      </c>
      <c r="G69" s="86" t="s">
        <v>140</v>
      </c>
      <c r="H69" s="83">
        <v>487843.57</v>
      </c>
      <c r="I69" s="85">
        <v>20000</v>
      </c>
      <c r="J69" s="73"/>
      <c r="K69" s="83">
        <v>2640.9899505520002</v>
      </c>
      <c r="L69" s="84">
        <v>1.2962643260884439E-3</v>
      </c>
      <c r="M69" s="84">
        <f t="shared" si="0"/>
        <v>7.9561517084250997E-3</v>
      </c>
      <c r="N69" s="84">
        <f>K69/'סכום נכסי הקרן'!$C$42</f>
        <v>3.9969420796577175E-4</v>
      </c>
    </row>
    <row r="70" spans="2:14">
      <c r="B70" s="76" t="s">
        <v>1637</v>
      </c>
      <c r="C70" s="73" t="s">
        <v>1638</v>
      </c>
      <c r="D70" s="86" t="s">
        <v>1386</v>
      </c>
      <c r="E70" s="73"/>
      <c r="F70" s="86" t="s">
        <v>1531</v>
      </c>
      <c r="G70" s="86" t="s">
        <v>131</v>
      </c>
      <c r="H70" s="83">
        <v>1203.77522</v>
      </c>
      <c r="I70" s="85">
        <v>32093</v>
      </c>
      <c r="J70" s="83">
        <v>2.0549784669999998</v>
      </c>
      <c r="K70" s="83">
        <v>1398.6291845739997</v>
      </c>
      <c r="L70" s="84">
        <v>2.2389569794475959E-6</v>
      </c>
      <c r="M70" s="84">
        <f t="shared" si="0"/>
        <v>4.2134601738926724E-3</v>
      </c>
      <c r="N70" s="84">
        <f>K70/'סכום נכסי הקרן'!$C$42</f>
        <v>2.1167213606749052E-4</v>
      </c>
    </row>
    <row r="71" spans="2:14">
      <c r="B71" s="76" t="s">
        <v>1639</v>
      </c>
      <c r="C71" s="73" t="s">
        <v>1640</v>
      </c>
      <c r="D71" s="86" t="s">
        <v>120</v>
      </c>
      <c r="E71" s="73"/>
      <c r="F71" s="86" t="s">
        <v>1531</v>
      </c>
      <c r="G71" s="86" t="s">
        <v>131</v>
      </c>
      <c r="H71" s="83">
        <v>622.15963099999999</v>
      </c>
      <c r="I71" s="85">
        <v>78531</v>
      </c>
      <c r="J71" s="73"/>
      <c r="K71" s="83">
        <v>1766.2462705769999</v>
      </c>
      <c r="L71" s="84">
        <v>4.0034095600570988E-5</v>
      </c>
      <c r="M71" s="84">
        <f t="shared" si="0"/>
        <v>5.3209302368657264E-3</v>
      </c>
      <c r="N71" s="84">
        <f>K71/'סכום נכסי הקרן'!$C$42</f>
        <v>2.6730825084859484E-4</v>
      </c>
    </row>
    <row r="72" spans="2:14">
      <c r="B72" s="76" t="s">
        <v>1641</v>
      </c>
      <c r="C72" s="73" t="s">
        <v>1642</v>
      </c>
      <c r="D72" s="86" t="s">
        <v>1402</v>
      </c>
      <c r="E72" s="73"/>
      <c r="F72" s="86" t="s">
        <v>1531</v>
      </c>
      <c r="G72" s="86" t="s">
        <v>131</v>
      </c>
      <c r="H72" s="83">
        <v>17922.948550000001</v>
      </c>
      <c r="I72" s="85">
        <v>5316</v>
      </c>
      <c r="J72" s="73"/>
      <c r="K72" s="83">
        <v>3444.3139608789998</v>
      </c>
      <c r="L72" s="84">
        <v>4.2673453335850782E-4</v>
      </c>
      <c r="M72" s="84">
        <f t="shared" si="0"/>
        <v>1.0376216841897563E-2</v>
      </c>
      <c r="N72" s="84">
        <f>K72/'סכום נכסי הקרן'!$C$42</f>
        <v>5.2127132868916824E-4</v>
      </c>
    </row>
    <row r="73" spans="2:14">
      <c r="B73" s="76" t="s">
        <v>1643</v>
      </c>
      <c r="C73" s="73" t="s">
        <v>1644</v>
      </c>
      <c r="D73" s="86" t="s">
        <v>27</v>
      </c>
      <c r="E73" s="73"/>
      <c r="F73" s="86" t="s">
        <v>1531</v>
      </c>
      <c r="G73" s="86" t="s">
        <v>133</v>
      </c>
      <c r="H73" s="83">
        <v>3309.7004629999997</v>
      </c>
      <c r="I73" s="85">
        <v>22870</v>
      </c>
      <c r="J73" s="73"/>
      <c r="K73" s="83">
        <v>2976.3942320589999</v>
      </c>
      <c r="L73" s="84">
        <v>1.9613039780740737E-3</v>
      </c>
      <c r="M73" s="84">
        <f t="shared" si="0"/>
        <v>8.9665786306355588E-3</v>
      </c>
      <c r="N73" s="84">
        <f>K73/'סכום נכסי הקרן'!$C$42</f>
        <v>4.5045515410918624E-4</v>
      </c>
    </row>
    <row r="74" spans="2:14">
      <c r="B74" s="76" t="s">
        <v>1645</v>
      </c>
      <c r="C74" s="73" t="s">
        <v>1646</v>
      </c>
      <c r="D74" s="86" t="s">
        <v>27</v>
      </c>
      <c r="E74" s="73"/>
      <c r="F74" s="86" t="s">
        <v>1531</v>
      </c>
      <c r="G74" s="86" t="s">
        <v>133</v>
      </c>
      <c r="H74" s="83">
        <v>11146.165045999998</v>
      </c>
      <c r="I74" s="85">
        <v>19450</v>
      </c>
      <c r="J74" s="73"/>
      <c r="K74" s="83">
        <v>8524.7308119440022</v>
      </c>
      <c r="L74" s="84">
        <v>3.3386745682192596E-3</v>
      </c>
      <c r="M74" s="84">
        <f t="shared" si="0"/>
        <v>2.568129863543641E-2</v>
      </c>
      <c r="N74" s="84">
        <f>K74/'סכום נכסי הקרן'!$C$42</f>
        <v>1.2901546744959035E-3</v>
      </c>
    </row>
    <row r="75" spans="2:14">
      <c r="B75" s="76" t="s">
        <v>1647</v>
      </c>
      <c r="C75" s="73" t="s">
        <v>1648</v>
      </c>
      <c r="D75" s="86" t="s">
        <v>1402</v>
      </c>
      <c r="E75" s="73"/>
      <c r="F75" s="86" t="s">
        <v>1531</v>
      </c>
      <c r="G75" s="86" t="s">
        <v>131</v>
      </c>
      <c r="H75" s="83">
        <v>12255.372848999999</v>
      </c>
      <c r="I75" s="85">
        <v>7621</v>
      </c>
      <c r="J75" s="73"/>
      <c r="K75" s="83">
        <v>3376.3448028620005</v>
      </c>
      <c r="L75" s="84">
        <v>1.4426571923484402E-4</v>
      </c>
      <c r="M75" s="84">
        <f t="shared" si="0"/>
        <v>1.0171455391531522E-2</v>
      </c>
      <c r="N75" s="84">
        <f>K75/'סכום נכסי הקרן'!$C$42</f>
        <v>5.1098470159540495E-4</v>
      </c>
    </row>
    <row r="76" spans="2:14">
      <c r="B76" s="76" t="s">
        <v>1649</v>
      </c>
      <c r="C76" s="73" t="s">
        <v>1650</v>
      </c>
      <c r="D76" s="86" t="s">
        <v>120</v>
      </c>
      <c r="E76" s="73"/>
      <c r="F76" s="86" t="s">
        <v>1531</v>
      </c>
      <c r="G76" s="86" t="s">
        <v>131</v>
      </c>
      <c r="H76" s="83">
        <v>29694.826000000001</v>
      </c>
      <c r="I76" s="85">
        <v>3037.125</v>
      </c>
      <c r="J76" s="73"/>
      <c r="K76" s="83">
        <v>3260.2563777109999</v>
      </c>
      <c r="L76" s="84">
        <v>1.5628855789473685E-3</v>
      </c>
      <c r="M76" s="84">
        <f t="shared" ref="M76:M83" si="1">IFERROR(K76/$K$11,0)</f>
        <v>9.821731560927598E-3</v>
      </c>
      <c r="N76" s="84">
        <f>K76/'סכום נכסי הקרן'!$C$42</f>
        <v>4.9341558091964288E-4</v>
      </c>
    </row>
    <row r="77" spans="2:14">
      <c r="B77" s="76" t="s">
        <v>1651</v>
      </c>
      <c r="C77" s="73" t="s">
        <v>1652</v>
      </c>
      <c r="D77" s="86" t="s">
        <v>1402</v>
      </c>
      <c r="E77" s="73"/>
      <c r="F77" s="86" t="s">
        <v>1531</v>
      </c>
      <c r="G77" s="86" t="s">
        <v>131</v>
      </c>
      <c r="H77" s="83">
        <v>16575.567030999999</v>
      </c>
      <c r="I77" s="85">
        <v>15101</v>
      </c>
      <c r="J77" s="73"/>
      <c r="K77" s="83">
        <v>9048.6211039870013</v>
      </c>
      <c r="L77" s="84">
        <v>5.7363657233131321E-5</v>
      </c>
      <c r="M77" s="84">
        <f t="shared" si="1"/>
        <v>2.725955176025199E-2</v>
      </c>
      <c r="N77" s="84">
        <f>K77/'סכום נכסי הקרן'!$C$42</f>
        <v>1.3694415779902985E-3</v>
      </c>
    </row>
    <row r="78" spans="2:14">
      <c r="B78" s="76" t="s">
        <v>1653</v>
      </c>
      <c r="C78" s="73" t="s">
        <v>1654</v>
      </c>
      <c r="D78" s="86" t="s">
        <v>1402</v>
      </c>
      <c r="E78" s="73"/>
      <c r="F78" s="86" t="s">
        <v>1531</v>
      </c>
      <c r="G78" s="86" t="s">
        <v>131</v>
      </c>
      <c r="H78" s="83">
        <v>6787.3887999999997</v>
      </c>
      <c r="I78" s="85">
        <v>6769</v>
      </c>
      <c r="J78" s="73"/>
      <c r="K78" s="83">
        <v>1660.8696275569998</v>
      </c>
      <c r="L78" s="84">
        <v>2.9662028694872079E-5</v>
      </c>
      <c r="M78" s="84">
        <f t="shared" si="1"/>
        <v>5.003476337347313E-3</v>
      </c>
      <c r="N78" s="84">
        <f>K78/'סכום נכסי הקרן'!$C$42</f>
        <v>2.5136027881592294E-4</v>
      </c>
    </row>
    <row r="79" spans="2:14">
      <c r="B79" s="76" t="s">
        <v>1655</v>
      </c>
      <c r="C79" s="73" t="s">
        <v>1656</v>
      </c>
      <c r="D79" s="86" t="s">
        <v>122</v>
      </c>
      <c r="E79" s="73"/>
      <c r="F79" s="86" t="s">
        <v>1531</v>
      </c>
      <c r="G79" s="86" t="s">
        <v>135</v>
      </c>
      <c r="H79" s="83">
        <v>38628.387138999999</v>
      </c>
      <c r="I79" s="85">
        <v>8978</v>
      </c>
      <c r="J79" s="73"/>
      <c r="K79" s="83">
        <v>8378.4779334089999</v>
      </c>
      <c r="L79" s="84">
        <v>2.8714305005527119E-4</v>
      </c>
      <c r="M79" s="84">
        <f t="shared" si="1"/>
        <v>2.5240702453245282E-2</v>
      </c>
      <c r="N79" s="84">
        <f>K79/'סכום נכסי הקרן'!$C$42</f>
        <v>1.2680203879051712E-3</v>
      </c>
    </row>
    <row r="80" spans="2:14">
      <c r="B80" s="76" t="s">
        <v>1657</v>
      </c>
      <c r="C80" s="73" t="s">
        <v>1658</v>
      </c>
      <c r="D80" s="86" t="s">
        <v>1402</v>
      </c>
      <c r="E80" s="73"/>
      <c r="F80" s="86" t="s">
        <v>1531</v>
      </c>
      <c r="G80" s="86" t="s">
        <v>131</v>
      </c>
      <c r="H80" s="83">
        <v>21880.314376999995</v>
      </c>
      <c r="I80" s="85">
        <v>2784</v>
      </c>
      <c r="J80" s="73"/>
      <c r="K80" s="83">
        <v>2202.0698476329994</v>
      </c>
      <c r="L80" s="84">
        <v>2.8015767448143398E-4</v>
      </c>
      <c r="M80" s="84">
        <f t="shared" si="1"/>
        <v>6.6338767312063363E-3</v>
      </c>
      <c r="N80" s="84">
        <f>K80/'סכום נכסי הקרן'!$C$42</f>
        <v>3.3326691131521191E-4</v>
      </c>
    </row>
    <row r="81" spans="2:14">
      <c r="B81" s="72"/>
      <c r="C81" s="73"/>
      <c r="D81" s="73"/>
      <c r="E81" s="73"/>
      <c r="F81" s="73"/>
      <c r="G81" s="73"/>
      <c r="H81" s="83"/>
      <c r="I81" s="85"/>
      <c r="J81" s="73"/>
      <c r="K81" s="73"/>
      <c r="L81" s="73"/>
      <c r="M81" s="84"/>
      <c r="N81" s="73"/>
    </row>
    <row r="82" spans="2:14">
      <c r="B82" s="89" t="s">
        <v>226</v>
      </c>
      <c r="C82" s="71"/>
      <c r="D82" s="71"/>
      <c r="E82" s="71"/>
      <c r="F82" s="71"/>
      <c r="G82" s="71"/>
      <c r="H82" s="80"/>
      <c r="I82" s="82"/>
      <c r="J82" s="71"/>
      <c r="K82" s="80">
        <v>5864.6374087949998</v>
      </c>
      <c r="L82" s="71"/>
      <c r="M82" s="81">
        <f t="shared" si="1"/>
        <v>1.7667596550121505E-2</v>
      </c>
      <c r="N82" s="81">
        <f>K82/'סכום נכסי הקרן'!$C$42</f>
        <v>8.8756930090734152E-4</v>
      </c>
    </row>
    <row r="83" spans="2:14">
      <c r="B83" s="76" t="s">
        <v>1659</v>
      </c>
      <c r="C83" s="73" t="s">
        <v>1660</v>
      </c>
      <c r="D83" s="86" t="s">
        <v>120</v>
      </c>
      <c r="E83" s="73"/>
      <c r="F83" s="86" t="s">
        <v>1559</v>
      </c>
      <c r="G83" s="86" t="s">
        <v>131</v>
      </c>
      <c r="H83" s="83">
        <v>17662.562190000001</v>
      </c>
      <c r="I83" s="85">
        <v>9185</v>
      </c>
      <c r="J83" s="73"/>
      <c r="K83" s="83">
        <v>5864.6374087949998</v>
      </c>
      <c r="L83" s="84">
        <v>5.5579537129265731E-4</v>
      </c>
      <c r="M83" s="84">
        <f t="shared" si="1"/>
        <v>1.7667596550121505E-2</v>
      </c>
      <c r="N83" s="84">
        <f>K83/'סכום נכסי הקרן'!$C$42</f>
        <v>8.8756930090734152E-4</v>
      </c>
    </row>
    <row r="84" spans="2:14">
      <c r="B84" s="122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</row>
    <row r="85" spans="2:14">
      <c r="B85" s="122"/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</row>
    <row r="86" spans="2:14">
      <c r="B86" s="122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</row>
    <row r="87" spans="2:14">
      <c r="B87" s="130" t="s">
        <v>220</v>
      </c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</row>
    <row r="88" spans="2:14">
      <c r="B88" s="130" t="s">
        <v>111</v>
      </c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</row>
    <row r="89" spans="2:14">
      <c r="B89" s="130" t="s">
        <v>203</v>
      </c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</row>
    <row r="90" spans="2:14">
      <c r="B90" s="130" t="s">
        <v>211</v>
      </c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</row>
    <row r="91" spans="2:14">
      <c r="B91" s="130" t="s">
        <v>218</v>
      </c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</row>
    <row r="92" spans="2:14"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</row>
    <row r="93" spans="2:14">
      <c r="B93" s="122"/>
      <c r="C93" s="122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</row>
    <row r="94" spans="2:14">
      <c r="B94" s="122"/>
      <c r="C94" s="122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</row>
    <row r="95" spans="2:14">
      <c r="B95" s="122"/>
      <c r="C95" s="122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</row>
    <row r="96" spans="2:14">
      <c r="B96" s="122"/>
      <c r="C96" s="122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</row>
    <row r="97" spans="2:14">
      <c r="B97" s="122"/>
      <c r="C97" s="122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</row>
    <row r="98" spans="2:14">
      <c r="B98" s="122"/>
      <c r="C98" s="122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</row>
    <row r="99" spans="2:14">
      <c r="B99" s="122"/>
      <c r="C99" s="122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</row>
    <row r="100" spans="2:14">
      <c r="B100" s="122"/>
      <c r="C100" s="122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</row>
    <row r="101" spans="2:14"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</row>
    <row r="102" spans="2:14"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</row>
    <row r="103" spans="2:14"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2:14"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</row>
    <row r="105" spans="2:14"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2:14"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</row>
    <row r="107" spans="2:14"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</row>
    <row r="108" spans="2:14"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</row>
    <row r="109" spans="2:14"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</row>
    <row r="110" spans="2:14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</row>
    <row r="111" spans="2:14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</row>
    <row r="112" spans="2:14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</row>
    <row r="113" spans="2:14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</row>
    <row r="114" spans="2:14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</row>
    <row r="115" spans="2:14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</row>
    <row r="116" spans="2:14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</row>
    <row r="117" spans="2:14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</row>
    <row r="118" spans="2:14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</row>
    <row r="119" spans="2:14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</row>
    <row r="120" spans="2:14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</row>
    <row r="121" spans="2:14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</row>
    <row r="122" spans="2:14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</row>
    <row r="123" spans="2:14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</row>
    <row r="124" spans="2:14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</row>
    <row r="125" spans="2:14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</row>
    <row r="126" spans="2:14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</row>
    <row r="127" spans="2:14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</row>
    <row r="128" spans="2:14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</row>
    <row r="129" spans="2:14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</row>
    <row r="130" spans="2:14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</row>
    <row r="131" spans="2:14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</row>
    <row r="132" spans="2:14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</row>
    <row r="133" spans="2:14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</row>
    <row r="134" spans="2:14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</row>
    <row r="135" spans="2:14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</row>
    <row r="136" spans="2:14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</row>
    <row r="137" spans="2:14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</row>
    <row r="138" spans="2:14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</row>
    <row r="139" spans="2:14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</row>
    <row r="140" spans="2:14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</row>
    <row r="141" spans="2:14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</row>
    <row r="142" spans="2:14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</row>
    <row r="143" spans="2:14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</row>
    <row r="144" spans="2:14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</row>
    <row r="145" spans="2:14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</row>
    <row r="146" spans="2:14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</row>
    <row r="147" spans="2:14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</row>
    <row r="148" spans="2:14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</row>
    <row r="149" spans="2:14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</row>
    <row r="150" spans="2:14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</row>
    <row r="151" spans="2:14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</row>
    <row r="152" spans="2:14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</row>
    <row r="153" spans="2:14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</row>
    <row r="154" spans="2:14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</row>
    <row r="155" spans="2:14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</row>
    <row r="156" spans="2:14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</row>
    <row r="157" spans="2:14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</row>
    <row r="158" spans="2:14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</row>
    <row r="159" spans="2:14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</row>
    <row r="160" spans="2:14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</row>
    <row r="161" spans="2:14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</row>
    <row r="162" spans="2:14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</row>
    <row r="163" spans="2:14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</row>
    <row r="164" spans="2:14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</row>
    <row r="165" spans="2:14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</row>
    <row r="166" spans="2:14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</row>
    <row r="167" spans="2:14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</row>
    <row r="168" spans="2:14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</row>
    <row r="169" spans="2:14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</row>
    <row r="170" spans="2:14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</row>
    <row r="171" spans="2:14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</row>
    <row r="172" spans="2:14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</row>
    <row r="173" spans="2:14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</row>
    <row r="174" spans="2:14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</row>
    <row r="175" spans="2:14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</row>
    <row r="176" spans="2:14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</row>
    <row r="177" spans="2:14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</row>
    <row r="178" spans="2:14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</row>
    <row r="179" spans="2:14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</row>
    <row r="180" spans="2:14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</row>
    <row r="181" spans="2:14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</row>
    <row r="182" spans="2:14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</row>
    <row r="183" spans="2:14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</row>
    <row r="184" spans="2:14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</row>
    <row r="185" spans="2:14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</row>
    <row r="186" spans="2:14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</row>
    <row r="187" spans="2:14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</row>
    <row r="188" spans="2:14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</row>
    <row r="189" spans="2:14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</row>
    <row r="190" spans="2:14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</row>
    <row r="191" spans="2:14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</row>
    <row r="192" spans="2:14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</row>
    <row r="193" spans="2:14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</row>
    <row r="194" spans="2:14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</row>
    <row r="195" spans="2:14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</row>
    <row r="196" spans="2:14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</row>
    <row r="197" spans="2:14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</row>
    <row r="198" spans="2:14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</row>
    <row r="199" spans="2:14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</row>
    <row r="200" spans="2:14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</row>
    <row r="201" spans="2:14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</row>
    <row r="202" spans="2:14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</row>
    <row r="203" spans="2:14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</row>
    <row r="204" spans="2:14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</row>
    <row r="205" spans="2:14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</row>
    <row r="206" spans="2:14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</row>
    <row r="207" spans="2:14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</row>
    <row r="208" spans="2:14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</row>
    <row r="209" spans="2:14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</row>
    <row r="210" spans="2:14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</row>
    <row r="211" spans="2:14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</row>
    <row r="212" spans="2:14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</row>
    <row r="213" spans="2:14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</row>
    <row r="214" spans="2:14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</row>
    <row r="215" spans="2:14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</row>
    <row r="216" spans="2:14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</row>
    <row r="217" spans="2:14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</row>
    <row r="218" spans="2:14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</row>
    <row r="219" spans="2:14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</row>
    <row r="220" spans="2:14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</row>
    <row r="221" spans="2:14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</row>
    <row r="222" spans="2:14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</row>
    <row r="223" spans="2:14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</row>
    <row r="224" spans="2:14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</row>
    <row r="225" spans="2:14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</row>
    <row r="226" spans="2:14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</row>
    <row r="227" spans="2:14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</row>
    <row r="228" spans="2:14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</row>
    <row r="229" spans="2:14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</row>
    <row r="230" spans="2:14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</row>
    <row r="231" spans="2:14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</row>
    <row r="232" spans="2:14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</row>
    <row r="233" spans="2:14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</row>
    <row r="234" spans="2:14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</row>
    <row r="235" spans="2:14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</row>
    <row r="236" spans="2:14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</row>
    <row r="237" spans="2:14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</row>
    <row r="238" spans="2:14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</row>
    <row r="239" spans="2:14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</row>
    <row r="240" spans="2:14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</row>
    <row r="241" spans="2:14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</row>
    <row r="242" spans="2:14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</row>
    <row r="243" spans="2:14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</row>
    <row r="244" spans="2:14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</row>
    <row r="245" spans="2:14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</row>
    <row r="246" spans="2:14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</row>
    <row r="247" spans="2:14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</row>
    <row r="248" spans="2:14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</row>
    <row r="249" spans="2:14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</row>
    <row r="250" spans="2:14">
      <c r="B250" s="133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</row>
    <row r="251" spans="2:14">
      <c r="B251" s="133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</row>
    <row r="252" spans="2:14">
      <c r="B252" s="134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</row>
    <row r="253" spans="2:14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</row>
    <row r="254" spans="2:14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</row>
    <row r="255" spans="2:14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</row>
    <row r="256" spans="2:14">
      <c r="B256" s="122"/>
      <c r="C256" s="122"/>
      <c r="D256" s="122"/>
      <c r="E256" s="122"/>
      <c r="F256" s="122"/>
      <c r="G256" s="122"/>
      <c r="H256" s="123"/>
      <c r="I256" s="123"/>
      <c r="J256" s="123"/>
      <c r="K256" s="123"/>
      <c r="L256" s="123"/>
      <c r="M256" s="123"/>
      <c r="N256" s="123"/>
    </row>
    <row r="257" spans="2:14">
      <c r="B257" s="122"/>
      <c r="C257" s="122"/>
      <c r="D257" s="122"/>
      <c r="E257" s="122"/>
      <c r="F257" s="122"/>
      <c r="G257" s="122"/>
      <c r="H257" s="123"/>
      <c r="I257" s="123"/>
      <c r="J257" s="123"/>
      <c r="K257" s="123"/>
      <c r="L257" s="123"/>
      <c r="M257" s="123"/>
      <c r="N257" s="123"/>
    </row>
    <row r="258" spans="2:14">
      <c r="B258" s="122"/>
      <c r="C258" s="122"/>
      <c r="D258" s="122"/>
      <c r="E258" s="122"/>
      <c r="F258" s="122"/>
      <c r="G258" s="122"/>
      <c r="H258" s="123"/>
      <c r="I258" s="123"/>
      <c r="J258" s="123"/>
      <c r="K258" s="123"/>
      <c r="L258" s="123"/>
      <c r="M258" s="123"/>
      <c r="N258" s="123"/>
    </row>
    <row r="259" spans="2:14">
      <c r="B259" s="122"/>
      <c r="C259" s="122"/>
      <c r="D259" s="122"/>
      <c r="E259" s="122"/>
      <c r="F259" s="122"/>
      <c r="G259" s="122"/>
      <c r="H259" s="123"/>
      <c r="I259" s="123"/>
      <c r="J259" s="123"/>
      <c r="K259" s="123"/>
      <c r="L259" s="123"/>
      <c r="M259" s="123"/>
      <c r="N259" s="123"/>
    </row>
    <row r="260" spans="2:14">
      <c r="B260" s="122"/>
      <c r="C260" s="122"/>
      <c r="D260" s="122"/>
      <c r="E260" s="122"/>
      <c r="F260" s="122"/>
      <c r="G260" s="122"/>
      <c r="H260" s="123"/>
      <c r="I260" s="123"/>
      <c r="J260" s="123"/>
      <c r="K260" s="123"/>
      <c r="L260" s="123"/>
      <c r="M260" s="123"/>
      <c r="N260" s="123"/>
    </row>
    <row r="261" spans="2:14">
      <c r="B261" s="122"/>
      <c r="C261" s="122"/>
      <c r="D261" s="122"/>
      <c r="E261" s="122"/>
      <c r="F261" s="122"/>
      <c r="G261" s="122"/>
      <c r="H261" s="123"/>
      <c r="I261" s="123"/>
      <c r="J261" s="123"/>
      <c r="K261" s="123"/>
      <c r="L261" s="123"/>
      <c r="M261" s="123"/>
      <c r="N261" s="123"/>
    </row>
    <row r="262" spans="2:14">
      <c r="B262" s="122"/>
      <c r="C262" s="122"/>
      <c r="D262" s="122"/>
      <c r="E262" s="122"/>
      <c r="F262" s="122"/>
      <c r="G262" s="122"/>
      <c r="H262" s="123"/>
      <c r="I262" s="123"/>
      <c r="J262" s="123"/>
      <c r="K262" s="123"/>
      <c r="L262" s="123"/>
      <c r="M262" s="123"/>
      <c r="N262" s="123"/>
    </row>
    <row r="263" spans="2:14">
      <c r="B263" s="122"/>
      <c r="C263" s="122"/>
      <c r="D263" s="122"/>
      <c r="E263" s="122"/>
      <c r="F263" s="122"/>
      <c r="G263" s="122"/>
      <c r="H263" s="123"/>
      <c r="I263" s="123"/>
      <c r="J263" s="123"/>
      <c r="K263" s="123"/>
      <c r="L263" s="123"/>
      <c r="M263" s="123"/>
      <c r="N263" s="123"/>
    </row>
    <row r="264" spans="2:14">
      <c r="B264" s="122"/>
      <c r="C264" s="122"/>
      <c r="D264" s="122"/>
      <c r="E264" s="122"/>
      <c r="F264" s="122"/>
      <c r="G264" s="122"/>
      <c r="H264" s="123"/>
      <c r="I264" s="123"/>
      <c r="J264" s="123"/>
      <c r="K264" s="123"/>
      <c r="L264" s="123"/>
      <c r="M264" s="123"/>
      <c r="N264" s="123"/>
    </row>
    <row r="265" spans="2:14">
      <c r="B265" s="122"/>
      <c r="C265" s="122"/>
      <c r="D265" s="122"/>
      <c r="E265" s="122"/>
      <c r="F265" s="122"/>
      <c r="G265" s="122"/>
      <c r="H265" s="123"/>
      <c r="I265" s="123"/>
      <c r="J265" s="123"/>
      <c r="K265" s="123"/>
      <c r="L265" s="123"/>
      <c r="M265" s="123"/>
      <c r="N265" s="123"/>
    </row>
    <row r="266" spans="2:14">
      <c r="B266" s="122"/>
      <c r="C266" s="122"/>
      <c r="D266" s="122"/>
      <c r="E266" s="122"/>
      <c r="F266" s="122"/>
      <c r="G266" s="122"/>
      <c r="H266" s="123"/>
      <c r="I266" s="123"/>
      <c r="J266" s="123"/>
      <c r="K266" s="123"/>
      <c r="L266" s="123"/>
      <c r="M266" s="123"/>
      <c r="N266" s="123"/>
    </row>
    <row r="267" spans="2:14">
      <c r="B267" s="122"/>
      <c r="C267" s="122"/>
      <c r="D267" s="122"/>
      <c r="E267" s="122"/>
      <c r="F267" s="122"/>
      <c r="G267" s="122"/>
      <c r="H267" s="123"/>
      <c r="I267" s="123"/>
      <c r="J267" s="123"/>
      <c r="K267" s="123"/>
      <c r="L267" s="123"/>
      <c r="M267" s="123"/>
      <c r="N267" s="123"/>
    </row>
    <row r="268" spans="2:14">
      <c r="B268" s="122"/>
      <c r="C268" s="122"/>
      <c r="D268" s="122"/>
      <c r="E268" s="122"/>
      <c r="F268" s="122"/>
      <c r="G268" s="122"/>
      <c r="H268" s="123"/>
      <c r="I268" s="123"/>
      <c r="J268" s="123"/>
      <c r="K268" s="123"/>
      <c r="L268" s="123"/>
      <c r="M268" s="123"/>
      <c r="N268" s="123"/>
    </row>
    <row r="269" spans="2:14">
      <c r="B269" s="122"/>
      <c r="C269" s="122"/>
      <c r="D269" s="122"/>
      <c r="E269" s="122"/>
      <c r="F269" s="122"/>
      <c r="G269" s="122"/>
      <c r="H269" s="123"/>
      <c r="I269" s="123"/>
      <c r="J269" s="123"/>
      <c r="K269" s="123"/>
      <c r="L269" s="123"/>
      <c r="M269" s="123"/>
      <c r="N269" s="123"/>
    </row>
    <row r="270" spans="2:14">
      <c r="B270" s="122"/>
      <c r="C270" s="122"/>
      <c r="D270" s="122"/>
      <c r="E270" s="122"/>
      <c r="F270" s="122"/>
      <c r="G270" s="122"/>
      <c r="H270" s="123"/>
      <c r="I270" s="123"/>
      <c r="J270" s="123"/>
      <c r="K270" s="123"/>
      <c r="L270" s="123"/>
      <c r="M270" s="123"/>
      <c r="N270" s="123"/>
    </row>
    <row r="271" spans="2:14">
      <c r="B271" s="122"/>
      <c r="C271" s="122"/>
      <c r="D271" s="122"/>
      <c r="E271" s="122"/>
      <c r="F271" s="122"/>
      <c r="G271" s="122"/>
      <c r="H271" s="123"/>
      <c r="I271" s="123"/>
      <c r="J271" s="123"/>
      <c r="K271" s="123"/>
      <c r="L271" s="123"/>
      <c r="M271" s="123"/>
      <c r="N271" s="123"/>
    </row>
    <row r="272" spans="2:14">
      <c r="B272" s="122"/>
      <c r="C272" s="122"/>
      <c r="D272" s="122"/>
      <c r="E272" s="122"/>
      <c r="F272" s="122"/>
      <c r="G272" s="122"/>
      <c r="H272" s="123"/>
      <c r="I272" s="123"/>
      <c r="J272" s="123"/>
      <c r="K272" s="123"/>
      <c r="L272" s="123"/>
      <c r="M272" s="123"/>
      <c r="N272" s="123"/>
    </row>
    <row r="273" spans="2:14">
      <c r="B273" s="122"/>
      <c r="C273" s="122"/>
      <c r="D273" s="122"/>
      <c r="E273" s="122"/>
      <c r="F273" s="122"/>
      <c r="G273" s="122"/>
      <c r="H273" s="123"/>
      <c r="I273" s="123"/>
      <c r="J273" s="123"/>
      <c r="K273" s="123"/>
      <c r="L273" s="123"/>
      <c r="M273" s="123"/>
      <c r="N273" s="123"/>
    </row>
    <row r="274" spans="2:14">
      <c r="B274" s="122"/>
      <c r="C274" s="122"/>
      <c r="D274" s="122"/>
      <c r="E274" s="122"/>
      <c r="F274" s="122"/>
      <c r="G274" s="122"/>
      <c r="H274" s="123"/>
      <c r="I274" s="123"/>
      <c r="J274" s="123"/>
      <c r="K274" s="123"/>
      <c r="L274" s="123"/>
      <c r="M274" s="123"/>
      <c r="N274" s="123"/>
    </row>
    <row r="275" spans="2:14">
      <c r="B275" s="122"/>
      <c r="C275" s="122"/>
      <c r="D275" s="122"/>
      <c r="E275" s="122"/>
      <c r="F275" s="122"/>
      <c r="G275" s="122"/>
      <c r="H275" s="123"/>
      <c r="I275" s="123"/>
      <c r="J275" s="123"/>
      <c r="K275" s="123"/>
      <c r="L275" s="123"/>
      <c r="M275" s="123"/>
      <c r="N275" s="123"/>
    </row>
    <row r="276" spans="2:14">
      <c r="B276" s="122"/>
      <c r="C276" s="122"/>
      <c r="D276" s="122"/>
      <c r="E276" s="122"/>
      <c r="F276" s="122"/>
      <c r="G276" s="122"/>
      <c r="H276" s="123"/>
      <c r="I276" s="123"/>
      <c r="J276" s="123"/>
      <c r="K276" s="123"/>
      <c r="L276" s="123"/>
      <c r="M276" s="123"/>
      <c r="N276" s="123"/>
    </row>
    <row r="277" spans="2:14">
      <c r="B277" s="122"/>
      <c r="C277" s="122"/>
      <c r="D277" s="122"/>
      <c r="E277" s="122"/>
      <c r="F277" s="122"/>
      <c r="G277" s="122"/>
      <c r="H277" s="123"/>
      <c r="I277" s="123"/>
      <c r="J277" s="123"/>
      <c r="K277" s="123"/>
      <c r="L277" s="123"/>
      <c r="M277" s="123"/>
      <c r="N277" s="123"/>
    </row>
    <row r="278" spans="2:14">
      <c r="B278" s="122"/>
      <c r="C278" s="122"/>
      <c r="D278" s="122"/>
      <c r="E278" s="122"/>
      <c r="F278" s="122"/>
      <c r="G278" s="122"/>
      <c r="H278" s="123"/>
      <c r="I278" s="123"/>
      <c r="J278" s="123"/>
      <c r="K278" s="123"/>
      <c r="L278" s="123"/>
      <c r="M278" s="123"/>
      <c r="N278" s="123"/>
    </row>
    <row r="279" spans="2:14">
      <c r="B279" s="122"/>
      <c r="C279" s="122"/>
      <c r="D279" s="122"/>
      <c r="E279" s="122"/>
      <c r="F279" s="122"/>
      <c r="G279" s="122"/>
      <c r="H279" s="123"/>
      <c r="I279" s="123"/>
      <c r="J279" s="123"/>
      <c r="K279" s="123"/>
      <c r="L279" s="123"/>
      <c r="M279" s="123"/>
      <c r="N279" s="123"/>
    </row>
    <row r="280" spans="2:14">
      <c r="B280" s="122"/>
      <c r="C280" s="122"/>
      <c r="D280" s="122"/>
      <c r="E280" s="122"/>
      <c r="F280" s="122"/>
      <c r="G280" s="122"/>
      <c r="H280" s="123"/>
      <c r="I280" s="123"/>
      <c r="J280" s="123"/>
      <c r="K280" s="123"/>
      <c r="L280" s="123"/>
      <c r="M280" s="123"/>
      <c r="N280" s="123"/>
    </row>
    <row r="281" spans="2:14">
      <c r="B281" s="122"/>
      <c r="C281" s="122"/>
      <c r="D281" s="122"/>
      <c r="E281" s="122"/>
      <c r="F281" s="122"/>
      <c r="G281" s="122"/>
      <c r="H281" s="123"/>
      <c r="I281" s="123"/>
      <c r="J281" s="123"/>
      <c r="K281" s="123"/>
      <c r="L281" s="123"/>
      <c r="M281" s="123"/>
      <c r="N281" s="123"/>
    </row>
    <row r="282" spans="2:14">
      <c r="B282" s="122"/>
      <c r="C282" s="122"/>
      <c r="D282" s="122"/>
      <c r="E282" s="122"/>
      <c r="F282" s="122"/>
      <c r="G282" s="122"/>
      <c r="H282" s="123"/>
      <c r="I282" s="123"/>
      <c r="J282" s="123"/>
      <c r="K282" s="123"/>
      <c r="L282" s="123"/>
      <c r="M282" s="123"/>
      <c r="N282" s="123"/>
    </row>
    <row r="283" spans="2:14">
      <c r="B283" s="122"/>
      <c r="C283" s="122"/>
      <c r="D283" s="122"/>
      <c r="E283" s="122"/>
      <c r="F283" s="122"/>
      <c r="G283" s="122"/>
      <c r="H283" s="123"/>
      <c r="I283" s="123"/>
      <c r="J283" s="123"/>
      <c r="K283" s="123"/>
      <c r="L283" s="123"/>
      <c r="M283" s="123"/>
      <c r="N283" s="123"/>
    </row>
    <row r="284" spans="2:14">
      <c r="B284" s="122"/>
      <c r="C284" s="122"/>
      <c r="D284" s="122"/>
      <c r="E284" s="122"/>
      <c r="F284" s="122"/>
      <c r="G284" s="122"/>
      <c r="H284" s="123"/>
      <c r="I284" s="123"/>
      <c r="J284" s="123"/>
      <c r="K284" s="123"/>
      <c r="L284" s="123"/>
      <c r="M284" s="123"/>
      <c r="N284" s="123"/>
    </row>
    <row r="285" spans="2:14">
      <c r="B285" s="122"/>
      <c r="C285" s="122"/>
      <c r="D285" s="122"/>
      <c r="E285" s="122"/>
      <c r="F285" s="122"/>
      <c r="G285" s="122"/>
      <c r="H285" s="123"/>
      <c r="I285" s="123"/>
      <c r="J285" s="123"/>
      <c r="K285" s="123"/>
      <c r="L285" s="123"/>
      <c r="M285" s="123"/>
      <c r="N285" s="123"/>
    </row>
    <row r="286" spans="2:14">
      <c r="B286" s="122"/>
      <c r="C286" s="122"/>
      <c r="D286" s="122"/>
      <c r="E286" s="122"/>
      <c r="F286" s="122"/>
      <c r="G286" s="122"/>
      <c r="H286" s="123"/>
      <c r="I286" s="123"/>
      <c r="J286" s="123"/>
      <c r="K286" s="123"/>
      <c r="L286" s="123"/>
      <c r="M286" s="123"/>
      <c r="N286" s="123"/>
    </row>
    <row r="287" spans="2:14">
      <c r="B287" s="122"/>
      <c r="C287" s="122"/>
      <c r="D287" s="122"/>
      <c r="E287" s="122"/>
      <c r="F287" s="122"/>
      <c r="G287" s="122"/>
      <c r="H287" s="123"/>
      <c r="I287" s="123"/>
      <c r="J287" s="123"/>
      <c r="K287" s="123"/>
      <c r="L287" s="123"/>
      <c r="M287" s="123"/>
      <c r="N287" s="123"/>
    </row>
    <row r="288" spans="2:14">
      <c r="B288" s="122"/>
      <c r="C288" s="122"/>
      <c r="D288" s="122"/>
      <c r="E288" s="122"/>
      <c r="F288" s="122"/>
      <c r="G288" s="122"/>
      <c r="H288" s="123"/>
      <c r="I288" s="123"/>
      <c r="J288" s="123"/>
      <c r="K288" s="123"/>
      <c r="L288" s="123"/>
      <c r="M288" s="123"/>
      <c r="N288" s="123"/>
    </row>
    <row r="289" spans="2:14">
      <c r="B289" s="122"/>
      <c r="C289" s="122"/>
      <c r="D289" s="122"/>
      <c r="E289" s="122"/>
      <c r="F289" s="122"/>
      <c r="G289" s="122"/>
      <c r="H289" s="123"/>
      <c r="I289" s="123"/>
      <c r="J289" s="123"/>
      <c r="K289" s="123"/>
      <c r="L289" s="123"/>
      <c r="M289" s="123"/>
      <c r="N289" s="123"/>
    </row>
    <row r="290" spans="2:14">
      <c r="B290" s="122"/>
      <c r="C290" s="122"/>
      <c r="D290" s="122"/>
      <c r="E290" s="122"/>
      <c r="F290" s="122"/>
      <c r="G290" s="122"/>
      <c r="H290" s="123"/>
      <c r="I290" s="123"/>
      <c r="J290" s="123"/>
      <c r="K290" s="123"/>
      <c r="L290" s="123"/>
      <c r="M290" s="123"/>
      <c r="N290" s="123"/>
    </row>
    <row r="291" spans="2:14">
      <c r="B291" s="122"/>
      <c r="C291" s="122"/>
      <c r="D291" s="122"/>
      <c r="E291" s="122"/>
      <c r="F291" s="122"/>
      <c r="G291" s="122"/>
      <c r="H291" s="123"/>
      <c r="I291" s="123"/>
      <c r="J291" s="123"/>
      <c r="K291" s="123"/>
      <c r="L291" s="123"/>
      <c r="M291" s="123"/>
      <c r="N291" s="123"/>
    </row>
    <row r="292" spans="2:14">
      <c r="B292" s="122"/>
      <c r="C292" s="122"/>
      <c r="D292" s="122"/>
      <c r="E292" s="122"/>
      <c r="F292" s="122"/>
      <c r="G292" s="122"/>
      <c r="H292" s="123"/>
      <c r="I292" s="123"/>
      <c r="J292" s="123"/>
      <c r="K292" s="123"/>
      <c r="L292" s="123"/>
      <c r="M292" s="123"/>
      <c r="N292" s="123"/>
    </row>
    <row r="293" spans="2:14">
      <c r="B293" s="122"/>
      <c r="C293" s="122"/>
      <c r="D293" s="122"/>
      <c r="E293" s="122"/>
      <c r="F293" s="122"/>
      <c r="G293" s="122"/>
      <c r="H293" s="123"/>
      <c r="I293" s="123"/>
      <c r="J293" s="123"/>
      <c r="K293" s="123"/>
      <c r="L293" s="123"/>
      <c r="M293" s="123"/>
      <c r="N293" s="123"/>
    </row>
    <row r="294" spans="2:14">
      <c r="B294" s="122"/>
      <c r="C294" s="122"/>
      <c r="D294" s="122"/>
      <c r="E294" s="122"/>
      <c r="F294" s="122"/>
      <c r="G294" s="122"/>
      <c r="H294" s="123"/>
      <c r="I294" s="123"/>
      <c r="J294" s="123"/>
      <c r="K294" s="123"/>
      <c r="L294" s="123"/>
      <c r="M294" s="123"/>
      <c r="N294" s="123"/>
    </row>
    <row r="295" spans="2:14">
      <c r="B295" s="122"/>
      <c r="C295" s="122"/>
      <c r="D295" s="122"/>
      <c r="E295" s="122"/>
      <c r="F295" s="122"/>
      <c r="G295" s="122"/>
      <c r="H295" s="123"/>
      <c r="I295" s="123"/>
      <c r="J295" s="123"/>
      <c r="K295" s="123"/>
      <c r="L295" s="123"/>
      <c r="M295" s="123"/>
      <c r="N295" s="123"/>
    </row>
    <row r="296" spans="2:14">
      <c r="B296" s="122"/>
      <c r="C296" s="122"/>
      <c r="D296" s="122"/>
      <c r="E296" s="122"/>
      <c r="F296" s="122"/>
      <c r="G296" s="122"/>
      <c r="H296" s="123"/>
      <c r="I296" s="123"/>
      <c r="J296" s="123"/>
      <c r="K296" s="123"/>
      <c r="L296" s="123"/>
      <c r="M296" s="123"/>
      <c r="N296" s="123"/>
    </row>
    <row r="297" spans="2:14">
      <c r="B297" s="122"/>
      <c r="C297" s="122"/>
      <c r="D297" s="122"/>
      <c r="E297" s="122"/>
      <c r="F297" s="122"/>
      <c r="G297" s="122"/>
      <c r="H297" s="123"/>
      <c r="I297" s="123"/>
      <c r="J297" s="123"/>
      <c r="K297" s="123"/>
      <c r="L297" s="123"/>
      <c r="M297" s="123"/>
      <c r="N297" s="123"/>
    </row>
    <row r="298" spans="2:14">
      <c r="B298" s="122"/>
      <c r="C298" s="122"/>
      <c r="D298" s="122"/>
      <c r="E298" s="122"/>
      <c r="F298" s="122"/>
      <c r="G298" s="122"/>
      <c r="H298" s="123"/>
      <c r="I298" s="123"/>
      <c r="J298" s="123"/>
      <c r="K298" s="123"/>
      <c r="L298" s="123"/>
      <c r="M298" s="123"/>
      <c r="N298" s="123"/>
    </row>
    <row r="299" spans="2:14">
      <c r="B299" s="122"/>
      <c r="C299" s="122"/>
      <c r="D299" s="122"/>
      <c r="E299" s="122"/>
      <c r="F299" s="122"/>
      <c r="G299" s="122"/>
      <c r="H299" s="123"/>
      <c r="I299" s="123"/>
      <c r="J299" s="123"/>
      <c r="K299" s="123"/>
      <c r="L299" s="123"/>
      <c r="M299" s="123"/>
      <c r="N299" s="123"/>
    </row>
    <row r="300" spans="2:14">
      <c r="B300" s="122"/>
      <c r="C300" s="122"/>
      <c r="D300" s="122"/>
      <c r="E300" s="122"/>
      <c r="F300" s="122"/>
      <c r="G300" s="122"/>
      <c r="H300" s="123"/>
      <c r="I300" s="123"/>
      <c r="J300" s="123"/>
      <c r="K300" s="123"/>
      <c r="L300" s="123"/>
      <c r="M300" s="123"/>
      <c r="N300" s="123"/>
    </row>
    <row r="301" spans="2:14">
      <c r="B301" s="122"/>
      <c r="C301" s="122"/>
      <c r="D301" s="122"/>
      <c r="E301" s="122"/>
      <c r="F301" s="122"/>
      <c r="G301" s="122"/>
      <c r="H301" s="123"/>
      <c r="I301" s="123"/>
      <c r="J301" s="123"/>
      <c r="K301" s="123"/>
      <c r="L301" s="123"/>
      <c r="M301" s="123"/>
      <c r="N301" s="123"/>
    </row>
    <row r="302" spans="2:14">
      <c r="B302" s="122"/>
      <c r="C302" s="122"/>
      <c r="D302" s="122"/>
      <c r="E302" s="122"/>
      <c r="F302" s="122"/>
      <c r="G302" s="122"/>
      <c r="H302" s="123"/>
      <c r="I302" s="123"/>
      <c r="J302" s="123"/>
      <c r="K302" s="123"/>
      <c r="L302" s="123"/>
      <c r="M302" s="123"/>
      <c r="N302" s="123"/>
    </row>
    <row r="303" spans="2:14">
      <c r="B303" s="122"/>
      <c r="C303" s="122"/>
      <c r="D303" s="122"/>
      <c r="E303" s="122"/>
      <c r="F303" s="122"/>
      <c r="G303" s="122"/>
      <c r="H303" s="123"/>
      <c r="I303" s="123"/>
      <c r="J303" s="123"/>
      <c r="K303" s="123"/>
      <c r="L303" s="123"/>
      <c r="M303" s="123"/>
      <c r="N303" s="123"/>
    </row>
    <row r="304" spans="2:14">
      <c r="B304" s="122"/>
      <c r="C304" s="122"/>
      <c r="D304" s="122"/>
      <c r="E304" s="122"/>
      <c r="F304" s="122"/>
      <c r="G304" s="122"/>
      <c r="H304" s="123"/>
      <c r="I304" s="123"/>
      <c r="J304" s="123"/>
      <c r="K304" s="123"/>
      <c r="L304" s="123"/>
      <c r="M304" s="123"/>
      <c r="N304" s="123"/>
    </row>
    <row r="305" spans="2:14">
      <c r="B305" s="122"/>
      <c r="C305" s="122"/>
      <c r="D305" s="122"/>
      <c r="E305" s="122"/>
      <c r="F305" s="122"/>
      <c r="G305" s="122"/>
      <c r="H305" s="123"/>
      <c r="I305" s="123"/>
      <c r="J305" s="123"/>
      <c r="K305" s="123"/>
      <c r="L305" s="123"/>
      <c r="M305" s="123"/>
      <c r="N305" s="123"/>
    </row>
    <row r="306" spans="2:14">
      <c r="B306" s="122"/>
      <c r="C306" s="122"/>
      <c r="D306" s="122"/>
      <c r="E306" s="122"/>
      <c r="F306" s="122"/>
      <c r="G306" s="122"/>
      <c r="H306" s="123"/>
      <c r="I306" s="123"/>
      <c r="J306" s="123"/>
      <c r="K306" s="123"/>
      <c r="L306" s="123"/>
      <c r="M306" s="123"/>
      <c r="N306" s="123"/>
    </row>
    <row r="307" spans="2:14">
      <c r="B307" s="122"/>
      <c r="C307" s="122"/>
      <c r="D307" s="122"/>
      <c r="E307" s="122"/>
      <c r="F307" s="122"/>
      <c r="G307" s="122"/>
      <c r="H307" s="123"/>
      <c r="I307" s="123"/>
      <c r="J307" s="123"/>
      <c r="K307" s="123"/>
      <c r="L307" s="123"/>
      <c r="M307" s="123"/>
      <c r="N307" s="123"/>
    </row>
    <row r="308" spans="2:14">
      <c r="B308" s="122"/>
      <c r="C308" s="122"/>
      <c r="D308" s="122"/>
      <c r="E308" s="122"/>
      <c r="F308" s="122"/>
      <c r="G308" s="122"/>
      <c r="H308" s="123"/>
      <c r="I308" s="123"/>
      <c r="J308" s="123"/>
      <c r="K308" s="123"/>
      <c r="L308" s="123"/>
      <c r="M308" s="123"/>
      <c r="N308" s="123"/>
    </row>
    <row r="309" spans="2:14">
      <c r="B309" s="122"/>
      <c r="C309" s="122"/>
      <c r="D309" s="122"/>
      <c r="E309" s="122"/>
      <c r="F309" s="122"/>
      <c r="G309" s="122"/>
      <c r="H309" s="123"/>
      <c r="I309" s="123"/>
      <c r="J309" s="123"/>
      <c r="K309" s="123"/>
      <c r="L309" s="123"/>
      <c r="M309" s="123"/>
      <c r="N309" s="123"/>
    </row>
    <row r="310" spans="2:14">
      <c r="B310" s="122"/>
      <c r="C310" s="122"/>
      <c r="D310" s="122"/>
      <c r="E310" s="122"/>
      <c r="F310" s="122"/>
      <c r="G310" s="122"/>
      <c r="H310" s="123"/>
      <c r="I310" s="123"/>
      <c r="J310" s="123"/>
      <c r="K310" s="123"/>
      <c r="L310" s="123"/>
      <c r="M310" s="123"/>
      <c r="N310" s="123"/>
    </row>
    <row r="311" spans="2:14">
      <c r="B311" s="122"/>
      <c r="C311" s="122"/>
      <c r="D311" s="122"/>
      <c r="E311" s="122"/>
      <c r="F311" s="122"/>
      <c r="G311" s="122"/>
      <c r="H311" s="123"/>
      <c r="I311" s="123"/>
      <c r="J311" s="123"/>
      <c r="K311" s="123"/>
      <c r="L311" s="123"/>
      <c r="M311" s="123"/>
      <c r="N311" s="123"/>
    </row>
    <row r="312" spans="2:14">
      <c r="B312" s="122"/>
      <c r="C312" s="122"/>
      <c r="D312" s="122"/>
      <c r="E312" s="122"/>
      <c r="F312" s="122"/>
      <c r="G312" s="122"/>
      <c r="H312" s="123"/>
      <c r="I312" s="123"/>
      <c r="J312" s="123"/>
      <c r="K312" s="123"/>
      <c r="L312" s="123"/>
      <c r="M312" s="123"/>
      <c r="N312" s="123"/>
    </row>
    <row r="313" spans="2:14">
      <c r="B313" s="122"/>
      <c r="C313" s="122"/>
      <c r="D313" s="122"/>
      <c r="E313" s="122"/>
      <c r="F313" s="122"/>
      <c r="G313" s="122"/>
      <c r="H313" s="123"/>
      <c r="I313" s="123"/>
      <c r="J313" s="123"/>
      <c r="K313" s="123"/>
      <c r="L313" s="123"/>
      <c r="M313" s="123"/>
      <c r="N313" s="123"/>
    </row>
    <row r="314" spans="2:14">
      <c r="B314" s="122"/>
      <c r="C314" s="122"/>
      <c r="D314" s="122"/>
      <c r="E314" s="122"/>
      <c r="F314" s="122"/>
      <c r="G314" s="122"/>
      <c r="H314" s="123"/>
      <c r="I314" s="123"/>
      <c r="J314" s="123"/>
      <c r="K314" s="123"/>
      <c r="L314" s="123"/>
      <c r="M314" s="123"/>
      <c r="N314" s="123"/>
    </row>
    <row r="315" spans="2:14">
      <c r="B315" s="122"/>
      <c r="C315" s="122"/>
      <c r="D315" s="122"/>
      <c r="E315" s="122"/>
      <c r="F315" s="122"/>
      <c r="G315" s="122"/>
      <c r="H315" s="123"/>
      <c r="I315" s="123"/>
      <c r="J315" s="123"/>
      <c r="K315" s="123"/>
      <c r="L315" s="123"/>
      <c r="M315" s="123"/>
      <c r="N315" s="123"/>
    </row>
    <row r="316" spans="2:14">
      <c r="B316" s="122"/>
      <c r="C316" s="122"/>
      <c r="D316" s="122"/>
      <c r="E316" s="122"/>
      <c r="F316" s="122"/>
      <c r="G316" s="122"/>
      <c r="H316" s="123"/>
      <c r="I316" s="123"/>
      <c r="J316" s="123"/>
      <c r="K316" s="123"/>
      <c r="L316" s="123"/>
      <c r="M316" s="123"/>
      <c r="N316" s="123"/>
    </row>
    <row r="317" spans="2:14">
      <c r="B317" s="122"/>
      <c r="C317" s="122"/>
      <c r="D317" s="122"/>
      <c r="E317" s="122"/>
      <c r="F317" s="122"/>
      <c r="G317" s="122"/>
      <c r="H317" s="123"/>
      <c r="I317" s="123"/>
      <c r="J317" s="123"/>
      <c r="K317" s="123"/>
      <c r="L317" s="123"/>
      <c r="M317" s="123"/>
      <c r="N317" s="123"/>
    </row>
    <row r="318" spans="2:14">
      <c r="B318" s="122"/>
      <c r="C318" s="122"/>
      <c r="D318" s="122"/>
      <c r="E318" s="122"/>
      <c r="F318" s="122"/>
      <c r="G318" s="122"/>
      <c r="H318" s="123"/>
      <c r="I318" s="123"/>
      <c r="J318" s="123"/>
      <c r="K318" s="123"/>
      <c r="L318" s="123"/>
      <c r="M318" s="123"/>
      <c r="N318" s="123"/>
    </row>
    <row r="319" spans="2:14">
      <c r="B319" s="122"/>
      <c r="C319" s="122"/>
      <c r="D319" s="122"/>
      <c r="E319" s="122"/>
      <c r="F319" s="122"/>
      <c r="G319" s="122"/>
      <c r="H319" s="123"/>
      <c r="I319" s="123"/>
      <c r="J319" s="123"/>
      <c r="K319" s="123"/>
      <c r="L319" s="123"/>
      <c r="M319" s="123"/>
      <c r="N319" s="123"/>
    </row>
    <row r="320" spans="2:14">
      <c r="B320" s="122"/>
      <c r="C320" s="122"/>
      <c r="D320" s="122"/>
      <c r="E320" s="122"/>
      <c r="F320" s="122"/>
      <c r="G320" s="122"/>
      <c r="H320" s="123"/>
      <c r="I320" s="123"/>
      <c r="J320" s="123"/>
      <c r="K320" s="123"/>
      <c r="L320" s="123"/>
      <c r="M320" s="123"/>
      <c r="N320" s="123"/>
    </row>
    <row r="321" spans="2:14">
      <c r="B321" s="122"/>
      <c r="C321" s="122"/>
      <c r="D321" s="122"/>
      <c r="E321" s="122"/>
      <c r="F321" s="122"/>
      <c r="G321" s="122"/>
      <c r="H321" s="123"/>
      <c r="I321" s="123"/>
      <c r="J321" s="123"/>
      <c r="K321" s="123"/>
      <c r="L321" s="123"/>
      <c r="M321" s="123"/>
      <c r="N321" s="123"/>
    </row>
    <row r="322" spans="2:14">
      <c r="B322" s="122"/>
      <c r="C322" s="122"/>
      <c r="D322" s="122"/>
      <c r="E322" s="122"/>
      <c r="F322" s="122"/>
      <c r="G322" s="122"/>
      <c r="H322" s="123"/>
      <c r="I322" s="123"/>
      <c r="J322" s="123"/>
      <c r="K322" s="123"/>
      <c r="L322" s="123"/>
      <c r="M322" s="123"/>
      <c r="N322" s="123"/>
    </row>
    <row r="323" spans="2:14">
      <c r="B323" s="122"/>
      <c r="C323" s="122"/>
      <c r="D323" s="122"/>
      <c r="E323" s="122"/>
      <c r="F323" s="122"/>
      <c r="G323" s="122"/>
      <c r="H323" s="123"/>
      <c r="I323" s="123"/>
      <c r="J323" s="123"/>
      <c r="K323" s="123"/>
      <c r="L323" s="123"/>
      <c r="M323" s="123"/>
      <c r="N323" s="123"/>
    </row>
    <row r="324" spans="2:14">
      <c r="B324" s="122"/>
      <c r="C324" s="122"/>
      <c r="D324" s="122"/>
      <c r="E324" s="122"/>
      <c r="F324" s="122"/>
      <c r="G324" s="122"/>
      <c r="H324" s="123"/>
      <c r="I324" s="123"/>
      <c r="J324" s="123"/>
      <c r="K324" s="123"/>
      <c r="L324" s="123"/>
      <c r="M324" s="123"/>
      <c r="N324" s="123"/>
    </row>
    <row r="325" spans="2:14">
      <c r="B325" s="122"/>
      <c r="C325" s="122"/>
      <c r="D325" s="122"/>
      <c r="E325" s="122"/>
      <c r="F325" s="122"/>
      <c r="G325" s="122"/>
      <c r="H325" s="123"/>
      <c r="I325" s="123"/>
      <c r="J325" s="123"/>
      <c r="K325" s="123"/>
      <c r="L325" s="123"/>
      <c r="M325" s="123"/>
      <c r="N325" s="123"/>
    </row>
    <row r="326" spans="2:14">
      <c r="B326" s="122"/>
      <c r="C326" s="122"/>
      <c r="D326" s="122"/>
      <c r="E326" s="122"/>
      <c r="F326" s="122"/>
      <c r="G326" s="122"/>
      <c r="H326" s="123"/>
      <c r="I326" s="123"/>
      <c r="J326" s="123"/>
      <c r="K326" s="123"/>
      <c r="L326" s="123"/>
      <c r="M326" s="123"/>
      <c r="N326" s="123"/>
    </row>
    <row r="327" spans="2:14">
      <c r="B327" s="122"/>
      <c r="C327" s="122"/>
      <c r="D327" s="122"/>
      <c r="E327" s="122"/>
      <c r="F327" s="122"/>
      <c r="G327" s="122"/>
      <c r="H327" s="123"/>
      <c r="I327" s="123"/>
      <c r="J327" s="123"/>
      <c r="K327" s="123"/>
      <c r="L327" s="123"/>
      <c r="M327" s="123"/>
      <c r="N327" s="123"/>
    </row>
    <row r="328" spans="2:14">
      <c r="B328" s="122"/>
      <c r="C328" s="122"/>
      <c r="D328" s="122"/>
      <c r="E328" s="122"/>
      <c r="F328" s="122"/>
      <c r="G328" s="122"/>
      <c r="H328" s="123"/>
      <c r="I328" s="123"/>
      <c r="J328" s="123"/>
      <c r="K328" s="123"/>
      <c r="L328" s="123"/>
      <c r="M328" s="123"/>
      <c r="N328" s="123"/>
    </row>
    <row r="329" spans="2:14">
      <c r="B329" s="122"/>
      <c r="C329" s="122"/>
      <c r="D329" s="122"/>
      <c r="E329" s="122"/>
      <c r="F329" s="122"/>
      <c r="G329" s="122"/>
      <c r="H329" s="123"/>
      <c r="I329" s="123"/>
      <c r="J329" s="123"/>
      <c r="K329" s="123"/>
      <c r="L329" s="123"/>
      <c r="M329" s="123"/>
      <c r="N329" s="123"/>
    </row>
    <row r="330" spans="2:14">
      <c r="B330" s="122"/>
      <c r="C330" s="122"/>
      <c r="D330" s="122"/>
      <c r="E330" s="122"/>
      <c r="F330" s="122"/>
      <c r="G330" s="122"/>
      <c r="H330" s="123"/>
      <c r="I330" s="123"/>
      <c r="J330" s="123"/>
      <c r="K330" s="123"/>
      <c r="L330" s="123"/>
      <c r="M330" s="123"/>
      <c r="N330" s="123"/>
    </row>
    <row r="331" spans="2:14">
      <c r="B331" s="122"/>
      <c r="C331" s="122"/>
      <c r="D331" s="122"/>
      <c r="E331" s="122"/>
      <c r="F331" s="122"/>
      <c r="G331" s="122"/>
      <c r="H331" s="123"/>
      <c r="I331" s="123"/>
      <c r="J331" s="123"/>
      <c r="K331" s="123"/>
      <c r="L331" s="123"/>
      <c r="M331" s="123"/>
      <c r="N331" s="123"/>
    </row>
    <row r="332" spans="2:14">
      <c r="B332" s="122"/>
      <c r="C332" s="122"/>
      <c r="D332" s="122"/>
      <c r="E332" s="122"/>
      <c r="F332" s="122"/>
      <c r="G332" s="122"/>
      <c r="H332" s="123"/>
      <c r="I332" s="123"/>
      <c r="J332" s="123"/>
      <c r="K332" s="123"/>
      <c r="L332" s="123"/>
      <c r="M332" s="123"/>
      <c r="N332" s="123"/>
    </row>
    <row r="333" spans="2:14">
      <c r="B333" s="122"/>
      <c r="C333" s="122"/>
      <c r="D333" s="122"/>
      <c r="E333" s="122"/>
      <c r="F333" s="122"/>
      <c r="G333" s="122"/>
      <c r="H333" s="123"/>
      <c r="I333" s="123"/>
      <c r="J333" s="123"/>
      <c r="K333" s="123"/>
      <c r="L333" s="123"/>
      <c r="M333" s="123"/>
      <c r="N333" s="123"/>
    </row>
    <row r="334" spans="2:14">
      <c r="B334" s="122"/>
      <c r="C334" s="122"/>
      <c r="D334" s="122"/>
      <c r="E334" s="122"/>
      <c r="F334" s="122"/>
      <c r="G334" s="122"/>
      <c r="H334" s="123"/>
      <c r="I334" s="123"/>
      <c r="J334" s="123"/>
      <c r="K334" s="123"/>
      <c r="L334" s="123"/>
      <c r="M334" s="123"/>
      <c r="N334" s="123"/>
    </row>
    <row r="335" spans="2:14">
      <c r="B335" s="122"/>
      <c r="C335" s="122"/>
      <c r="D335" s="122"/>
      <c r="E335" s="122"/>
      <c r="F335" s="122"/>
      <c r="G335" s="122"/>
      <c r="H335" s="123"/>
      <c r="I335" s="123"/>
      <c r="J335" s="123"/>
      <c r="K335" s="123"/>
      <c r="L335" s="123"/>
      <c r="M335" s="123"/>
      <c r="N335" s="123"/>
    </row>
    <row r="336" spans="2:14">
      <c r="B336" s="122"/>
      <c r="C336" s="122"/>
      <c r="D336" s="122"/>
      <c r="E336" s="122"/>
      <c r="F336" s="122"/>
      <c r="G336" s="122"/>
      <c r="H336" s="123"/>
      <c r="I336" s="123"/>
      <c r="J336" s="123"/>
      <c r="K336" s="123"/>
      <c r="L336" s="123"/>
      <c r="M336" s="123"/>
      <c r="N336" s="123"/>
    </row>
    <row r="337" spans="2:14">
      <c r="B337" s="122"/>
      <c r="C337" s="122"/>
      <c r="D337" s="122"/>
      <c r="E337" s="122"/>
      <c r="F337" s="122"/>
      <c r="G337" s="122"/>
      <c r="H337" s="123"/>
      <c r="I337" s="123"/>
      <c r="J337" s="123"/>
      <c r="K337" s="123"/>
      <c r="L337" s="123"/>
      <c r="M337" s="123"/>
      <c r="N337" s="123"/>
    </row>
    <row r="338" spans="2:14">
      <c r="B338" s="122"/>
      <c r="C338" s="122"/>
      <c r="D338" s="122"/>
      <c r="E338" s="122"/>
      <c r="F338" s="122"/>
      <c r="G338" s="122"/>
      <c r="H338" s="123"/>
      <c r="I338" s="123"/>
      <c r="J338" s="123"/>
      <c r="K338" s="123"/>
      <c r="L338" s="123"/>
      <c r="M338" s="123"/>
      <c r="N338" s="123"/>
    </row>
    <row r="339" spans="2:14">
      <c r="B339" s="122"/>
      <c r="C339" s="122"/>
      <c r="D339" s="122"/>
      <c r="E339" s="122"/>
      <c r="F339" s="122"/>
      <c r="G339" s="122"/>
      <c r="H339" s="123"/>
      <c r="I339" s="123"/>
      <c r="J339" s="123"/>
      <c r="K339" s="123"/>
      <c r="L339" s="123"/>
      <c r="M339" s="123"/>
      <c r="N339" s="123"/>
    </row>
    <row r="340" spans="2:14">
      <c r="B340" s="122"/>
      <c r="C340" s="122"/>
      <c r="D340" s="122"/>
      <c r="E340" s="122"/>
      <c r="F340" s="122"/>
      <c r="G340" s="122"/>
      <c r="H340" s="123"/>
      <c r="I340" s="123"/>
      <c r="J340" s="123"/>
      <c r="K340" s="123"/>
      <c r="L340" s="123"/>
      <c r="M340" s="123"/>
      <c r="N340" s="123"/>
    </row>
    <row r="341" spans="2:14">
      <c r="B341" s="122"/>
      <c r="C341" s="122"/>
      <c r="D341" s="122"/>
      <c r="E341" s="122"/>
      <c r="F341" s="122"/>
      <c r="G341" s="122"/>
      <c r="H341" s="123"/>
      <c r="I341" s="123"/>
      <c r="J341" s="123"/>
      <c r="K341" s="123"/>
      <c r="L341" s="123"/>
      <c r="M341" s="123"/>
      <c r="N341" s="123"/>
    </row>
    <row r="342" spans="2:14">
      <c r="B342" s="122"/>
      <c r="C342" s="122"/>
      <c r="D342" s="122"/>
      <c r="E342" s="122"/>
      <c r="F342" s="122"/>
      <c r="G342" s="122"/>
      <c r="H342" s="123"/>
      <c r="I342" s="123"/>
      <c r="J342" s="123"/>
      <c r="K342" s="123"/>
      <c r="L342" s="123"/>
      <c r="M342" s="123"/>
      <c r="N342" s="123"/>
    </row>
    <row r="343" spans="2:14">
      <c r="B343" s="122"/>
      <c r="C343" s="122"/>
      <c r="D343" s="122"/>
      <c r="E343" s="122"/>
      <c r="F343" s="122"/>
      <c r="G343" s="122"/>
      <c r="H343" s="123"/>
      <c r="I343" s="123"/>
      <c r="J343" s="123"/>
      <c r="K343" s="123"/>
      <c r="L343" s="123"/>
      <c r="M343" s="123"/>
      <c r="N343" s="123"/>
    </row>
    <row r="344" spans="2:14">
      <c r="B344" s="122"/>
      <c r="C344" s="122"/>
      <c r="D344" s="122"/>
      <c r="E344" s="122"/>
      <c r="F344" s="122"/>
      <c r="G344" s="122"/>
      <c r="H344" s="123"/>
      <c r="I344" s="123"/>
      <c r="J344" s="123"/>
      <c r="K344" s="123"/>
      <c r="L344" s="123"/>
      <c r="M344" s="123"/>
      <c r="N344" s="123"/>
    </row>
    <row r="345" spans="2:14">
      <c r="B345" s="122"/>
      <c r="C345" s="122"/>
      <c r="D345" s="122"/>
      <c r="E345" s="122"/>
      <c r="F345" s="122"/>
      <c r="G345" s="122"/>
      <c r="H345" s="123"/>
      <c r="I345" s="123"/>
      <c r="J345" s="123"/>
      <c r="K345" s="123"/>
      <c r="L345" s="123"/>
      <c r="M345" s="123"/>
      <c r="N345" s="123"/>
    </row>
    <row r="346" spans="2:14">
      <c r="B346" s="122"/>
      <c r="C346" s="122"/>
      <c r="D346" s="122"/>
      <c r="E346" s="122"/>
      <c r="F346" s="122"/>
      <c r="G346" s="122"/>
      <c r="H346" s="123"/>
      <c r="I346" s="123"/>
      <c r="J346" s="123"/>
      <c r="K346" s="123"/>
      <c r="L346" s="123"/>
      <c r="M346" s="123"/>
      <c r="N346" s="123"/>
    </row>
    <row r="347" spans="2:14">
      <c r="B347" s="122"/>
      <c r="C347" s="122"/>
      <c r="D347" s="122"/>
      <c r="E347" s="122"/>
      <c r="F347" s="122"/>
      <c r="G347" s="122"/>
      <c r="H347" s="123"/>
      <c r="I347" s="123"/>
      <c r="J347" s="123"/>
      <c r="K347" s="123"/>
      <c r="L347" s="123"/>
      <c r="M347" s="123"/>
      <c r="N347" s="123"/>
    </row>
    <row r="348" spans="2:14">
      <c r="B348" s="122"/>
      <c r="C348" s="122"/>
      <c r="D348" s="122"/>
      <c r="E348" s="122"/>
      <c r="F348" s="122"/>
      <c r="G348" s="122"/>
      <c r="H348" s="123"/>
      <c r="I348" s="123"/>
      <c r="J348" s="123"/>
      <c r="K348" s="123"/>
      <c r="L348" s="123"/>
      <c r="M348" s="123"/>
      <c r="N348" s="123"/>
    </row>
    <row r="349" spans="2:14">
      <c r="B349" s="122"/>
      <c r="C349" s="122"/>
      <c r="D349" s="122"/>
      <c r="E349" s="122"/>
      <c r="F349" s="122"/>
      <c r="G349" s="122"/>
      <c r="H349" s="123"/>
      <c r="I349" s="123"/>
      <c r="J349" s="123"/>
      <c r="K349" s="123"/>
      <c r="L349" s="123"/>
      <c r="M349" s="123"/>
      <c r="N349" s="123"/>
    </row>
    <row r="350" spans="2:14">
      <c r="B350" s="122"/>
      <c r="C350" s="122"/>
      <c r="D350" s="122"/>
      <c r="E350" s="122"/>
      <c r="F350" s="122"/>
      <c r="G350" s="122"/>
      <c r="H350" s="123"/>
      <c r="I350" s="123"/>
      <c r="J350" s="123"/>
      <c r="K350" s="123"/>
      <c r="L350" s="123"/>
      <c r="M350" s="123"/>
      <c r="N350" s="123"/>
    </row>
    <row r="351" spans="2:14">
      <c r="B351" s="122"/>
      <c r="C351" s="122"/>
      <c r="D351" s="122"/>
      <c r="E351" s="122"/>
      <c r="F351" s="122"/>
      <c r="G351" s="122"/>
      <c r="H351" s="123"/>
      <c r="I351" s="123"/>
      <c r="J351" s="123"/>
      <c r="K351" s="123"/>
      <c r="L351" s="123"/>
      <c r="M351" s="123"/>
      <c r="N351" s="123"/>
    </row>
    <row r="352" spans="2:14">
      <c r="B352" s="122"/>
      <c r="C352" s="122"/>
      <c r="D352" s="122"/>
      <c r="E352" s="122"/>
      <c r="F352" s="122"/>
      <c r="G352" s="122"/>
      <c r="H352" s="123"/>
      <c r="I352" s="123"/>
      <c r="J352" s="123"/>
      <c r="K352" s="123"/>
      <c r="L352" s="123"/>
      <c r="M352" s="123"/>
      <c r="N352" s="123"/>
    </row>
    <row r="353" spans="2:14">
      <c r="B353" s="122"/>
      <c r="C353" s="122"/>
      <c r="D353" s="122"/>
      <c r="E353" s="122"/>
      <c r="F353" s="122"/>
      <c r="G353" s="122"/>
      <c r="H353" s="123"/>
      <c r="I353" s="123"/>
      <c r="J353" s="123"/>
      <c r="K353" s="123"/>
      <c r="L353" s="123"/>
      <c r="M353" s="123"/>
      <c r="N353" s="123"/>
    </row>
    <row r="354" spans="2:14">
      <c r="B354" s="122"/>
      <c r="C354" s="122"/>
      <c r="D354" s="122"/>
      <c r="E354" s="122"/>
      <c r="F354" s="122"/>
      <c r="G354" s="122"/>
      <c r="H354" s="123"/>
      <c r="I354" s="123"/>
      <c r="J354" s="123"/>
      <c r="K354" s="123"/>
      <c r="L354" s="123"/>
      <c r="M354" s="123"/>
      <c r="N354" s="123"/>
    </row>
    <row r="355" spans="2:14">
      <c r="B355" s="122"/>
      <c r="C355" s="122"/>
      <c r="D355" s="122"/>
      <c r="E355" s="122"/>
      <c r="F355" s="122"/>
      <c r="G355" s="122"/>
      <c r="H355" s="123"/>
      <c r="I355" s="123"/>
      <c r="J355" s="123"/>
      <c r="K355" s="123"/>
      <c r="L355" s="123"/>
      <c r="M355" s="123"/>
      <c r="N355" s="123"/>
    </row>
    <row r="356" spans="2:14">
      <c r="B356" s="122"/>
      <c r="C356" s="122"/>
      <c r="D356" s="122"/>
      <c r="E356" s="122"/>
      <c r="F356" s="122"/>
      <c r="G356" s="122"/>
      <c r="H356" s="123"/>
      <c r="I356" s="123"/>
      <c r="J356" s="123"/>
      <c r="K356" s="123"/>
      <c r="L356" s="123"/>
      <c r="M356" s="123"/>
      <c r="N356" s="123"/>
    </row>
    <row r="357" spans="2:14">
      <c r="B357" s="122"/>
      <c r="C357" s="122"/>
      <c r="D357" s="122"/>
      <c r="E357" s="122"/>
      <c r="F357" s="122"/>
      <c r="G357" s="122"/>
      <c r="H357" s="123"/>
      <c r="I357" s="123"/>
      <c r="J357" s="123"/>
      <c r="K357" s="123"/>
      <c r="L357" s="123"/>
      <c r="M357" s="123"/>
      <c r="N357" s="123"/>
    </row>
    <row r="358" spans="2:14">
      <c r="B358" s="122"/>
      <c r="C358" s="122"/>
      <c r="D358" s="122"/>
      <c r="E358" s="122"/>
      <c r="F358" s="122"/>
      <c r="G358" s="122"/>
      <c r="H358" s="123"/>
      <c r="I358" s="123"/>
      <c r="J358" s="123"/>
      <c r="K358" s="123"/>
      <c r="L358" s="123"/>
      <c r="M358" s="123"/>
      <c r="N358" s="123"/>
    </row>
    <row r="359" spans="2:14">
      <c r="B359" s="122"/>
      <c r="C359" s="122"/>
      <c r="D359" s="122"/>
      <c r="E359" s="122"/>
      <c r="F359" s="122"/>
      <c r="G359" s="122"/>
      <c r="H359" s="123"/>
      <c r="I359" s="123"/>
      <c r="J359" s="123"/>
      <c r="K359" s="123"/>
      <c r="L359" s="123"/>
      <c r="M359" s="123"/>
      <c r="N359" s="123"/>
    </row>
    <row r="360" spans="2:14">
      <c r="B360" s="122"/>
      <c r="C360" s="122"/>
      <c r="D360" s="122"/>
      <c r="E360" s="122"/>
      <c r="F360" s="122"/>
      <c r="G360" s="122"/>
      <c r="H360" s="123"/>
      <c r="I360" s="123"/>
      <c r="J360" s="123"/>
      <c r="K360" s="123"/>
      <c r="L360" s="123"/>
      <c r="M360" s="123"/>
      <c r="N360" s="123"/>
    </row>
    <row r="361" spans="2:14">
      <c r="B361" s="122"/>
      <c r="C361" s="122"/>
      <c r="D361" s="122"/>
      <c r="E361" s="122"/>
      <c r="F361" s="122"/>
      <c r="G361" s="122"/>
      <c r="H361" s="123"/>
      <c r="I361" s="123"/>
      <c r="J361" s="123"/>
      <c r="K361" s="123"/>
      <c r="L361" s="123"/>
      <c r="M361" s="123"/>
      <c r="N361" s="123"/>
    </row>
    <row r="362" spans="2:14">
      <c r="B362" s="122"/>
      <c r="C362" s="122"/>
      <c r="D362" s="122"/>
      <c r="E362" s="122"/>
      <c r="F362" s="122"/>
      <c r="G362" s="122"/>
      <c r="H362" s="123"/>
      <c r="I362" s="123"/>
      <c r="J362" s="123"/>
      <c r="K362" s="123"/>
      <c r="L362" s="123"/>
      <c r="M362" s="123"/>
      <c r="N362" s="123"/>
    </row>
    <row r="363" spans="2:14">
      <c r="B363" s="122"/>
      <c r="C363" s="122"/>
      <c r="D363" s="122"/>
      <c r="E363" s="122"/>
      <c r="F363" s="122"/>
      <c r="G363" s="122"/>
      <c r="H363" s="123"/>
      <c r="I363" s="123"/>
      <c r="J363" s="123"/>
      <c r="K363" s="123"/>
      <c r="L363" s="123"/>
      <c r="M363" s="123"/>
      <c r="N363" s="123"/>
    </row>
    <row r="364" spans="2:14">
      <c r="B364" s="122"/>
      <c r="C364" s="122"/>
      <c r="D364" s="122"/>
      <c r="E364" s="122"/>
      <c r="F364" s="122"/>
      <c r="G364" s="122"/>
      <c r="H364" s="123"/>
      <c r="I364" s="123"/>
      <c r="J364" s="123"/>
      <c r="K364" s="123"/>
      <c r="L364" s="123"/>
      <c r="M364" s="123"/>
      <c r="N364" s="123"/>
    </row>
    <row r="365" spans="2:14">
      <c r="B365" s="122"/>
      <c r="C365" s="122"/>
      <c r="D365" s="122"/>
      <c r="E365" s="122"/>
      <c r="F365" s="122"/>
      <c r="G365" s="122"/>
      <c r="H365" s="123"/>
      <c r="I365" s="123"/>
      <c r="J365" s="123"/>
      <c r="K365" s="123"/>
      <c r="L365" s="123"/>
      <c r="M365" s="123"/>
      <c r="N365" s="123"/>
    </row>
    <row r="366" spans="2:14">
      <c r="B366" s="122"/>
      <c r="C366" s="122"/>
      <c r="D366" s="122"/>
      <c r="E366" s="122"/>
      <c r="F366" s="122"/>
      <c r="G366" s="122"/>
      <c r="H366" s="123"/>
      <c r="I366" s="123"/>
      <c r="J366" s="123"/>
      <c r="K366" s="123"/>
      <c r="L366" s="123"/>
      <c r="M366" s="123"/>
      <c r="N366" s="123"/>
    </row>
    <row r="367" spans="2:14">
      <c r="B367" s="122"/>
      <c r="C367" s="122"/>
      <c r="D367" s="122"/>
      <c r="E367" s="122"/>
      <c r="F367" s="122"/>
      <c r="G367" s="122"/>
      <c r="H367" s="123"/>
      <c r="I367" s="123"/>
      <c r="J367" s="123"/>
      <c r="K367" s="123"/>
      <c r="L367" s="123"/>
      <c r="M367" s="123"/>
      <c r="N367" s="123"/>
    </row>
    <row r="368" spans="2:14">
      <c r="B368" s="122"/>
      <c r="C368" s="122"/>
      <c r="D368" s="122"/>
      <c r="E368" s="122"/>
      <c r="F368" s="122"/>
      <c r="G368" s="122"/>
      <c r="H368" s="123"/>
      <c r="I368" s="123"/>
      <c r="J368" s="123"/>
      <c r="K368" s="123"/>
      <c r="L368" s="123"/>
      <c r="M368" s="123"/>
      <c r="N368" s="123"/>
    </row>
    <row r="369" spans="2:14">
      <c r="B369" s="122"/>
      <c r="C369" s="122"/>
      <c r="D369" s="122"/>
      <c r="E369" s="122"/>
      <c r="F369" s="122"/>
      <c r="G369" s="122"/>
      <c r="H369" s="123"/>
      <c r="I369" s="123"/>
      <c r="J369" s="123"/>
      <c r="K369" s="123"/>
      <c r="L369" s="123"/>
      <c r="M369" s="123"/>
      <c r="N369" s="123"/>
    </row>
    <row r="370" spans="2:14">
      <c r="B370" s="122"/>
      <c r="C370" s="122"/>
      <c r="D370" s="122"/>
      <c r="E370" s="122"/>
      <c r="F370" s="122"/>
      <c r="G370" s="122"/>
      <c r="H370" s="123"/>
      <c r="I370" s="123"/>
      <c r="J370" s="123"/>
      <c r="K370" s="123"/>
      <c r="L370" s="123"/>
      <c r="M370" s="123"/>
      <c r="N370" s="123"/>
    </row>
    <row r="371" spans="2:14">
      <c r="B371" s="122"/>
      <c r="C371" s="122"/>
      <c r="D371" s="122"/>
      <c r="E371" s="122"/>
      <c r="F371" s="122"/>
      <c r="G371" s="122"/>
      <c r="H371" s="123"/>
      <c r="I371" s="123"/>
      <c r="J371" s="123"/>
      <c r="K371" s="123"/>
      <c r="L371" s="123"/>
      <c r="M371" s="123"/>
      <c r="N371" s="123"/>
    </row>
    <row r="372" spans="2:14">
      <c r="B372" s="122"/>
      <c r="C372" s="122"/>
      <c r="D372" s="122"/>
      <c r="E372" s="122"/>
      <c r="F372" s="122"/>
      <c r="G372" s="122"/>
      <c r="H372" s="123"/>
      <c r="I372" s="123"/>
      <c r="J372" s="123"/>
      <c r="K372" s="123"/>
      <c r="L372" s="123"/>
      <c r="M372" s="123"/>
      <c r="N372" s="123"/>
    </row>
    <row r="373" spans="2:14">
      <c r="B373" s="122"/>
      <c r="C373" s="122"/>
      <c r="D373" s="122"/>
      <c r="E373" s="122"/>
      <c r="F373" s="122"/>
      <c r="G373" s="122"/>
      <c r="H373" s="123"/>
      <c r="I373" s="123"/>
      <c r="J373" s="123"/>
      <c r="K373" s="123"/>
      <c r="L373" s="123"/>
      <c r="M373" s="123"/>
      <c r="N373" s="123"/>
    </row>
    <row r="374" spans="2:14">
      <c r="B374" s="122"/>
      <c r="C374" s="122"/>
      <c r="D374" s="122"/>
      <c r="E374" s="122"/>
      <c r="F374" s="122"/>
      <c r="G374" s="122"/>
      <c r="H374" s="123"/>
      <c r="I374" s="123"/>
      <c r="J374" s="123"/>
      <c r="K374" s="123"/>
      <c r="L374" s="123"/>
      <c r="M374" s="123"/>
      <c r="N374" s="123"/>
    </row>
    <row r="375" spans="2:14">
      <c r="B375" s="122"/>
      <c r="C375" s="122"/>
      <c r="D375" s="122"/>
      <c r="E375" s="122"/>
      <c r="F375" s="122"/>
      <c r="G375" s="122"/>
      <c r="H375" s="123"/>
      <c r="I375" s="123"/>
      <c r="J375" s="123"/>
      <c r="K375" s="123"/>
      <c r="L375" s="123"/>
      <c r="M375" s="123"/>
      <c r="N375" s="123"/>
    </row>
    <row r="376" spans="2:14">
      <c r="B376" s="122"/>
      <c r="C376" s="122"/>
      <c r="D376" s="122"/>
      <c r="E376" s="122"/>
      <c r="F376" s="122"/>
      <c r="G376" s="122"/>
      <c r="H376" s="123"/>
      <c r="I376" s="123"/>
      <c r="J376" s="123"/>
      <c r="K376" s="123"/>
      <c r="L376" s="123"/>
      <c r="M376" s="123"/>
      <c r="N376" s="123"/>
    </row>
    <row r="377" spans="2:14">
      <c r="B377" s="122"/>
      <c r="C377" s="122"/>
      <c r="D377" s="122"/>
      <c r="E377" s="122"/>
      <c r="F377" s="122"/>
      <c r="G377" s="122"/>
      <c r="H377" s="123"/>
      <c r="I377" s="123"/>
      <c r="J377" s="123"/>
      <c r="K377" s="123"/>
      <c r="L377" s="123"/>
      <c r="M377" s="123"/>
      <c r="N377" s="123"/>
    </row>
    <row r="378" spans="2:14">
      <c r="B378" s="122"/>
      <c r="C378" s="122"/>
      <c r="D378" s="122"/>
      <c r="E378" s="122"/>
      <c r="F378" s="122"/>
      <c r="G378" s="122"/>
      <c r="H378" s="123"/>
      <c r="I378" s="123"/>
      <c r="J378" s="123"/>
      <c r="K378" s="123"/>
      <c r="L378" s="123"/>
      <c r="M378" s="123"/>
      <c r="N378" s="123"/>
    </row>
    <row r="379" spans="2:14">
      <c r="B379" s="122"/>
      <c r="C379" s="122"/>
      <c r="D379" s="122"/>
      <c r="E379" s="122"/>
      <c r="F379" s="122"/>
      <c r="G379" s="122"/>
      <c r="H379" s="123"/>
      <c r="I379" s="123"/>
      <c r="J379" s="123"/>
      <c r="K379" s="123"/>
      <c r="L379" s="123"/>
      <c r="M379" s="123"/>
      <c r="N379" s="123"/>
    </row>
    <row r="380" spans="2:14">
      <c r="B380" s="122"/>
      <c r="C380" s="122"/>
      <c r="D380" s="122"/>
      <c r="E380" s="122"/>
      <c r="F380" s="122"/>
      <c r="G380" s="122"/>
      <c r="H380" s="123"/>
      <c r="I380" s="123"/>
      <c r="J380" s="123"/>
      <c r="K380" s="123"/>
      <c r="L380" s="123"/>
      <c r="M380" s="123"/>
      <c r="N380" s="123"/>
    </row>
    <row r="381" spans="2:14">
      <c r="B381" s="122"/>
      <c r="C381" s="122"/>
      <c r="D381" s="122"/>
      <c r="E381" s="122"/>
      <c r="F381" s="122"/>
      <c r="G381" s="122"/>
      <c r="H381" s="123"/>
      <c r="I381" s="123"/>
      <c r="J381" s="123"/>
      <c r="K381" s="123"/>
      <c r="L381" s="123"/>
      <c r="M381" s="123"/>
      <c r="N381" s="123"/>
    </row>
    <row r="382" spans="2:14">
      <c r="B382" s="122"/>
      <c r="C382" s="122"/>
      <c r="D382" s="122"/>
      <c r="E382" s="122"/>
      <c r="F382" s="122"/>
      <c r="G382" s="122"/>
      <c r="H382" s="123"/>
      <c r="I382" s="123"/>
      <c r="J382" s="123"/>
      <c r="K382" s="123"/>
      <c r="L382" s="123"/>
      <c r="M382" s="123"/>
      <c r="N382" s="123"/>
    </row>
    <row r="383" spans="2:14">
      <c r="B383" s="122"/>
      <c r="C383" s="122"/>
      <c r="D383" s="122"/>
      <c r="E383" s="122"/>
      <c r="F383" s="122"/>
      <c r="G383" s="122"/>
      <c r="H383" s="123"/>
      <c r="I383" s="123"/>
      <c r="J383" s="123"/>
      <c r="K383" s="123"/>
      <c r="L383" s="123"/>
      <c r="M383" s="123"/>
      <c r="N383" s="123"/>
    </row>
    <row r="384" spans="2:14">
      <c r="B384" s="122"/>
      <c r="C384" s="122"/>
      <c r="D384" s="122"/>
      <c r="E384" s="122"/>
      <c r="F384" s="122"/>
      <c r="G384" s="122"/>
      <c r="H384" s="123"/>
      <c r="I384" s="123"/>
      <c r="J384" s="123"/>
      <c r="K384" s="123"/>
      <c r="L384" s="123"/>
      <c r="M384" s="123"/>
      <c r="N384" s="123"/>
    </row>
    <row r="385" spans="2:14">
      <c r="B385" s="122"/>
      <c r="C385" s="122"/>
      <c r="D385" s="122"/>
      <c r="E385" s="122"/>
      <c r="F385" s="122"/>
      <c r="G385" s="122"/>
      <c r="H385" s="123"/>
      <c r="I385" s="123"/>
      <c r="J385" s="123"/>
      <c r="K385" s="123"/>
      <c r="L385" s="123"/>
      <c r="M385" s="123"/>
      <c r="N385" s="123"/>
    </row>
    <row r="386" spans="2:14">
      <c r="B386" s="122"/>
      <c r="C386" s="122"/>
      <c r="D386" s="122"/>
      <c r="E386" s="122"/>
      <c r="F386" s="122"/>
      <c r="G386" s="122"/>
      <c r="H386" s="123"/>
      <c r="I386" s="123"/>
      <c r="J386" s="123"/>
      <c r="K386" s="123"/>
      <c r="L386" s="123"/>
      <c r="M386" s="123"/>
      <c r="N386" s="123"/>
    </row>
    <row r="387" spans="2:14">
      <c r="B387" s="122"/>
      <c r="C387" s="122"/>
      <c r="D387" s="122"/>
      <c r="E387" s="122"/>
      <c r="F387" s="122"/>
      <c r="G387" s="122"/>
      <c r="H387" s="123"/>
      <c r="I387" s="123"/>
      <c r="J387" s="123"/>
      <c r="K387" s="123"/>
      <c r="L387" s="123"/>
      <c r="M387" s="123"/>
      <c r="N387" s="123"/>
    </row>
    <row r="388" spans="2:14">
      <c r="B388" s="122"/>
      <c r="C388" s="122"/>
      <c r="D388" s="122"/>
      <c r="E388" s="122"/>
      <c r="F388" s="122"/>
      <c r="G388" s="122"/>
      <c r="H388" s="123"/>
      <c r="I388" s="123"/>
      <c r="J388" s="123"/>
      <c r="K388" s="123"/>
      <c r="L388" s="123"/>
      <c r="M388" s="123"/>
      <c r="N388" s="123"/>
    </row>
    <row r="389" spans="2:14">
      <c r="B389" s="122"/>
      <c r="C389" s="122"/>
      <c r="D389" s="122"/>
      <c r="E389" s="122"/>
      <c r="F389" s="122"/>
      <c r="G389" s="122"/>
      <c r="H389" s="123"/>
      <c r="I389" s="123"/>
      <c r="J389" s="123"/>
      <c r="K389" s="123"/>
      <c r="L389" s="123"/>
      <c r="M389" s="123"/>
      <c r="N389" s="123"/>
    </row>
    <row r="390" spans="2:14">
      <c r="B390" s="122"/>
      <c r="C390" s="122"/>
      <c r="D390" s="122"/>
      <c r="E390" s="122"/>
      <c r="F390" s="122"/>
      <c r="G390" s="122"/>
      <c r="H390" s="123"/>
      <c r="I390" s="123"/>
      <c r="J390" s="123"/>
      <c r="K390" s="123"/>
      <c r="L390" s="123"/>
      <c r="M390" s="123"/>
      <c r="N390" s="123"/>
    </row>
    <row r="391" spans="2:14">
      <c r="B391" s="122"/>
      <c r="C391" s="122"/>
      <c r="D391" s="122"/>
      <c r="E391" s="122"/>
      <c r="F391" s="122"/>
      <c r="G391" s="122"/>
      <c r="H391" s="123"/>
      <c r="I391" s="123"/>
      <c r="J391" s="123"/>
      <c r="K391" s="123"/>
      <c r="L391" s="123"/>
      <c r="M391" s="123"/>
      <c r="N391" s="123"/>
    </row>
    <row r="392" spans="2:14">
      <c r="B392" s="122"/>
      <c r="C392" s="122"/>
      <c r="D392" s="122"/>
      <c r="E392" s="122"/>
      <c r="F392" s="122"/>
      <c r="G392" s="122"/>
      <c r="H392" s="123"/>
      <c r="I392" s="123"/>
      <c r="J392" s="123"/>
      <c r="K392" s="123"/>
      <c r="L392" s="123"/>
      <c r="M392" s="123"/>
      <c r="N392" s="123"/>
    </row>
    <row r="393" spans="2:14">
      <c r="B393" s="122"/>
      <c r="C393" s="122"/>
      <c r="D393" s="122"/>
      <c r="E393" s="122"/>
      <c r="F393" s="122"/>
      <c r="G393" s="122"/>
      <c r="H393" s="123"/>
      <c r="I393" s="123"/>
      <c r="J393" s="123"/>
      <c r="K393" s="123"/>
      <c r="L393" s="123"/>
      <c r="M393" s="123"/>
      <c r="N393" s="123"/>
    </row>
    <row r="394" spans="2:14">
      <c r="B394" s="122"/>
      <c r="C394" s="122"/>
      <c r="D394" s="122"/>
      <c r="E394" s="122"/>
      <c r="F394" s="122"/>
      <c r="G394" s="122"/>
      <c r="H394" s="123"/>
      <c r="I394" s="123"/>
      <c r="J394" s="123"/>
      <c r="K394" s="123"/>
      <c r="L394" s="123"/>
      <c r="M394" s="123"/>
      <c r="N394" s="123"/>
    </row>
    <row r="395" spans="2:14">
      <c r="B395" s="122"/>
      <c r="C395" s="122"/>
      <c r="D395" s="122"/>
      <c r="E395" s="122"/>
      <c r="F395" s="122"/>
      <c r="G395" s="122"/>
      <c r="H395" s="123"/>
      <c r="I395" s="123"/>
      <c r="J395" s="123"/>
      <c r="K395" s="123"/>
      <c r="L395" s="123"/>
      <c r="M395" s="123"/>
      <c r="N395" s="123"/>
    </row>
    <row r="396" spans="2:14">
      <c r="B396" s="122"/>
      <c r="C396" s="122"/>
      <c r="D396" s="122"/>
      <c r="E396" s="122"/>
      <c r="F396" s="122"/>
      <c r="G396" s="122"/>
      <c r="H396" s="123"/>
      <c r="I396" s="123"/>
      <c r="J396" s="123"/>
      <c r="K396" s="123"/>
      <c r="L396" s="123"/>
      <c r="M396" s="123"/>
      <c r="N396" s="123"/>
    </row>
    <row r="397" spans="2:14">
      <c r="B397" s="122"/>
      <c r="C397" s="122"/>
      <c r="D397" s="122"/>
      <c r="E397" s="122"/>
      <c r="F397" s="122"/>
      <c r="G397" s="122"/>
      <c r="H397" s="123"/>
      <c r="I397" s="123"/>
      <c r="J397" s="123"/>
      <c r="K397" s="123"/>
      <c r="L397" s="123"/>
      <c r="M397" s="123"/>
      <c r="N397" s="123"/>
    </row>
    <row r="398" spans="2:14">
      <c r="B398" s="122"/>
      <c r="C398" s="122"/>
      <c r="D398" s="122"/>
      <c r="E398" s="122"/>
      <c r="F398" s="122"/>
      <c r="G398" s="122"/>
      <c r="H398" s="123"/>
      <c r="I398" s="123"/>
      <c r="J398" s="123"/>
      <c r="K398" s="123"/>
      <c r="L398" s="123"/>
      <c r="M398" s="123"/>
      <c r="N398" s="123"/>
    </row>
    <row r="399" spans="2:14">
      <c r="B399" s="122"/>
      <c r="C399" s="122"/>
      <c r="D399" s="122"/>
      <c r="E399" s="122"/>
      <c r="F399" s="122"/>
      <c r="G399" s="122"/>
      <c r="H399" s="123"/>
      <c r="I399" s="123"/>
      <c r="J399" s="123"/>
      <c r="K399" s="123"/>
      <c r="L399" s="123"/>
      <c r="M399" s="123"/>
      <c r="N399" s="123"/>
    </row>
    <row r="400" spans="2:14">
      <c r="B400" s="122"/>
      <c r="C400" s="122"/>
      <c r="D400" s="122"/>
      <c r="E400" s="122"/>
      <c r="F400" s="122"/>
      <c r="G400" s="122"/>
      <c r="H400" s="123"/>
      <c r="I400" s="123"/>
      <c r="J400" s="123"/>
      <c r="K400" s="123"/>
      <c r="L400" s="123"/>
      <c r="M400" s="123"/>
      <c r="N400" s="123"/>
    </row>
    <row r="401" spans="2:14">
      <c r="B401" s="122"/>
      <c r="C401" s="122"/>
      <c r="D401" s="122"/>
      <c r="E401" s="122"/>
      <c r="F401" s="122"/>
      <c r="G401" s="122"/>
      <c r="H401" s="123"/>
      <c r="I401" s="123"/>
      <c r="J401" s="123"/>
      <c r="K401" s="123"/>
      <c r="L401" s="123"/>
      <c r="M401" s="123"/>
      <c r="N401" s="123"/>
    </row>
    <row r="402" spans="2:14">
      <c r="B402" s="122"/>
      <c r="C402" s="122"/>
      <c r="D402" s="122"/>
      <c r="E402" s="122"/>
      <c r="F402" s="122"/>
      <c r="G402" s="122"/>
      <c r="H402" s="123"/>
      <c r="I402" s="123"/>
      <c r="J402" s="123"/>
      <c r="K402" s="123"/>
      <c r="L402" s="123"/>
      <c r="M402" s="123"/>
      <c r="N402" s="123"/>
    </row>
    <row r="403" spans="2:14">
      <c r="B403" s="122"/>
      <c r="C403" s="122"/>
      <c r="D403" s="122"/>
      <c r="E403" s="122"/>
      <c r="F403" s="122"/>
      <c r="G403" s="122"/>
      <c r="H403" s="123"/>
      <c r="I403" s="123"/>
      <c r="J403" s="123"/>
      <c r="K403" s="123"/>
      <c r="L403" s="123"/>
      <c r="M403" s="123"/>
      <c r="N403" s="123"/>
    </row>
    <row r="404" spans="2:14">
      <c r="B404" s="122"/>
      <c r="C404" s="122"/>
      <c r="D404" s="122"/>
      <c r="E404" s="122"/>
      <c r="F404" s="122"/>
      <c r="G404" s="122"/>
      <c r="H404" s="123"/>
      <c r="I404" s="123"/>
      <c r="J404" s="123"/>
      <c r="K404" s="123"/>
      <c r="L404" s="123"/>
      <c r="M404" s="123"/>
      <c r="N404" s="123"/>
    </row>
    <row r="405" spans="2:14">
      <c r="B405" s="122"/>
      <c r="C405" s="122"/>
      <c r="D405" s="122"/>
      <c r="E405" s="122"/>
      <c r="F405" s="122"/>
      <c r="G405" s="122"/>
      <c r="H405" s="123"/>
      <c r="I405" s="123"/>
      <c r="J405" s="123"/>
      <c r="K405" s="123"/>
      <c r="L405" s="123"/>
      <c r="M405" s="123"/>
      <c r="N405" s="123"/>
    </row>
    <row r="406" spans="2:14">
      <c r="B406" s="122"/>
      <c r="C406" s="122"/>
      <c r="D406" s="122"/>
      <c r="E406" s="122"/>
      <c r="F406" s="122"/>
      <c r="G406" s="122"/>
      <c r="H406" s="123"/>
      <c r="I406" s="123"/>
      <c r="J406" s="123"/>
      <c r="K406" s="123"/>
      <c r="L406" s="123"/>
      <c r="M406" s="123"/>
      <c r="N406" s="123"/>
    </row>
    <row r="407" spans="2:14">
      <c r="B407" s="122"/>
      <c r="C407" s="122"/>
      <c r="D407" s="122"/>
      <c r="E407" s="122"/>
      <c r="F407" s="122"/>
      <c r="G407" s="122"/>
      <c r="H407" s="123"/>
      <c r="I407" s="123"/>
      <c r="J407" s="123"/>
      <c r="K407" s="123"/>
      <c r="L407" s="123"/>
      <c r="M407" s="123"/>
      <c r="N407" s="123"/>
    </row>
    <row r="408" spans="2:14">
      <c r="B408" s="122"/>
      <c r="C408" s="122"/>
      <c r="D408" s="122"/>
      <c r="E408" s="122"/>
      <c r="F408" s="122"/>
      <c r="G408" s="122"/>
      <c r="H408" s="123"/>
      <c r="I408" s="123"/>
      <c r="J408" s="123"/>
      <c r="K408" s="123"/>
      <c r="L408" s="123"/>
      <c r="M408" s="123"/>
      <c r="N408" s="123"/>
    </row>
    <row r="409" spans="2:14">
      <c r="B409" s="122"/>
      <c r="C409" s="122"/>
      <c r="D409" s="122"/>
      <c r="E409" s="122"/>
      <c r="F409" s="122"/>
      <c r="G409" s="122"/>
      <c r="H409" s="123"/>
      <c r="I409" s="123"/>
      <c r="J409" s="123"/>
      <c r="K409" s="123"/>
      <c r="L409" s="123"/>
      <c r="M409" s="123"/>
      <c r="N409" s="123"/>
    </row>
    <row r="410" spans="2:14">
      <c r="B410" s="122"/>
      <c r="C410" s="122"/>
      <c r="D410" s="122"/>
      <c r="E410" s="122"/>
      <c r="F410" s="122"/>
      <c r="G410" s="122"/>
      <c r="H410" s="123"/>
      <c r="I410" s="123"/>
      <c r="J410" s="123"/>
      <c r="K410" s="123"/>
      <c r="L410" s="123"/>
      <c r="M410" s="123"/>
      <c r="N410" s="123"/>
    </row>
    <row r="411" spans="2:14">
      <c r="B411" s="122"/>
      <c r="C411" s="122"/>
      <c r="D411" s="122"/>
      <c r="E411" s="122"/>
      <c r="F411" s="122"/>
      <c r="G411" s="122"/>
      <c r="H411" s="123"/>
      <c r="I411" s="123"/>
      <c r="J411" s="123"/>
      <c r="K411" s="123"/>
      <c r="L411" s="123"/>
      <c r="M411" s="123"/>
      <c r="N411" s="123"/>
    </row>
    <row r="412" spans="2:14">
      <c r="B412" s="122"/>
      <c r="C412" s="122"/>
      <c r="D412" s="122"/>
      <c r="E412" s="122"/>
      <c r="F412" s="122"/>
      <c r="G412" s="122"/>
      <c r="H412" s="123"/>
      <c r="I412" s="123"/>
      <c r="J412" s="123"/>
      <c r="K412" s="123"/>
      <c r="L412" s="123"/>
      <c r="M412" s="123"/>
      <c r="N412" s="123"/>
    </row>
    <row r="413" spans="2:14">
      <c r="B413" s="122"/>
      <c r="C413" s="122"/>
      <c r="D413" s="122"/>
      <c r="E413" s="122"/>
      <c r="F413" s="122"/>
      <c r="G413" s="122"/>
      <c r="H413" s="123"/>
      <c r="I413" s="123"/>
      <c r="J413" s="123"/>
      <c r="K413" s="123"/>
      <c r="L413" s="123"/>
      <c r="M413" s="123"/>
      <c r="N413" s="123"/>
    </row>
    <row r="414" spans="2:14">
      <c r="B414" s="122"/>
      <c r="C414" s="122"/>
      <c r="D414" s="122"/>
      <c r="E414" s="122"/>
      <c r="F414" s="122"/>
      <c r="G414" s="122"/>
      <c r="H414" s="123"/>
      <c r="I414" s="123"/>
      <c r="J414" s="123"/>
      <c r="K414" s="123"/>
      <c r="L414" s="123"/>
      <c r="M414" s="123"/>
      <c r="N414" s="123"/>
    </row>
    <row r="415" spans="2:14">
      <c r="B415" s="122"/>
      <c r="C415" s="122"/>
      <c r="D415" s="122"/>
      <c r="E415" s="122"/>
      <c r="F415" s="122"/>
      <c r="G415" s="122"/>
      <c r="H415" s="123"/>
      <c r="I415" s="123"/>
      <c r="J415" s="123"/>
      <c r="K415" s="123"/>
      <c r="L415" s="123"/>
      <c r="M415" s="123"/>
      <c r="N415" s="123"/>
    </row>
    <row r="416" spans="2:14">
      <c r="B416" s="122"/>
      <c r="C416" s="122"/>
      <c r="D416" s="122"/>
      <c r="E416" s="122"/>
      <c r="F416" s="122"/>
      <c r="G416" s="122"/>
      <c r="H416" s="123"/>
      <c r="I416" s="123"/>
      <c r="J416" s="123"/>
      <c r="K416" s="123"/>
      <c r="L416" s="123"/>
      <c r="M416" s="123"/>
      <c r="N416" s="123"/>
    </row>
    <row r="417" spans="2:14">
      <c r="B417" s="122"/>
      <c r="C417" s="122"/>
      <c r="D417" s="122"/>
      <c r="E417" s="122"/>
      <c r="F417" s="122"/>
      <c r="G417" s="122"/>
      <c r="H417" s="123"/>
      <c r="I417" s="123"/>
      <c r="J417" s="123"/>
      <c r="K417" s="123"/>
      <c r="L417" s="123"/>
      <c r="M417" s="123"/>
      <c r="N417" s="123"/>
    </row>
    <row r="418" spans="2:14">
      <c r="B418" s="122"/>
      <c r="C418" s="122"/>
      <c r="D418" s="122"/>
      <c r="E418" s="122"/>
      <c r="F418" s="122"/>
      <c r="G418" s="122"/>
      <c r="H418" s="123"/>
      <c r="I418" s="123"/>
      <c r="J418" s="123"/>
      <c r="K418" s="123"/>
      <c r="L418" s="123"/>
      <c r="M418" s="123"/>
      <c r="N418" s="123"/>
    </row>
    <row r="419" spans="2:14">
      <c r="B419" s="122"/>
      <c r="C419" s="122"/>
      <c r="D419" s="122"/>
      <c r="E419" s="122"/>
      <c r="F419" s="122"/>
      <c r="G419" s="122"/>
      <c r="H419" s="123"/>
      <c r="I419" s="123"/>
      <c r="J419" s="123"/>
      <c r="K419" s="123"/>
      <c r="L419" s="123"/>
      <c r="M419" s="123"/>
      <c r="N419" s="123"/>
    </row>
    <row r="420" spans="2:14">
      <c r="B420" s="122"/>
      <c r="C420" s="122"/>
      <c r="D420" s="122"/>
      <c r="E420" s="122"/>
      <c r="F420" s="122"/>
      <c r="G420" s="122"/>
      <c r="H420" s="123"/>
      <c r="I420" s="123"/>
      <c r="J420" s="123"/>
      <c r="K420" s="123"/>
      <c r="L420" s="123"/>
      <c r="M420" s="123"/>
      <c r="N420" s="123"/>
    </row>
    <row r="421" spans="2:14">
      <c r="B421" s="122"/>
      <c r="C421" s="122"/>
      <c r="D421" s="122"/>
      <c r="E421" s="122"/>
      <c r="F421" s="122"/>
      <c r="G421" s="122"/>
      <c r="H421" s="123"/>
      <c r="I421" s="123"/>
      <c r="J421" s="123"/>
      <c r="K421" s="123"/>
      <c r="L421" s="123"/>
      <c r="M421" s="123"/>
      <c r="N421" s="123"/>
    </row>
    <row r="422" spans="2:14">
      <c r="B422" s="122"/>
      <c r="C422" s="122"/>
      <c r="D422" s="122"/>
      <c r="E422" s="122"/>
      <c r="F422" s="122"/>
      <c r="G422" s="122"/>
      <c r="H422" s="123"/>
      <c r="I422" s="123"/>
      <c r="J422" s="123"/>
      <c r="K422" s="123"/>
      <c r="L422" s="123"/>
      <c r="M422" s="123"/>
      <c r="N422" s="123"/>
    </row>
    <row r="423" spans="2:14">
      <c r="B423" s="122"/>
      <c r="C423" s="122"/>
      <c r="D423" s="122"/>
      <c r="E423" s="122"/>
      <c r="F423" s="122"/>
      <c r="G423" s="122"/>
      <c r="H423" s="123"/>
      <c r="I423" s="123"/>
      <c r="J423" s="123"/>
      <c r="K423" s="123"/>
      <c r="L423" s="123"/>
      <c r="M423" s="123"/>
      <c r="N423" s="123"/>
    </row>
    <row r="424" spans="2:14">
      <c r="B424" s="122"/>
      <c r="C424" s="122"/>
      <c r="D424" s="122"/>
      <c r="E424" s="122"/>
      <c r="F424" s="122"/>
      <c r="G424" s="122"/>
      <c r="H424" s="123"/>
      <c r="I424" s="123"/>
      <c r="J424" s="123"/>
      <c r="K424" s="123"/>
      <c r="L424" s="123"/>
      <c r="M424" s="123"/>
      <c r="N424" s="123"/>
    </row>
    <row r="425" spans="2:14">
      <c r="B425" s="122"/>
      <c r="C425" s="122"/>
      <c r="D425" s="122"/>
      <c r="E425" s="122"/>
      <c r="F425" s="122"/>
      <c r="G425" s="122"/>
      <c r="H425" s="123"/>
      <c r="I425" s="123"/>
      <c r="J425" s="123"/>
      <c r="K425" s="123"/>
      <c r="L425" s="123"/>
      <c r="M425" s="123"/>
      <c r="N425" s="123"/>
    </row>
    <row r="426" spans="2:14">
      <c r="B426" s="122"/>
      <c r="C426" s="122"/>
      <c r="D426" s="122"/>
      <c r="E426" s="122"/>
      <c r="F426" s="122"/>
      <c r="G426" s="122"/>
      <c r="H426" s="123"/>
      <c r="I426" s="123"/>
      <c r="J426" s="123"/>
      <c r="K426" s="123"/>
      <c r="L426" s="123"/>
      <c r="M426" s="123"/>
      <c r="N426" s="123"/>
    </row>
    <row r="427" spans="2:14">
      <c r="B427" s="122"/>
      <c r="C427" s="122"/>
      <c r="D427" s="122"/>
      <c r="E427" s="122"/>
      <c r="F427" s="122"/>
      <c r="G427" s="122"/>
      <c r="H427" s="123"/>
      <c r="I427" s="123"/>
      <c r="J427" s="123"/>
      <c r="K427" s="123"/>
      <c r="L427" s="123"/>
      <c r="M427" s="123"/>
      <c r="N427" s="123"/>
    </row>
    <row r="428" spans="2:14">
      <c r="B428" s="122"/>
      <c r="C428" s="122"/>
      <c r="D428" s="122"/>
      <c r="E428" s="122"/>
      <c r="F428" s="122"/>
      <c r="G428" s="122"/>
      <c r="H428" s="123"/>
      <c r="I428" s="123"/>
      <c r="J428" s="123"/>
      <c r="K428" s="123"/>
      <c r="L428" s="123"/>
      <c r="M428" s="123"/>
      <c r="N428" s="123"/>
    </row>
    <row r="429" spans="2:14">
      <c r="B429" s="122"/>
      <c r="C429" s="122"/>
      <c r="D429" s="122"/>
      <c r="E429" s="122"/>
      <c r="F429" s="122"/>
      <c r="G429" s="122"/>
      <c r="H429" s="123"/>
      <c r="I429" s="123"/>
      <c r="J429" s="123"/>
      <c r="K429" s="123"/>
      <c r="L429" s="123"/>
      <c r="M429" s="123"/>
      <c r="N429" s="123"/>
    </row>
    <row r="430" spans="2:14">
      <c r="B430" s="122"/>
      <c r="C430" s="122"/>
      <c r="D430" s="122"/>
      <c r="E430" s="122"/>
      <c r="F430" s="122"/>
      <c r="G430" s="122"/>
      <c r="H430" s="123"/>
      <c r="I430" s="123"/>
      <c r="J430" s="123"/>
      <c r="K430" s="123"/>
      <c r="L430" s="123"/>
      <c r="M430" s="123"/>
      <c r="N430" s="123"/>
    </row>
    <row r="431" spans="2:14">
      <c r="B431" s="122"/>
      <c r="C431" s="122"/>
      <c r="D431" s="122"/>
      <c r="E431" s="122"/>
      <c r="F431" s="122"/>
      <c r="G431" s="122"/>
      <c r="H431" s="123"/>
      <c r="I431" s="123"/>
      <c r="J431" s="123"/>
      <c r="K431" s="123"/>
      <c r="L431" s="123"/>
      <c r="M431" s="123"/>
      <c r="N431" s="123"/>
    </row>
    <row r="432" spans="2:14">
      <c r="B432" s="122"/>
      <c r="C432" s="122"/>
      <c r="D432" s="122"/>
      <c r="E432" s="122"/>
      <c r="F432" s="122"/>
      <c r="G432" s="122"/>
      <c r="H432" s="123"/>
      <c r="I432" s="123"/>
      <c r="J432" s="123"/>
      <c r="K432" s="123"/>
      <c r="L432" s="123"/>
      <c r="M432" s="123"/>
      <c r="N432" s="123"/>
    </row>
    <row r="433" spans="2:14">
      <c r="B433" s="122"/>
      <c r="C433" s="122"/>
      <c r="D433" s="122"/>
      <c r="E433" s="122"/>
      <c r="F433" s="122"/>
      <c r="G433" s="122"/>
      <c r="H433" s="123"/>
      <c r="I433" s="123"/>
      <c r="J433" s="123"/>
      <c r="K433" s="123"/>
      <c r="L433" s="123"/>
      <c r="M433" s="123"/>
      <c r="N433" s="123"/>
    </row>
    <row r="434" spans="2:14">
      <c r="B434" s="122"/>
      <c r="C434" s="122"/>
      <c r="D434" s="122"/>
      <c r="E434" s="122"/>
      <c r="F434" s="122"/>
      <c r="G434" s="122"/>
      <c r="H434" s="123"/>
      <c r="I434" s="123"/>
      <c r="J434" s="123"/>
      <c r="K434" s="123"/>
      <c r="L434" s="123"/>
      <c r="M434" s="123"/>
      <c r="N434" s="123"/>
    </row>
    <row r="435" spans="2:14">
      <c r="B435" s="122"/>
      <c r="C435" s="122"/>
      <c r="D435" s="122"/>
      <c r="E435" s="122"/>
      <c r="F435" s="122"/>
      <c r="G435" s="122"/>
      <c r="H435" s="123"/>
      <c r="I435" s="123"/>
      <c r="J435" s="123"/>
      <c r="K435" s="123"/>
      <c r="L435" s="123"/>
      <c r="M435" s="123"/>
      <c r="N435" s="123"/>
    </row>
    <row r="436" spans="2:14">
      <c r="B436" s="122"/>
      <c r="C436" s="122"/>
      <c r="D436" s="122"/>
      <c r="E436" s="122"/>
      <c r="F436" s="122"/>
      <c r="G436" s="122"/>
      <c r="H436" s="123"/>
      <c r="I436" s="123"/>
      <c r="J436" s="123"/>
      <c r="K436" s="123"/>
      <c r="L436" s="123"/>
      <c r="M436" s="123"/>
      <c r="N436" s="123"/>
    </row>
    <row r="437" spans="2:14">
      <c r="B437" s="122"/>
      <c r="C437" s="122"/>
      <c r="D437" s="122"/>
      <c r="E437" s="122"/>
      <c r="F437" s="122"/>
      <c r="G437" s="122"/>
      <c r="H437" s="123"/>
      <c r="I437" s="123"/>
      <c r="J437" s="123"/>
      <c r="K437" s="123"/>
      <c r="L437" s="123"/>
      <c r="M437" s="123"/>
      <c r="N437" s="123"/>
    </row>
    <row r="438" spans="2:14">
      <c r="B438" s="122"/>
      <c r="C438" s="122"/>
      <c r="D438" s="122"/>
      <c r="E438" s="122"/>
      <c r="F438" s="122"/>
      <c r="G438" s="122"/>
      <c r="H438" s="123"/>
      <c r="I438" s="123"/>
      <c r="J438" s="123"/>
      <c r="K438" s="123"/>
      <c r="L438" s="123"/>
      <c r="M438" s="123"/>
      <c r="N438" s="123"/>
    </row>
    <row r="439" spans="2:14">
      <c r="B439" s="122"/>
      <c r="C439" s="122"/>
      <c r="D439" s="122"/>
      <c r="E439" s="122"/>
      <c r="F439" s="122"/>
      <c r="G439" s="122"/>
      <c r="H439" s="123"/>
      <c r="I439" s="123"/>
      <c r="J439" s="123"/>
      <c r="K439" s="123"/>
      <c r="L439" s="123"/>
      <c r="M439" s="123"/>
      <c r="N439" s="123"/>
    </row>
    <row r="440" spans="2:14">
      <c r="B440" s="122"/>
      <c r="C440" s="122"/>
      <c r="D440" s="122"/>
      <c r="E440" s="122"/>
      <c r="F440" s="122"/>
      <c r="G440" s="122"/>
      <c r="H440" s="123"/>
      <c r="I440" s="123"/>
      <c r="J440" s="123"/>
      <c r="K440" s="123"/>
      <c r="L440" s="123"/>
      <c r="M440" s="123"/>
      <c r="N440" s="123"/>
    </row>
    <row r="441" spans="2:14">
      <c r="B441" s="122"/>
      <c r="C441" s="122"/>
      <c r="D441" s="122"/>
      <c r="E441" s="122"/>
      <c r="F441" s="122"/>
      <c r="G441" s="122"/>
      <c r="H441" s="123"/>
      <c r="I441" s="123"/>
      <c r="J441" s="123"/>
      <c r="K441" s="123"/>
      <c r="L441" s="123"/>
      <c r="M441" s="123"/>
      <c r="N441" s="123"/>
    </row>
    <row r="442" spans="2:14">
      <c r="B442" s="122"/>
      <c r="C442" s="122"/>
      <c r="D442" s="122"/>
      <c r="E442" s="122"/>
      <c r="F442" s="122"/>
      <c r="G442" s="122"/>
      <c r="H442" s="123"/>
      <c r="I442" s="123"/>
      <c r="J442" s="123"/>
      <c r="K442" s="123"/>
      <c r="L442" s="123"/>
      <c r="M442" s="123"/>
      <c r="N442" s="123"/>
    </row>
    <row r="443" spans="2:14">
      <c r="B443" s="122"/>
      <c r="C443" s="122"/>
      <c r="D443" s="122"/>
      <c r="E443" s="122"/>
      <c r="F443" s="122"/>
      <c r="G443" s="122"/>
      <c r="H443" s="123"/>
      <c r="I443" s="123"/>
      <c r="J443" s="123"/>
      <c r="K443" s="123"/>
      <c r="L443" s="123"/>
      <c r="M443" s="123"/>
      <c r="N443" s="123"/>
    </row>
    <row r="444" spans="2:14">
      <c r="B444" s="122"/>
      <c r="C444" s="122"/>
      <c r="D444" s="122"/>
      <c r="E444" s="122"/>
      <c r="F444" s="122"/>
      <c r="G444" s="122"/>
      <c r="H444" s="123"/>
      <c r="I444" s="123"/>
      <c r="J444" s="123"/>
      <c r="K444" s="123"/>
      <c r="L444" s="123"/>
      <c r="M444" s="123"/>
      <c r="N444" s="123"/>
    </row>
    <row r="445" spans="2:14">
      <c r="B445" s="122"/>
      <c r="C445" s="122"/>
      <c r="D445" s="122"/>
      <c r="E445" s="122"/>
      <c r="F445" s="122"/>
      <c r="G445" s="122"/>
      <c r="H445" s="123"/>
      <c r="I445" s="123"/>
      <c r="J445" s="123"/>
      <c r="K445" s="123"/>
      <c r="L445" s="123"/>
      <c r="M445" s="123"/>
      <c r="N445" s="123"/>
    </row>
    <row r="446" spans="2:14">
      <c r="B446" s="122"/>
      <c r="C446" s="122"/>
      <c r="D446" s="122"/>
      <c r="E446" s="122"/>
      <c r="F446" s="122"/>
      <c r="G446" s="122"/>
      <c r="H446" s="123"/>
      <c r="I446" s="123"/>
      <c r="J446" s="123"/>
      <c r="K446" s="123"/>
      <c r="L446" s="123"/>
      <c r="M446" s="123"/>
      <c r="N446" s="123"/>
    </row>
    <row r="447" spans="2:14">
      <c r="B447" s="122"/>
      <c r="C447" s="122"/>
      <c r="D447" s="122"/>
      <c r="E447" s="122"/>
      <c r="F447" s="122"/>
      <c r="G447" s="122"/>
      <c r="H447" s="123"/>
      <c r="I447" s="123"/>
      <c r="J447" s="123"/>
      <c r="K447" s="123"/>
      <c r="L447" s="123"/>
      <c r="M447" s="123"/>
      <c r="N447" s="123"/>
    </row>
    <row r="448" spans="2:14">
      <c r="B448" s="122"/>
      <c r="C448" s="122"/>
      <c r="D448" s="122"/>
      <c r="E448" s="122"/>
      <c r="F448" s="122"/>
      <c r="G448" s="122"/>
      <c r="H448" s="123"/>
      <c r="I448" s="123"/>
      <c r="J448" s="123"/>
      <c r="K448" s="123"/>
      <c r="L448" s="123"/>
      <c r="M448" s="123"/>
      <c r="N448" s="123"/>
    </row>
    <row r="449" spans="2:14">
      <c r="B449" s="122"/>
      <c r="C449" s="122"/>
      <c r="D449" s="122"/>
      <c r="E449" s="122"/>
      <c r="F449" s="122"/>
      <c r="G449" s="122"/>
      <c r="H449" s="123"/>
      <c r="I449" s="123"/>
      <c r="J449" s="123"/>
      <c r="K449" s="123"/>
      <c r="L449" s="123"/>
      <c r="M449" s="123"/>
      <c r="N449" s="123"/>
    </row>
    <row r="450" spans="2:14">
      <c r="B450" s="122"/>
      <c r="C450" s="122"/>
      <c r="D450" s="122"/>
      <c r="E450" s="122"/>
      <c r="F450" s="122"/>
      <c r="G450" s="122"/>
      <c r="H450" s="123"/>
      <c r="I450" s="123"/>
      <c r="J450" s="123"/>
      <c r="K450" s="123"/>
      <c r="L450" s="123"/>
      <c r="M450" s="123"/>
      <c r="N450" s="123"/>
    </row>
    <row r="451" spans="2:14">
      <c r="B451" s="122"/>
      <c r="C451" s="122"/>
      <c r="D451" s="122"/>
      <c r="E451" s="122"/>
      <c r="F451" s="122"/>
      <c r="G451" s="122"/>
      <c r="H451" s="123"/>
      <c r="I451" s="123"/>
      <c r="J451" s="123"/>
      <c r="K451" s="123"/>
      <c r="L451" s="123"/>
      <c r="M451" s="123"/>
      <c r="N451" s="123"/>
    </row>
    <row r="452" spans="2:14">
      <c r="B452" s="122"/>
      <c r="C452" s="122"/>
      <c r="D452" s="122"/>
      <c r="E452" s="122"/>
      <c r="F452" s="122"/>
      <c r="G452" s="122"/>
      <c r="H452" s="123"/>
      <c r="I452" s="123"/>
      <c r="J452" s="123"/>
      <c r="K452" s="123"/>
      <c r="L452" s="123"/>
      <c r="M452" s="123"/>
      <c r="N452" s="123"/>
    </row>
    <row r="453" spans="2:14">
      <c r="B453" s="122"/>
      <c r="C453" s="122"/>
      <c r="D453" s="122"/>
      <c r="E453" s="122"/>
      <c r="F453" s="122"/>
      <c r="G453" s="122"/>
      <c r="H453" s="123"/>
      <c r="I453" s="123"/>
      <c r="J453" s="123"/>
      <c r="K453" s="123"/>
      <c r="L453" s="123"/>
      <c r="M453" s="123"/>
      <c r="N453" s="123"/>
    </row>
    <row r="454" spans="2:14">
      <c r="B454" s="122"/>
      <c r="C454" s="122"/>
      <c r="D454" s="122"/>
      <c r="E454" s="122"/>
      <c r="F454" s="122"/>
      <c r="G454" s="122"/>
      <c r="H454" s="123"/>
      <c r="I454" s="123"/>
      <c r="J454" s="123"/>
      <c r="K454" s="123"/>
      <c r="L454" s="123"/>
      <c r="M454" s="123"/>
      <c r="N454" s="123"/>
    </row>
    <row r="455" spans="2:14">
      <c r="B455" s="122"/>
      <c r="C455" s="122"/>
      <c r="D455" s="122"/>
      <c r="E455" s="122"/>
      <c r="F455" s="122"/>
      <c r="G455" s="122"/>
      <c r="H455" s="123"/>
      <c r="I455" s="123"/>
      <c r="J455" s="123"/>
      <c r="K455" s="123"/>
      <c r="L455" s="123"/>
      <c r="M455" s="123"/>
      <c r="N455" s="123"/>
    </row>
    <row r="456" spans="2:14">
      <c r="B456" s="122"/>
      <c r="C456" s="122"/>
      <c r="D456" s="122"/>
      <c r="E456" s="122"/>
      <c r="F456" s="122"/>
      <c r="G456" s="122"/>
      <c r="H456" s="123"/>
      <c r="I456" s="123"/>
      <c r="J456" s="123"/>
      <c r="K456" s="123"/>
      <c r="L456" s="123"/>
      <c r="M456" s="123"/>
      <c r="N456" s="123"/>
    </row>
    <row r="457" spans="2:14">
      <c r="B457" s="122"/>
      <c r="C457" s="122"/>
      <c r="D457" s="122"/>
      <c r="E457" s="122"/>
      <c r="F457" s="122"/>
      <c r="G457" s="122"/>
      <c r="H457" s="123"/>
      <c r="I457" s="123"/>
      <c r="J457" s="123"/>
      <c r="K457" s="123"/>
      <c r="L457" s="123"/>
      <c r="M457" s="123"/>
      <c r="N457" s="123"/>
    </row>
    <row r="458" spans="2:14">
      <c r="B458" s="122"/>
      <c r="C458" s="122"/>
      <c r="D458" s="122"/>
      <c r="E458" s="122"/>
      <c r="F458" s="122"/>
      <c r="G458" s="122"/>
      <c r="H458" s="123"/>
      <c r="I458" s="123"/>
      <c r="J458" s="123"/>
      <c r="K458" s="123"/>
      <c r="L458" s="123"/>
      <c r="M458" s="123"/>
      <c r="N458" s="123"/>
    </row>
    <row r="459" spans="2:14">
      <c r="B459" s="122"/>
      <c r="C459" s="122"/>
      <c r="D459" s="122"/>
      <c r="E459" s="122"/>
      <c r="F459" s="122"/>
      <c r="G459" s="122"/>
      <c r="H459" s="123"/>
      <c r="I459" s="123"/>
      <c r="J459" s="123"/>
      <c r="K459" s="123"/>
      <c r="L459" s="123"/>
      <c r="M459" s="123"/>
      <c r="N459" s="123"/>
    </row>
    <row r="460" spans="2:14">
      <c r="B460" s="122"/>
      <c r="C460" s="122"/>
      <c r="D460" s="122"/>
      <c r="E460" s="122"/>
      <c r="F460" s="122"/>
      <c r="G460" s="122"/>
      <c r="H460" s="123"/>
      <c r="I460" s="123"/>
      <c r="J460" s="123"/>
      <c r="K460" s="123"/>
      <c r="L460" s="123"/>
      <c r="M460" s="123"/>
      <c r="N460" s="123"/>
    </row>
    <row r="461" spans="2:14">
      <c r="B461" s="122"/>
      <c r="C461" s="122"/>
      <c r="D461" s="122"/>
      <c r="E461" s="122"/>
      <c r="F461" s="122"/>
      <c r="G461" s="122"/>
      <c r="H461" s="123"/>
      <c r="I461" s="123"/>
      <c r="J461" s="123"/>
      <c r="K461" s="123"/>
      <c r="L461" s="123"/>
      <c r="M461" s="123"/>
      <c r="N461" s="123"/>
    </row>
    <row r="462" spans="2:14">
      <c r="B462" s="122"/>
      <c r="C462" s="122"/>
      <c r="D462" s="122"/>
      <c r="E462" s="122"/>
      <c r="F462" s="122"/>
      <c r="G462" s="122"/>
      <c r="H462" s="123"/>
      <c r="I462" s="123"/>
      <c r="J462" s="123"/>
      <c r="K462" s="123"/>
      <c r="L462" s="123"/>
      <c r="M462" s="123"/>
      <c r="N462" s="123"/>
    </row>
    <row r="463" spans="2:14">
      <c r="B463" s="122"/>
      <c r="C463" s="122"/>
      <c r="D463" s="122"/>
      <c r="E463" s="122"/>
      <c r="F463" s="122"/>
      <c r="G463" s="122"/>
      <c r="H463" s="123"/>
      <c r="I463" s="123"/>
      <c r="J463" s="123"/>
      <c r="K463" s="123"/>
      <c r="L463" s="123"/>
      <c r="M463" s="123"/>
      <c r="N463" s="123"/>
    </row>
    <row r="464" spans="2:14">
      <c r="B464" s="122"/>
      <c r="C464" s="122"/>
      <c r="D464" s="122"/>
      <c r="E464" s="122"/>
      <c r="F464" s="122"/>
      <c r="G464" s="122"/>
      <c r="H464" s="123"/>
      <c r="I464" s="123"/>
      <c r="J464" s="123"/>
      <c r="K464" s="123"/>
      <c r="L464" s="123"/>
      <c r="M464" s="123"/>
      <c r="N464" s="123"/>
    </row>
    <row r="465" spans="2:14">
      <c r="B465" s="122"/>
      <c r="C465" s="122"/>
      <c r="D465" s="122"/>
      <c r="E465" s="122"/>
      <c r="F465" s="122"/>
      <c r="G465" s="122"/>
      <c r="H465" s="123"/>
      <c r="I465" s="123"/>
      <c r="J465" s="123"/>
      <c r="K465" s="123"/>
      <c r="L465" s="123"/>
      <c r="M465" s="123"/>
      <c r="N465" s="123"/>
    </row>
    <row r="466" spans="2:14">
      <c r="B466" s="122"/>
      <c r="C466" s="122"/>
      <c r="D466" s="122"/>
      <c r="E466" s="122"/>
      <c r="F466" s="122"/>
      <c r="G466" s="122"/>
      <c r="H466" s="123"/>
      <c r="I466" s="123"/>
      <c r="J466" s="123"/>
      <c r="K466" s="123"/>
      <c r="L466" s="123"/>
      <c r="M466" s="123"/>
      <c r="N466" s="123"/>
    </row>
    <row r="467" spans="2:14">
      <c r="B467" s="122"/>
      <c r="C467" s="122"/>
      <c r="D467" s="122"/>
      <c r="E467" s="122"/>
      <c r="F467" s="122"/>
      <c r="G467" s="122"/>
      <c r="H467" s="123"/>
      <c r="I467" s="123"/>
      <c r="J467" s="123"/>
      <c r="K467" s="123"/>
      <c r="L467" s="123"/>
      <c r="M467" s="123"/>
      <c r="N467" s="123"/>
    </row>
    <row r="468" spans="2:14">
      <c r="B468" s="122"/>
      <c r="C468" s="122"/>
      <c r="D468" s="122"/>
      <c r="E468" s="122"/>
      <c r="F468" s="122"/>
      <c r="G468" s="122"/>
      <c r="H468" s="123"/>
      <c r="I468" s="123"/>
      <c r="J468" s="123"/>
      <c r="K468" s="123"/>
      <c r="L468" s="123"/>
      <c r="M468" s="123"/>
      <c r="N468" s="123"/>
    </row>
    <row r="469" spans="2:14">
      <c r="B469" s="122"/>
      <c r="C469" s="122"/>
      <c r="D469" s="122"/>
      <c r="E469" s="122"/>
      <c r="F469" s="122"/>
      <c r="G469" s="122"/>
      <c r="H469" s="123"/>
      <c r="I469" s="123"/>
      <c r="J469" s="123"/>
      <c r="K469" s="123"/>
      <c r="L469" s="123"/>
      <c r="M469" s="123"/>
      <c r="N469" s="123"/>
    </row>
    <row r="470" spans="2:14">
      <c r="B470" s="122"/>
      <c r="C470" s="122"/>
      <c r="D470" s="122"/>
      <c r="E470" s="122"/>
      <c r="F470" s="122"/>
      <c r="G470" s="122"/>
      <c r="H470" s="123"/>
      <c r="I470" s="123"/>
      <c r="J470" s="123"/>
      <c r="K470" s="123"/>
      <c r="L470" s="123"/>
      <c r="M470" s="123"/>
      <c r="N470" s="123"/>
    </row>
    <row r="471" spans="2:14">
      <c r="B471" s="122"/>
      <c r="C471" s="122"/>
      <c r="D471" s="122"/>
      <c r="E471" s="122"/>
      <c r="F471" s="122"/>
      <c r="G471" s="122"/>
      <c r="H471" s="123"/>
      <c r="I471" s="123"/>
      <c r="J471" s="123"/>
      <c r="K471" s="123"/>
      <c r="L471" s="123"/>
      <c r="M471" s="123"/>
      <c r="N471" s="123"/>
    </row>
    <row r="472" spans="2:14">
      <c r="B472" s="122"/>
      <c r="C472" s="122"/>
      <c r="D472" s="122"/>
      <c r="E472" s="122"/>
      <c r="F472" s="122"/>
      <c r="G472" s="122"/>
      <c r="H472" s="123"/>
      <c r="I472" s="123"/>
      <c r="J472" s="123"/>
      <c r="K472" s="123"/>
      <c r="L472" s="123"/>
      <c r="M472" s="123"/>
      <c r="N472" s="123"/>
    </row>
    <row r="473" spans="2:14">
      <c r="B473" s="122"/>
      <c r="C473" s="122"/>
      <c r="D473" s="122"/>
      <c r="E473" s="122"/>
      <c r="F473" s="122"/>
      <c r="G473" s="122"/>
      <c r="H473" s="123"/>
      <c r="I473" s="123"/>
      <c r="J473" s="123"/>
      <c r="K473" s="123"/>
      <c r="L473" s="123"/>
      <c r="M473" s="123"/>
      <c r="N473" s="123"/>
    </row>
    <row r="474" spans="2:14">
      <c r="B474" s="122"/>
      <c r="C474" s="122"/>
      <c r="D474" s="122"/>
      <c r="E474" s="122"/>
      <c r="F474" s="122"/>
      <c r="G474" s="122"/>
      <c r="H474" s="123"/>
      <c r="I474" s="123"/>
      <c r="J474" s="123"/>
      <c r="K474" s="123"/>
      <c r="L474" s="123"/>
      <c r="M474" s="123"/>
      <c r="N474" s="123"/>
    </row>
    <row r="475" spans="2:14">
      <c r="B475" s="122"/>
      <c r="C475" s="122"/>
      <c r="D475" s="122"/>
      <c r="E475" s="122"/>
      <c r="F475" s="122"/>
      <c r="G475" s="122"/>
      <c r="H475" s="123"/>
      <c r="I475" s="123"/>
      <c r="J475" s="123"/>
      <c r="K475" s="123"/>
      <c r="L475" s="123"/>
      <c r="M475" s="123"/>
      <c r="N475" s="123"/>
    </row>
    <row r="476" spans="2:14">
      <c r="B476" s="122"/>
      <c r="C476" s="122"/>
      <c r="D476" s="122"/>
      <c r="E476" s="122"/>
      <c r="F476" s="122"/>
      <c r="G476" s="122"/>
      <c r="H476" s="123"/>
      <c r="I476" s="123"/>
      <c r="J476" s="123"/>
      <c r="K476" s="123"/>
      <c r="L476" s="123"/>
      <c r="M476" s="123"/>
      <c r="N476" s="123"/>
    </row>
    <row r="477" spans="2:14">
      <c r="B477" s="122"/>
      <c r="C477" s="122"/>
      <c r="D477" s="122"/>
      <c r="E477" s="122"/>
      <c r="F477" s="122"/>
      <c r="G477" s="122"/>
      <c r="H477" s="123"/>
      <c r="I477" s="123"/>
      <c r="J477" s="123"/>
      <c r="K477" s="123"/>
      <c r="L477" s="123"/>
      <c r="M477" s="123"/>
      <c r="N477" s="123"/>
    </row>
    <row r="478" spans="2:14">
      <c r="B478" s="122"/>
      <c r="C478" s="122"/>
      <c r="D478" s="122"/>
      <c r="E478" s="122"/>
      <c r="F478" s="122"/>
      <c r="G478" s="122"/>
      <c r="H478" s="123"/>
      <c r="I478" s="123"/>
      <c r="J478" s="123"/>
      <c r="K478" s="123"/>
      <c r="L478" s="123"/>
      <c r="M478" s="123"/>
      <c r="N478" s="123"/>
    </row>
    <row r="479" spans="2:14">
      <c r="B479" s="122"/>
      <c r="C479" s="122"/>
      <c r="D479" s="122"/>
      <c r="E479" s="122"/>
      <c r="F479" s="122"/>
      <c r="G479" s="122"/>
      <c r="H479" s="123"/>
      <c r="I479" s="123"/>
      <c r="J479" s="123"/>
      <c r="K479" s="123"/>
      <c r="L479" s="123"/>
      <c r="M479" s="123"/>
      <c r="N479" s="123"/>
    </row>
    <row r="480" spans="2:14">
      <c r="B480" s="122"/>
      <c r="C480" s="122"/>
      <c r="D480" s="122"/>
      <c r="E480" s="122"/>
      <c r="F480" s="122"/>
      <c r="G480" s="122"/>
      <c r="H480" s="123"/>
      <c r="I480" s="123"/>
      <c r="J480" s="123"/>
      <c r="K480" s="123"/>
      <c r="L480" s="123"/>
      <c r="M480" s="123"/>
      <c r="N480" s="123"/>
    </row>
    <row r="481" spans="2:14">
      <c r="B481" s="122"/>
      <c r="C481" s="122"/>
      <c r="D481" s="122"/>
      <c r="E481" s="122"/>
      <c r="F481" s="122"/>
      <c r="G481" s="122"/>
      <c r="H481" s="123"/>
      <c r="I481" s="123"/>
      <c r="J481" s="123"/>
      <c r="K481" s="123"/>
      <c r="L481" s="123"/>
      <c r="M481" s="123"/>
      <c r="N481" s="123"/>
    </row>
    <row r="482" spans="2:14">
      <c r="B482" s="122"/>
      <c r="C482" s="122"/>
      <c r="D482" s="122"/>
      <c r="E482" s="122"/>
      <c r="F482" s="122"/>
      <c r="G482" s="122"/>
      <c r="H482" s="123"/>
      <c r="I482" s="123"/>
      <c r="J482" s="123"/>
      <c r="K482" s="123"/>
      <c r="L482" s="123"/>
      <c r="M482" s="123"/>
      <c r="N482" s="123"/>
    </row>
    <row r="483" spans="2:14">
      <c r="B483" s="122"/>
      <c r="C483" s="122"/>
      <c r="D483" s="122"/>
      <c r="E483" s="122"/>
      <c r="F483" s="122"/>
      <c r="G483" s="122"/>
      <c r="H483" s="123"/>
      <c r="I483" s="123"/>
      <c r="J483" s="123"/>
      <c r="K483" s="123"/>
      <c r="L483" s="123"/>
      <c r="M483" s="123"/>
      <c r="N483" s="123"/>
    </row>
    <row r="484" spans="2:14">
      <c r="B484" s="122"/>
      <c r="C484" s="122"/>
      <c r="D484" s="122"/>
      <c r="E484" s="122"/>
      <c r="F484" s="122"/>
      <c r="G484" s="122"/>
      <c r="H484" s="123"/>
      <c r="I484" s="123"/>
      <c r="J484" s="123"/>
      <c r="K484" s="123"/>
      <c r="L484" s="123"/>
      <c r="M484" s="123"/>
      <c r="N484" s="123"/>
    </row>
    <row r="485" spans="2:14">
      <c r="B485" s="122"/>
      <c r="C485" s="122"/>
      <c r="D485" s="122"/>
      <c r="E485" s="122"/>
      <c r="F485" s="122"/>
      <c r="G485" s="122"/>
      <c r="H485" s="123"/>
      <c r="I485" s="123"/>
      <c r="J485" s="123"/>
      <c r="K485" s="123"/>
      <c r="L485" s="123"/>
      <c r="M485" s="123"/>
      <c r="N485" s="123"/>
    </row>
    <row r="486" spans="2:14">
      <c r="B486" s="122"/>
      <c r="C486" s="122"/>
      <c r="D486" s="122"/>
      <c r="E486" s="122"/>
      <c r="F486" s="122"/>
      <c r="G486" s="122"/>
      <c r="H486" s="123"/>
      <c r="I486" s="123"/>
      <c r="J486" s="123"/>
      <c r="K486" s="123"/>
      <c r="L486" s="123"/>
      <c r="M486" s="123"/>
      <c r="N486" s="123"/>
    </row>
    <row r="487" spans="2:14">
      <c r="B487" s="122"/>
      <c r="C487" s="122"/>
      <c r="D487" s="122"/>
      <c r="E487" s="122"/>
      <c r="F487" s="122"/>
      <c r="G487" s="122"/>
      <c r="H487" s="123"/>
      <c r="I487" s="123"/>
      <c r="J487" s="123"/>
      <c r="K487" s="123"/>
      <c r="L487" s="123"/>
      <c r="M487" s="123"/>
      <c r="N487" s="123"/>
    </row>
    <row r="488" spans="2:14">
      <c r="B488" s="122"/>
      <c r="C488" s="122"/>
      <c r="D488" s="122"/>
      <c r="E488" s="122"/>
      <c r="F488" s="122"/>
      <c r="G488" s="122"/>
      <c r="H488" s="123"/>
      <c r="I488" s="123"/>
      <c r="J488" s="123"/>
      <c r="K488" s="123"/>
      <c r="L488" s="123"/>
      <c r="M488" s="123"/>
      <c r="N488" s="123"/>
    </row>
    <row r="489" spans="2:14">
      <c r="B489" s="122"/>
      <c r="C489" s="122"/>
      <c r="D489" s="122"/>
      <c r="E489" s="122"/>
      <c r="F489" s="122"/>
      <c r="G489" s="122"/>
      <c r="H489" s="123"/>
      <c r="I489" s="123"/>
      <c r="J489" s="123"/>
      <c r="K489" s="123"/>
      <c r="L489" s="123"/>
      <c r="M489" s="123"/>
      <c r="N489" s="123"/>
    </row>
    <row r="490" spans="2:14">
      <c r="B490" s="122"/>
      <c r="C490" s="122"/>
      <c r="D490" s="122"/>
      <c r="E490" s="122"/>
      <c r="F490" s="122"/>
      <c r="G490" s="122"/>
      <c r="H490" s="123"/>
      <c r="I490" s="123"/>
      <c r="J490" s="123"/>
      <c r="K490" s="123"/>
      <c r="L490" s="123"/>
      <c r="M490" s="123"/>
      <c r="N490" s="123"/>
    </row>
    <row r="491" spans="2:14">
      <c r="B491" s="122"/>
      <c r="C491" s="122"/>
      <c r="D491" s="122"/>
      <c r="E491" s="122"/>
      <c r="F491" s="122"/>
      <c r="G491" s="122"/>
      <c r="H491" s="123"/>
      <c r="I491" s="123"/>
      <c r="J491" s="123"/>
      <c r="K491" s="123"/>
      <c r="L491" s="123"/>
      <c r="M491" s="123"/>
      <c r="N491" s="123"/>
    </row>
    <row r="492" spans="2:14">
      <c r="B492" s="122"/>
      <c r="C492" s="122"/>
      <c r="D492" s="122"/>
      <c r="E492" s="122"/>
      <c r="F492" s="122"/>
      <c r="G492" s="122"/>
      <c r="H492" s="123"/>
      <c r="I492" s="123"/>
      <c r="J492" s="123"/>
      <c r="K492" s="123"/>
      <c r="L492" s="123"/>
      <c r="M492" s="123"/>
      <c r="N492" s="123"/>
    </row>
    <row r="493" spans="2:14">
      <c r="B493" s="122"/>
      <c r="C493" s="122"/>
      <c r="D493" s="122"/>
      <c r="E493" s="122"/>
      <c r="F493" s="122"/>
      <c r="G493" s="122"/>
      <c r="H493" s="123"/>
      <c r="I493" s="123"/>
      <c r="J493" s="123"/>
      <c r="K493" s="123"/>
      <c r="L493" s="123"/>
      <c r="M493" s="123"/>
      <c r="N493" s="123"/>
    </row>
    <row r="494" spans="2:14">
      <c r="B494" s="122"/>
      <c r="C494" s="122"/>
      <c r="D494" s="122"/>
      <c r="E494" s="122"/>
      <c r="F494" s="122"/>
      <c r="G494" s="122"/>
      <c r="H494" s="123"/>
      <c r="I494" s="123"/>
      <c r="J494" s="123"/>
      <c r="K494" s="123"/>
      <c r="L494" s="123"/>
      <c r="M494" s="123"/>
      <c r="N494" s="123"/>
    </row>
    <row r="495" spans="2:14">
      <c r="B495" s="122"/>
      <c r="C495" s="122"/>
      <c r="D495" s="122"/>
      <c r="E495" s="122"/>
      <c r="F495" s="122"/>
      <c r="G495" s="122"/>
      <c r="H495" s="123"/>
      <c r="I495" s="123"/>
      <c r="J495" s="123"/>
      <c r="K495" s="123"/>
      <c r="L495" s="123"/>
      <c r="M495" s="123"/>
      <c r="N495" s="123"/>
    </row>
    <row r="496" spans="2:14">
      <c r="B496" s="122"/>
      <c r="C496" s="122"/>
      <c r="D496" s="122"/>
      <c r="E496" s="122"/>
      <c r="F496" s="122"/>
      <c r="G496" s="122"/>
      <c r="H496" s="123"/>
      <c r="I496" s="123"/>
      <c r="J496" s="123"/>
      <c r="K496" s="123"/>
      <c r="L496" s="123"/>
      <c r="M496" s="123"/>
      <c r="N496" s="123"/>
    </row>
    <row r="497" spans="2:14">
      <c r="B497" s="122"/>
      <c r="C497" s="122"/>
      <c r="D497" s="122"/>
      <c r="E497" s="122"/>
      <c r="F497" s="122"/>
      <c r="G497" s="122"/>
      <c r="H497" s="123"/>
      <c r="I497" s="123"/>
      <c r="J497" s="123"/>
      <c r="K497" s="123"/>
      <c r="L497" s="123"/>
      <c r="M497" s="123"/>
      <c r="N497" s="123"/>
    </row>
    <row r="498" spans="2:14">
      <c r="B498" s="122"/>
      <c r="C498" s="122"/>
      <c r="D498" s="122"/>
      <c r="E498" s="122"/>
      <c r="F498" s="122"/>
      <c r="G498" s="122"/>
      <c r="H498" s="123"/>
      <c r="I498" s="123"/>
      <c r="J498" s="123"/>
      <c r="K498" s="123"/>
      <c r="L498" s="123"/>
      <c r="M498" s="123"/>
      <c r="N498" s="123"/>
    </row>
    <row r="499" spans="2:14">
      <c r="B499" s="122"/>
      <c r="C499" s="122"/>
      <c r="D499" s="122"/>
      <c r="E499" s="122"/>
      <c r="F499" s="122"/>
      <c r="G499" s="122"/>
      <c r="H499" s="123"/>
      <c r="I499" s="123"/>
      <c r="J499" s="123"/>
      <c r="K499" s="123"/>
      <c r="L499" s="123"/>
      <c r="M499" s="123"/>
      <c r="N499" s="123"/>
    </row>
    <row r="500" spans="2:14">
      <c r="B500" s="122"/>
      <c r="C500" s="122"/>
      <c r="D500" s="122"/>
      <c r="E500" s="122"/>
      <c r="F500" s="122"/>
      <c r="G500" s="122"/>
      <c r="H500" s="123"/>
      <c r="I500" s="123"/>
      <c r="J500" s="123"/>
      <c r="K500" s="123"/>
      <c r="L500" s="123"/>
      <c r="M500" s="123"/>
      <c r="N500" s="123"/>
    </row>
    <row r="501" spans="2:14">
      <c r="B501" s="122"/>
      <c r="C501" s="122"/>
      <c r="D501" s="122"/>
      <c r="E501" s="122"/>
      <c r="F501" s="122"/>
      <c r="G501" s="122"/>
      <c r="H501" s="123"/>
      <c r="I501" s="123"/>
      <c r="J501" s="123"/>
      <c r="K501" s="123"/>
      <c r="L501" s="123"/>
      <c r="M501" s="123"/>
      <c r="N501" s="123"/>
    </row>
    <row r="502" spans="2:14">
      <c r="B502" s="122"/>
      <c r="C502" s="122"/>
      <c r="D502" s="122"/>
      <c r="E502" s="122"/>
      <c r="F502" s="122"/>
      <c r="G502" s="122"/>
      <c r="H502" s="123"/>
      <c r="I502" s="123"/>
      <c r="J502" s="123"/>
      <c r="K502" s="123"/>
      <c r="L502" s="123"/>
      <c r="M502" s="123"/>
      <c r="N502" s="123"/>
    </row>
    <row r="503" spans="2:14">
      <c r="B503" s="122"/>
      <c r="C503" s="122"/>
      <c r="D503" s="122"/>
      <c r="E503" s="122"/>
      <c r="F503" s="122"/>
      <c r="G503" s="122"/>
      <c r="H503" s="123"/>
      <c r="I503" s="123"/>
      <c r="J503" s="123"/>
      <c r="K503" s="123"/>
      <c r="L503" s="123"/>
      <c r="M503" s="123"/>
      <c r="N503" s="123"/>
    </row>
    <row r="504" spans="2:14">
      <c r="B504" s="122"/>
      <c r="C504" s="122"/>
      <c r="D504" s="122"/>
      <c r="E504" s="122"/>
      <c r="F504" s="122"/>
      <c r="G504" s="122"/>
      <c r="H504" s="123"/>
      <c r="I504" s="123"/>
      <c r="J504" s="123"/>
      <c r="K504" s="123"/>
      <c r="L504" s="123"/>
      <c r="M504" s="123"/>
      <c r="N504" s="123"/>
    </row>
    <row r="505" spans="2:14">
      <c r="B505" s="122"/>
      <c r="C505" s="122"/>
      <c r="D505" s="122"/>
      <c r="E505" s="122"/>
      <c r="F505" s="122"/>
      <c r="G505" s="122"/>
      <c r="H505" s="123"/>
      <c r="I505" s="123"/>
      <c r="J505" s="123"/>
      <c r="K505" s="123"/>
      <c r="L505" s="123"/>
      <c r="M505" s="123"/>
      <c r="N505" s="123"/>
    </row>
    <row r="506" spans="2:14">
      <c r="B506" s="122"/>
      <c r="C506" s="122"/>
      <c r="D506" s="122"/>
      <c r="E506" s="122"/>
      <c r="F506" s="122"/>
      <c r="G506" s="122"/>
      <c r="H506" s="123"/>
      <c r="I506" s="123"/>
      <c r="J506" s="123"/>
      <c r="K506" s="123"/>
      <c r="L506" s="123"/>
      <c r="M506" s="123"/>
      <c r="N506" s="123"/>
    </row>
    <row r="507" spans="2:14">
      <c r="B507" s="122"/>
      <c r="C507" s="122"/>
      <c r="D507" s="122"/>
      <c r="E507" s="122"/>
      <c r="F507" s="122"/>
      <c r="G507" s="122"/>
      <c r="H507" s="123"/>
      <c r="I507" s="123"/>
      <c r="J507" s="123"/>
      <c r="K507" s="123"/>
      <c r="L507" s="123"/>
      <c r="M507" s="123"/>
      <c r="N507" s="123"/>
    </row>
    <row r="508" spans="2:14">
      <c r="B508" s="122"/>
      <c r="C508" s="122"/>
      <c r="D508" s="122"/>
      <c r="E508" s="122"/>
      <c r="F508" s="122"/>
      <c r="G508" s="122"/>
      <c r="H508" s="123"/>
      <c r="I508" s="123"/>
      <c r="J508" s="123"/>
      <c r="K508" s="123"/>
      <c r="L508" s="123"/>
      <c r="M508" s="123"/>
      <c r="N508" s="123"/>
    </row>
    <row r="509" spans="2:14">
      <c r="B509" s="122"/>
      <c r="C509" s="122"/>
      <c r="D509" s="122"/>
      <c r="E509" s="122"/>
      <c r="F509" s="122"/>
      <c r="G509" s="122"/>
      <c r="H509" s="123"/>
      <c r="I509" s="123"/>
      <c r="J509" s="123"/>
      <c r="K509" s="123"/>
      <c r="L509" s="123"/>
      <c r="M509" s="123"/>
      <c r="N509" s="123"/>
    </row>
    <row r="510" spans="2:14">
      <c r="B510" s="122"/>
      <c r="C510" s="122"/>
      <c r="D510" s="122"/>
      <c r="E510" s="122"/>
      <c r="F510" s="122"/>
      <c r="G510" s="122"/>
      <c r="H510" s="123"/>
      <c r="I510" s="123"/>
      <c r="J510" s="123"/>
      <c r="K510" s="123"/>
      <c r="L510" s="123"/>
      <c r="M510" s="123"/>
      <c r="N510" s="123"/>
    </row>
    <row r="511" spans="2:14">
      <c r="B511" s="122"/>
      <c r="C511" s="122"/>
      <c r="D511" s="122"/>
      <c r="E511" s="122"/>
      <c r="F511" s="122"/>
      <c r="G511" s="122"/>
      <c r="H511" s="123"/>
      <c r="I511" s="123"/>
      <c r="J511" s="123"/>
      <c r="K511" s="123"/>
      <c r="L511" s="123"/>
      <c r="M511" s="123"/>
      <c r="N511" s="123"/>
    </row>
    <row r="512" spans="2:14">
      <c r="B512" s="122"/>
      <c r="C512" s="122"/>
      <c r="D512" s="122"/>
      <c r="E512" s="122"/>
      <c r="F512" s="122"/>
      <c r="G512" s="122"/>
      <c r="H512" s="123"/>
      <c r="I512" s="123"/>
      <c r="J512" s="123"/>
      <c r="K512" s="123"/>
      <c r="L512" s="123"/>
      <c r="M512" s="123"/>
      <c r="N512" s="123"/>
    </row>
    <row r="513" spans="2:14">
      <c r="B513" s="122"/>
      <c r="C513" s="122"/>
      <c r="D513" s="122"/>
      <c r="E513" s="122"/>
      <c r="F513" s="122"/>
      <c r="G513" s="122"/>
      <c r="H513" s="123"/>
      <c r="I513" s="123"/>
      <c r="J513" s="123"/>
      <c r="K513" s="123"/>
      <c r="L513" s="123"/>
      <c r="M513" s="123"/>
      <c r="N513" s="123"/>
    </row>
    <row r="514" spans="2:14">
      <c r="B514" s="122"/>
      <c r="C514" s="122"/>
      <c r="D514" s="122"/>
      <c r="E514" s="122"/>
      <c r="F514" s="122"/>
      <c r="G514" s="122"/>
      <c r="H514" s="123"/>
      <c r="I514" s="123"/>
      <c r="J514" s="123"/>
      <c r="K514" s="123"/>
      <c r="L514" s="123"/>
      <c r="M514" s="123"/>
      <c r="N514" s="123"/>
    </row>
    <row r="515" spans="2:14">
      <c r="B515" s="122"/>
      <c r="C515" s="122"/>
      <c r="D515" s="122"/>
      <c r="E515" s="122"/>
      <c r="F515" s="122"/>
      <c r="G515" s="122"/>
      <c r="H515" s="123"/>
      <c r="I515" s="123"/>
      <c r="J515" s="123"/>
      <c r="K515" s="123"/>
      <c r="L515" s="123"/>
      <c r="M515" s="123"/>
      <c r="N515" s="123"/>
    </row>
    <row r="516" spans="2:14">
      <c r="B516" s="122"/>
      <c r="C516" s="122"/>
      <c r="D516" s="122"/>
      <c r="E516" s="122"/>
      <c r="F516" s="122"/>
      <c r="G516" s="122"/>
      <c r="H516" s="123"/>
      <c r="I516" s="123"/>
      <c r="J516" s="123"/>
      <c r="K516" s="123"/>
      <c r="L516" s="123"/>
      <c r="M516" s="123"/>
      <c r="N516" s="123"/>
    </row>
    <row r="517" spans="2:14">
      <c r="B517" s="122"/>
      <c r="C517" s="122"/>
      <c r="D517" s="122"/>
      <c r="E517" s="122"/>
      <c r="F517" s="122"/>
      <c r="G517" s="122"/>
      <c r="H517" s="123"/>
      <c r="I517" s="123"/>
      <c r="J517" s="123"/>
      <c r="K517" s="123"/>
      <c r="L517" s="123"/>
      <c r="M517" s="123"/>
      <c r="N517" s="123"/>
    </row>
    <row r="518" spans="2:14">
      <c r="B518" s="122"/>
      <c r="C518" s="122"/>
      <c r="D518" s="122"/>
      <c r="E518" s="122"/>
      <c r="F518" s="122"/>
      <c r="G518" s="122"/>
      <c r="H518" s="123"/>
      <c r="I518" s="123"/>
      <c r="J518" s="123"/>
      <c r="K518" s="123"/>
      <c r="L518" s="123"/>
      <c r="M518" s="123"/>
      <c r="N518" s="123"/>
    </row>
    <row r="519" spans="2:14">
      <c r="B519" s="122"/>
      <c r="C519" s="122"/>
      <c r="D519" s="122"/>
      <c r="E519" s="122"/>
      <c r="F519" s="122"/>
      <c r="G519" s="122"/>
      <c r="H519" s="123"/>
      <c r="I519" s="123"/>
      <c r="J519" s="123"/>
      <c r="K519" s="123"/>
      <c r="L519" s="123"/>
      <c r="M519" s="123"/>
      <c r="N519" s="123"/>
    </row>
    <row r="520" spans="2:14">
      <c r="B520" s="122"/>
      <c r="C520" s="122"/>
      <c r="D520" s="122"/>
      <c r="E520" s="122"/>
      <c r="F520" s="122"/>
      <c r="G520" s="122"/>
      <c r="H520" s="123"/>
      <c r="I520" s="123"/>
      <c r="J520" s="123"/>
      <c r="K520" s="123"/>
      <c r="L520" s="123"/>
      <c r="M520" s="123"/>
      <c r="N520" s="123"/>
    </row>
    <row r="521" spans="2:14">
      <c r="B521" s="122"/>
      <c r="C521" s="122"/>
      <c r="D521" s="122"/>
      <c r="E521" s="122"/>
      <c r="F521" s="122"/>
      <c r="G521" s="122"/>
      <c r="H521" s="123"/>
      <c r="I521" s="123"/>
      <c r="J521" s="123"/>
      <c r="K521" s="123"/>
      <c r="L521" s="123"/>
      <c r="M521" s="123"/>
      <c r="N521" s="123"/>
    </row>
    <row r="522" spans="2:14">
      <c r="B522" s="122"/>
      <c r="C522" s="122"/>
      <c r="D522" s="122"/>
      <c r="E522" s="122"/>
      <c r="F522" s="122"/>
      <c r="G522" s="122"/>
      <c r="H522" s="123"/>
      <c r="I522" s="123"/>
      <c r="J522" s="123"/>
      <c r="K522" s="123"/>
      <c r="L522" s="123"/>
      <c r="M522" s="123"/>
      <c r="N522" s="123"/>
    </row>
    <row r="523" spans="2:14">
      <c r="B523" s="122"/>
      <c r="C523" s="122"/>
      <c r="D523" s="122"/>
      <c r="E523" s="122"/>
      <c r="F523" s="122"/>
      <c r="G523" s="122"/>
      <c r="H523" s="123"/>
      <c r="I523" s="123"/>
      <c r="J523" s="123"/>
      <c r="K523" s="123"/>
      <c r="L523" s="123"/>
      <c r="M523" s="123"/>
      <c r="N523" s="123"/>
    </row>
    <row r="524" spans="2:14">
      <c r="B524" s="122"/>
      <c r="C524" s="122"/>
      <c r="D524" s="122"/>
      <c r="E524" s="122"/>
      <c r="F524" s="122"/>
      <c r="G524" s="122"/>
      <c r="H524" s="123"/>
      <c r="I524" s="123"/>
      <c r="J524" s="123"/>
      <c r="K524" s="123"/>
      <c r="L524" s="123"/>
      <c r="M524" s="123"/>
      <c r="N524" s="123"/>
    </row>
    <row r="525" spans="2:14">
      <c r="B525" s="122"/>
      <c r="C525" s="122"/>
      <c r="D525" s="122"/>
      <c r="E525" s="122"/>
      <c r="F525" s="122"/>
      <c r="G525" s="122"/>
      <c r="H525" s="123"/>
      <c r="I525" s="123"/>
      <c r="J525" s="123"/>
      <c r="K525" s="123"/>
      <c r="L525" s="123"/>
      <c r="M525" s="123"/>
      <c r="N525" s="123"/>
    </row>
    <row r="526" spans="2:14">
      <c r="B526" s="122"/>
      <c r="C526" s="122"/>
      <c r="D526" s="122"/>
      <c r="E526" s="122"/>
      <c r="F526" s="122"/>
      <c r="G526" s="122"/>
      <c r="H526" s="123"/>
      <c r="I526" s="123"/>
      <c r="J526" s="123"/>
      <c r="K526" s="123"/>
      <c r="L526" s="123"/>
      <c r="M526" s="123"/>
      <c r="N526" s="123"/>
    </row>
    <row r="527" spans="2:14">
      <c r="B527" s="122"/>
      <c r="C527" s="122"/>
      <c r="D527" s="122"/>
      <c r="E527" s="122"/>
      <c r="F527" s="122"/>
      <c r="G527" s="122"/>
      <c r="H527" s="123"/>
      <c r="I527" s="123"/>
      <c r="J527" s="123"/>
      <c r="K527" s="123"/>
      <c r="L527" s="123"/>
      <c r="M527" s="123"/>
      <c r="N527" s="123"/>
    </row>
    <row r="528" spans="2:14">
      <c r="B528" s="122"/>
      <c r="C528" s="122"/>
      <c r="D528" s="122"/>
      <c r="E528" s="122"/>
      <c r="F528" s="122"/>
      <c r="G528" s="122"/>
      <c r="H528" s="123"/>
      <c r="I528" s="123"/>
      <c r="J528" s="123"/>
      <c r="K528" s="123"/>
      <c r="L528" s="123"/>
      <c r="M528" s="123"/>
      <c r="N528" s="123"/>
    </row>
    <row r="529" spans="2:14">
      <c r="B529" s="122"/>
      <c r="C529" s="122"/>
      <c r="D529" s="122"/>
      <c r="E529" s="122"/>
      <c r="F529" s="122"/>
      <c r="G529" s="122"/>
      <c r="H529" s="123"/>
      <c r="I529" s="123"/>
      <c r="J529" s="123"/>
      <c r="K529" s="123"/>
      <c r="L529" s="123"/>
      <c r="M529" s="123"/>
      <c r="N529" s="123"/>
    </row>
    <row r="530" spans="2:14">
      <c r="B530" s="122"/>
      <c r="C530" s="122"/>
      <c r="D530" s="122"/>
      <c r="E530" s="122"/>
      <c r="F530" s="122"/>
      <c r="G530" s="122"/>
      <c r="H530" s="123"/>
      <c r="I530" s="123"/>
      <c r="J530" s="123"/>
      <c r="K530" s="123"/>
      <c r="L530" s="123"/>
      <c r="M530" s="123"/>
      <c r="N530" s="123"/>
    </row>
    <row r="531" spans="2:14">
      <c r="B531" s="122"/>
      <c r="C531" s="122"/>
      <c r="D531" s="122"/>
      <c r="E531" s="122"/>
      <c r="F531" s="122"/>
      <c r="G531" s="122"/>
      <c r="H531" s="123"/>
      <c r="I531" s="123"/>
      <c r="J531" s="123"/>
      <c r="K531" s="123"/>
      <c r="L531" s="123"/>
      <c r="M531" s="123"/>
      <c r="N531" s="123"/>
    </row>
    <row r="532" spans="2:14">
      <c r="B532" s="122"/>
      <c r="C532" s="122"/>
      <c r="D532" s="122"/>
      <c r="E532" s="122"/>
      <c r="F532" s="122"/>
      <c r="G532" s="122"/>
      <c r="H532" s="123"/>
      <c r="I532" s="123"/>
      <c r="J532" s="123"/>
      <c r="K532" s="123"/>
      <c r="L532" s="123"/>
      <c r="M532" s="123"/>
      <c r="N532" s="123"/>
    </row>
    <row r="533" spans="2:14">
      <c r="B533" s="122"/>
      <c r="C533" s="122"/>
      <c r="D533" s="122"/>
      <c r="E533" s="122"/>
      <c r="F533" s="122"/>
      <c r="G533" s="122"/>
      <c r="H533" s="123"/>
      <c r="I533" s="123"/>
      <c r="J533" s="123"/>
      <c r="K533" s="123"/>
      <c r="L533" s="123"/>
      <c r="M533" s="123"/>
      <c r="N533" s="123"/>
    </row>
    <row r="534" spans="2:14">
      <c r="B534" s="122"/>
      <c r="C534" s="122"/>
      <c r="D534" s="122"/>
      <c r="E534" s="122"/>
      <c r="F534" s="122"/>
      <c r="G534" s="122"/>
      <c r="H534" s="123"/>
      <c r="I534" s="123"/>
      <c r="J534" s="123"/>
      <c r="K534" s="123"/>
      <c r="L534" s="123"/>
      <c r="M534" s="123"/>
      <c r="N534" s="123"/>
    </row>
    <row r="535" spans="2:14">
      <c r="B535" s="122"/>
      <c r="C535" s="122"/>
      <c r="D535" s="122"/>
      <c r="E535" s="122"/>
      <c r="F535" s="122"/>
      <c r="G535" s="122"/>
      <c r="H535" s="123"/>
      <c r="I535" s="123"/>
      <c r="J535" s="123"/>
      <c r="K535" s="123"/>
      <c r="L535" s="123"/>
      <c r="M535" s="123"/>
      <c r="N535" s="123"/>
    </row>
    <row r="536" spans="2:14">
      <c r="B536" s="122"/>
      <c r="C536" s="122"/>
      <c r="D536" s="122"/>
      <c r="E536" s="122"/>
      <c r="F536" s="122"/>
      <c r="G536" s="122"/>
      <c r="H536" s="123"/>
      <c r="I536" s="123"/>
      <c r="J536" s="123"/>
      <c r="K536" s="123"/>
      <c r="L536" s="123"/>
      <c r="M536" s="123"/>
      <c r="N536" s="123"/>
    </row>
    <row r="537" spans="2:14">
      <c r="B537" s="122"/>
      <c r="C537" s="122"/>
      <c r="D537" s="122"/>
      <c r="E537" s="122"/>
      <c r="F537" s="122"/>
      <c r="G537" s="122"/>
      <c r="H537" s="123"/>
      <c r="I537" s="123"/>
      <c r="J537" s="123"/>
      <c r="K537" s="123"/>
      <c r="L537" s="123"/>
      <c r="M537" s="123"/>
      <c r="N537" s="123"/>
    </row>
    <row r="538" spans="2:14">
      <c r="B538" s="122"/>
      <c r="C538" s="122"/>
      <c r="D538" s="122"/>
      <c r="E538" s="122"/>
      <c r="F538" s="122"/>
      <c r="G538" s="122"/>
      <c r="H538" s="123"/>
      <c r="I538" s="123"/>
      <c r="J538" s="123"/>
      <c r="K538" s="123"/>
      <c r="L538" s="123"/>
      <c r="M538" s="123"/>
      <c r="N538" s="123"/>
    </row>
    <row r="539" spans="2:14">
      <c r="B539" s="122"/>
      <c r="C539" s="122"/>
      <c r="D539" s="122"/>
      <c r="E539" s="122"/>
      <c r="F539" s="122"/>
      <c r="G539" s="122"/>
      <c r="H539" s="123"/>
      <c r="I539" s="123"/>
      <c r="J539" s="123"/>
      <c r="K539" s="123"/>
      <c r="L539" s="123"/>
      <c r="M539" s="123"/>
      <c r="N539" s="123"/>
    </row>
    <row r="540" spans="2:14">
      <c r="B540" s="122"/>
      <c r="C540" s="122"/>
      <c r="D540" s="122"/>
      <c r="E540" s="122"/>
      <c r="F540" s="122"/>
      <c r="G540" s="122"/>
      <c r="H540" s="123"/>
      <c r="I540" s="123"/>
      <c r="J540" s="123"/>
      <c r="K540" s="123"/>
      <c r="L540" s="123"/>
      <c r="M540" s="123"/>
      <c r="N540" s="123"/>
    </row>
    <row r="541" spans="2:14">
      <c r="B541" s="122"/>
      <c r="C541" s="122"/>
      <c r="D541" s="122"/>
      <c r="E541" s="122"/>
      <c r="F541" s="122"/>
      <c r="G541" s="122"/>
      <c r="H541" s="123"/>
      <c r="I541" s="123"/>
      <c r="J541" s="123"/>
      <c r="K541" s="123"/>
      <c r="L541" s="123"/>
      <c r="M541" s="123"/>
      <c r="N541" s="123"/>
    </row>
    <row r="542" spans="2:14">
      <c r="B542" s="122"/>
      <c r="C542" s="122"/>
      <c r="D542" s="122"/>
      <c r="E542" s="122"/>
      <c r="F542" s="122"/>
      <c r="G542" s="122"/>
      <c r="H542" s="123"/>
      <c r="I542" s="123"/>
      <c r="J542" s="123"/>
      <c r="K542" s="123"/>
      <c r="L542" s="123"/>
      <c r="M542" s="123"/>
      <c r="N542" s="123"/>
    </row>
    <row r="543" spans="2:14">
      <c r="B543" s="122"/>
      <c r="C543" s="122"/>
      <c r="D543" s="122"/>
      <c r="E543" s="122"/>
      <c r="F543" s="122"/>
      <c r="G543" s="122"/>
      <c r="H543" s="123"/>
      <c r="I543" s="123"/>
      <c r="J543" s="123"/>
      <c r="K543" s="123"/>
      <c r="L543" s="123"/>
      <c r="M543" s="123"/>
      <c r="N543" s="123"/>
    </row>
    <row r="544" spans="2:14">
      <c r="B544" s="122"/>
      <c r="C544" s="122"/>
      <c r="D544" s="122"/>
      <c r="E544" s="122"/>
      <c r="F544" s="122"/>
      <c r="G544" s="122"/>
      <c r="H544" s="123"/>
      <c r="I544" s="123"/>
      <c r="J544" s="123"/>
      <c r="K544" s="123"/>
      <c r="L544" s="123"/>
      <c r="M544" s="123"/>
      <c r="N544" s="123"/>
    </row>
    <row r="545" spans="2:14">
      <c r="B545" s="122"/>
      <c r="C545" s="122"/>
      <c r="D545" s="122"/>
      <c r="E545" s="122"/>
      <c r="F545" s="122"/>
      <c r="G545" s="122"/>
      <c r="H545" s="123"/>
      <c r="I545" s="123"/>
      <c r="J545" s="123"/>
      <c r="K545" s="123"/>
      <c r="L545" s="123"/>
      <c r="M545" s="123"/>
      <c r="N545" s="123"/>
    </row>
    <row r="546" spans="2:14">
      <c r="B546" s="122"/>
      <c r="C546" s="122"/>
      <c r="D546" s="122"/>
      <c r="E546" s="122"/>
      <c r="F546" s="122"/>
      <c r="G546" s="122"/>
      <c r="H546" s="123"/>
      <c r="I546" s="123"/>
      <c r="J546" s="123"/>
      <c r="K546" s="123"/>
      <c r="L546" s="123"/>
      <c r="M546" s="123"/>
      <c r="N546" s="123"/>
    </row>
    <row r="547" spans="2:14">
      <c r="B547" s="122"/>
      <c r="C547" s="122"/>
      <c r="D547" s="122"/>
      <c r="E547" s="122"/>
      <c r="F547" s="122"/>
      <c r="G547" s="122"/>
      <c r="H547" s="123"/>
      <c r="I547" s="123"/>
      <c r="J547" s="123"/>
      <c r="K547" s="123"/>
      <c r="L547" s="123"/>
      <c r="M547" s="123"/>
      <c r="N547" s="123"/>
    </row>
    <row r="548" spans="2:14">
      <c r="B548" s="122"/>
      <c r="C548" s="122"/>
      <c r="D548" s="122"/>
      <c r="E548" s="122"/>
      <c r="F548" s="122"/>
      <c r="G548" s="122"/>
      <c r="H548" s="123"/>
      <c r="I548" s="123"/>
      <c r="J548" s="123"/>
      <c r="K548" s="123"/>
      <c r="L548" s="123"/>
      <c r="M548" s="123"/>
      <c r="N548" s="123"/>
    </row>
    <row r="549" spans="2:14">
      <c r="B549" s="122"/>
      <c r="C549" s="122"/>
      <c r="D549" s="122"/>
      <c r="E549" s="122"/>
      <c r="F549" s="122"/>
      <c r="G549" s="122"/>
      <c r="H549" s="123"/>
      <c r="I549" s="123"/>
      <c r="J549" s="123"/>
      <c r="K549" s="123"/>
      <c r="L549" s="123"/>
      <c r="M549" s="123"/>
      <c r="N549" s="123"/>
    </row>
    <row r="550" spans="2:14">
      <c r="B550" s="122"/>
      <c r="C550" s="122"/>
      <c r="D550" s="122"/>
      <c r="E550" s="122"/>
      <c r="F550" s="122"/>
      <c r="G550" s="122"/>
      <c r="H550" s="123"/>
      <c r="I550" s="123"/>
      <c r="J550" s="123"/>
      <c r="K550" s="123"/>
      <c r="L550" s="123"/>
      <c r="M550" s="123"/>
      <c r="N550" s="123"/>
    </row>
    <row r="551" spans="2:14">
      <c r="B551" s="122"/>
      <c r="C551" s="122"/>
      <c r="D551" s="122"/>
      <c r="E551" s="122"/>
      <c r="F551" s="122"/>
      <c r="G551" s="122"/>
      <c r="H551" s="123"/>
      <c r="I551" s="123"/>
      <c r="J551" s="123"/>
      <c r="K551" s="123"/>
      <c r="L551" s="123"/>
      <c r="M551" s="123"/>
      <c r="N551" s="123"/>
    </row>
    <row r="552" spans="2:14">
      <c r="B552" s="122"/>
      <c r="C552" s="122"/>
      <c r="D552" s="122"/>
      <c r="E552" s="122"/>
      <c r="F552" s="122"/>
      <c r="G552" s="122"/>
      <c r="H552" s="123"/>
      <c r="I552" s="123"/>
      <c r="J552" s="123"/>
      <c r="K552" s="123"/>
      <c r="L552" s="123"/>
      <c r="M552" s="123"/>
      <c r="N552" s="123"/>
    </row>
    <row r="553" spans="2:14">
      <c r="B553" s="122"/>
      <c r="C553" s="122"/>
      <c r="D553" s="122"/>
      <c r="E553" s="122"/>
      <c r="F553" s="122"/>
      <c r="G553" s="122"/>
      <c r="H553" s="123"/>
      <c r="I553" s="123"/>
      <c r="J553" s="123"/>
      <c r="K553" s="123"/>
      <c r="L553" s="123"/>
      <c r="M553" s="123"/>
      <c r="N553" s="123"/>
    </row>
    <row r="554" spans="2:14">
      <c r="B554" s="122"/>
      <c r="C554" s="122"/>
      <c r="D554" s="122"/>
      <c r="E554" s="122"/>
      <c r="F554" s="122"/>
      <c r="G554" s="122"/>
      <c r="H554" s="123"/>
      <c r="I554" s="123"/>
      <c r="J554" s="123"/>
      <c r="K554" s="123"/>
      <c r="L554" s="123"/>
      <c r="M554" s="123"/>
      <c r="N554" s="123"/>
    </row>
    <row r="555" spans="2:14">
      <c r="B555" s="122"/>
      <c r="C555" s="122"/>
      <c r="D555" s="122"/>
      <c r="E555" s="122"/>
      <c r="F555" s="122"/>
      <c r="G555" s="122"/>
      <c r="H555" s="123"/>
      <c r="I555" s="123"/>
      <c r="J555" s="123"/>
      <c r="K555" s="123"/>
      <c r="L555" s="123"/>
      <c r="M555" s="123"/>
      <c r="N555" s="123"/>
    </row>
    <row r="556" spans="2:14">
      <c r="B556" s="122"/>
      <c r="C556" s="122"/>
      <c r="D556" s="122"/>
      <c r="E556" s="122"/>
      <c r="F556" s="122"/>
      <c r="G556" s="122"/>
      <c r="H556" s="123"/>
      <c r="I556" s="123"/>
      <c r="J556" s="123"/>
      <c r="K556" s="123"/>
      <c r="L556" s="123"/>
      <c r="M556" s="123"/>
      <c r="N556" s="123"/>
    </row>
    <row r="557" spans="2:14">
      <c r="B557" s="122"/>
      <c r="C557" s="122"/>
      <c r="D557" s="122"/>
      <c r="E557" s="122"/>
      <c r="F557" s="122"/>
      <c r="G557" s="122"/>
      <c r="H557" s="123"/>
      <c r="I557" s="123"/>
      <c r="J557" s="123"/>
      <c r="K557" s="123"/>
      <c r="L557" s="123"/>
      <c r="M557" s="123"/>
      <c r="N557" s="123"/>
    </row>
    <row r="558" spans="2:14">
      <c r="B558" s="122"/>
      <c r="C558" s="122"/>
      <c r="D558" s="122"/>
      <c r="E558" s="122"/>
      <c r="F558" s="122"/>
      <c r="G558" s="122"/>
      <c r="H558" s="123"/>
      <c r="I558" s="123"/>
      <c r="J558" s="123"/>
      <c r="K558" s="123"/>
      <c r="L558" s="123"/>
      <c r="M558" s="123"/>
      <c r="N558" s="123"/>
    </row>
    <row r="559" spans="2:14">
      <c r="B559" s="122"/>
      <c r="C559" s="122"/>
      <c r="D559" s="122"/>
      <c r="E559" s="122"/>
      <c r="F559" s="122"/>
      <c r="G559" s="122"/>
      <c r="H559" s="123"/>
      <c r="I559" s="123"/>
      <c r="J559" s="123"/>
      <c r="K559" s="123"/>
      <c r="L559" s="123"/>
      <c r="M559" s="123"/>
      <c r="N559" s="123"/>
    </row>
    <row r="560" spans="2:14">
      <c r="B560" s="122"/>
      <c r="C560" s="122"/>
      <c r="D560" s="122"/>
      <c r="E560" s="122"/>
      <c r="F560" s="122"/>
      <c r="G560" s="122"/>
      <c r="H560" s="123"/>
      <c r="I560" s="123"/>
      <c r="J560" s="123"/>
      <c r="K560" s="123"/>
      <c r="L560" s="123"/>
      <c r="M560" s="123"/>
      <c r="N560" s="123"/>
    </row>
    <row r="561" spans="2:14">
      <c r="B561" s="122"/>
      <c r="C561" s="122"/>
      <c r="D561" s="122"/>
      <c r="E561" s="122"/>
      <c r="F561" s="122"/>
      <c r="G561" s="122"/>
      <c r="H561" s="123"/>
      <c r="I561" s="123"/>
      <c r="J561" s="123"/>
      <c r="K561" s="123"/>
      <c r="L561" s="123"/>
      <c r="M561" s="123"/>
      <c r="N561" s="123"/>
    </row>
    <row r="562" spans="2:14">
      <c r="B562" s="122"/>
      <c r="C562" s="122"/>
      <c r="D562" s="122"/>
      <c r="E562" s="122"/>
      <c r="F562" s="122"/>
      <c r="G562" s="122"/>
      <c r="H562" s="123"/>
      <c r="I562" s="123"/>
      <c r="J562" s="123"/>
      <c r="K562" s="123"/>
      <c r="L562" s="123"/>
      <c r="M562" s="123"/>
      <c r="N562" s="123"/>
    </row>
    <row r="563" spans="2:14">
      <c r="B563" s="122"/>
      <c r="C563" s="122"/>
      <c r="D563" s="122"/>
      <c r="E563" s="122"/>
      <c r="F563" s="122"/>
      <c r="G563" s="122"/>
      <c r="H563" s="123"/>
      <c r="I563" s="123"/>
      <c r="J563" s="123"/>
      <c r="K563" s="123"/>
      <c r="L563" s="123"/>
      <c r="M563" s="123"/>
      <c r="N563" s="123"/>
    </row>
    <row r="564" spans="2:14">
      <c r="B564" s="122"/>
      <c r="C564" s="122"/>
      <c r="D564" s="122"/>
      <c r="E564" s="122"/>
      <c r="F564" s="122"/>
      <c r="G564" s="122"/>
      <c r="H564" s="123"/>
      <c r="I564" s="123"/>
      <c r="J564" s="123"/>
      <c r="K564" s="123"/>
      <c r="L564" s="123"/>
      <c r="M564" s="123"/>
      <c r="N564" s="123"/>
    </row>
    <row r="565" spans="2:14">
      <c r="B565" s="122"/>
      <c r="C565" s="122"/>
      <c r="D565" s="122"/>
      <c r="E565" s="122"/>
      <c r="F565" s="122"/>
      <c r="G565" s="122"/>
      <c r="H565" s="123"/>
      <c r="I565" s="123"/>
      <c r="J565" s="123"/>
      <c r="K565" s="123"/>
      <c r="L565" s="123"/>
      <c r="M565" s="123"/>
      <c r="N565" s="123"/>
    </row>
    <row r="566" spans="2:14">
      <c r="B566" s="122"/>
      <c r="C566" s="122"/>
      <c r="D566" s="122"/>
      <c r="E566" s="122"/>
      <c r="F566" s="122"/>
      <c r="G566" s="122"/>
      <c r="H566" s="123"/>
      <c r="I566" s="123"/>
      <c r="J566" s="123"/>
      <c r="K566" s="123"/>
      <c r="L566" s="123"/>
      <c r="M566" s="123"/>
      <c r="N566" s="123"/>
    </row>
    <row r="567" spans="2:14">
      <c r="B567" s="122"/>
      <c r="C567" s="122"/>
      <c r="D567" s="122"/>
      <c r="E567" s="122"/>
      <c r="F567" s="122"/>
      <c r="G567" s="122"/>
      <c r="H567" s="123"/>
      <c r="I567" s="123"/>
      <c r="J567" s="123"/>
      <c r="K567" s="123"/>
      <c r="L567" s="123"/>
      <c r="M567" s="123"/>
      <c r="N567" s="123"/>
    </row>
    <row r="568" spans="2:14">
      <c r="B568" s="122"/>
      <c r="C568" s="122"/>
      <c r="D568" s="122"/>
      <c r="E568" s="122"/>
      <c r="F568" s="122"/>
      <c r="G568" s="122"/>
      <c r="H568" s="123"/>
      <c r="I568" s="123"/>
      <c r="J568" s="123"/>
      <c r="K568" s="123"/>
      <c r="L568" s="123"/>
      <c r="M568" s="123"/>
      <c r="N568" s="123"/>
    </row>
    <row r="569" spans="2:14">
      <c r="B569" s="122"/>
      <c r="C569" s="122"/>
      <c r="D569" s="122"/>
      <c r="E569" s="122"/>
      <c r="F569" s="122"/>
      <c r="G569" s="122"/>
      <c r="H569" s="123"/>
      <c r="I569" s="123"/>
      <c r="J569" s="123"/>
      <c r="K569" s="123"/>
      <c r="L569" s="123"/>
      <c r="M569" s="123"/>
      <c r="N569" s="123"/>
    </row>
    <row r="570" spans="2:14">
      <c r="B570" s="122"/>
      <c r="C570" s="122"/>
      <c r="D570" s="122"/>
      <c r="E570" s="122"/>
      <c r="F570" s="122"/>
      <c r="G570" s="122"/>
      <c r="H570" s="123"/>
      <c r="I570" s="123"/>
      <c r="J570" s="123"/>
      <c r="K570" s="123"/>
      <c r="L570" s="123"/>
      <c r="M570" s="123"/>
      <c r="N570" s="123"/>
    </row>
    <row r="571" spans="2:14">
      <c r="B571" s="122"/>
      <c r="C571" s="122"/>
      <c r="D571" s="122"/>
      <c r="E571" s="122"/>
      <c r="F571" s="122"/>
      <c r="G571" s="122"/>
      <c r="H571" s="123"/>
      <c r="I571" s="123"/>
      <c r="J571" s="123"/>
      <c r="K571" s="123"/>
      <c r="L571" s="123"/>
      <c r="M571" s="123"/>
      <c r="N571" s="123"/>
    </row>
    <row r="572" spans="2:14">
      <c r="B572" s="122"/>
      <c r="C572" s="122"/>
      <c r="D572" s="122"/>
      <c r="E572" s="122"/>
      <c r="F572" s="122"/>
      <c r="G572" s="122"/>
      <c r="H572" s="123"/>
      <c r="I572" s="123"/>
      <c r="J572" s="123"/>
      <c r="K572" s="123"/>
      <c r="L572" s="123"/>
      <c r="M572" s="123"/>
      <c r="N572" s="123"/>
    </row>
    <row r="573" spans="2:14">
      <c r="B573" s="122"/>
      <c r="C573" s="122"/>
      <c r="D573" s="122"/>
      <c r="E573" s="122"/>
      <c r="F573" s="122"/>
      <c r="G573" s="122"/>
      <c r="H573" s="123"/>
      <c r="I573" s="123"/>
      <c r="J573" s="123"/>
      <c r="K573" s="123"/>
      <c r="L573" s="123"/>
      <c r="M573" s="123"/>
      <c r="N573" s="123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6 B88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0.8554687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145</v>
      </c>
      <c r="C1" s="67" t="s" vm="1">
        <v>229</v>
      </c>
    </row>
    <row r="2" spans="2:15">
      <c r="B2" s="46" t="s">
        <v>144</v>
      </c>
      <c r="C2" s="67" t="s">
        <v>230</v>
      </c>
    </row>
    <row r="3" spans="2:15">
      <c r="B3" s="46" t="s">
        <v>146</v>
      </c>
      <c r="C3" s="67" t="s">
        <v>231</v>
      </c>
    </row>
    <row r="4" spans="2:15">
      <c r="B4" s="46" t="s">
        <v>147</v>
      </c>
      <c r="C4" s="67">
        <v>12145</v>
      </c>
    </row>
    <row r="6" spans="2:15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ht="26.25" customHeight="1">
      <c r="B7" s="152" t="s">
        <v>92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</row>
    <row r="8" spans="2:15" s="3" customFormat="1" ht="78.75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65</v>
      </c>
      <c r="G8" s="29" t="s">
        <v>14</v>
      </c>
      <c r="H8" s="29" t="s">
        <v>66</v>
      </c>
      <c r="I8" s="29" t="s">
        <v>102</v>
      </c>
      <c r="J8" s="29" t="s">
        <v>205</v>
      </c>
      <c r="K8" s="29" t="s">
        <v>204</v>
      </c>
      <c r="L8" s="29" t="s">
        <v>61</v>
      </c>
      <c r="M8" s="29" t="s">
        <v>58</v>
      </c>
      <c r="N8" s="29" t="s">
        <v>148</v>
      </c>
      <c r="O8" s="19" t="s">
        <v>150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30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53387.233185384008</v>
      </c>
      <c r="M11" s="73"/>
      <c r="N11" s="84">
        <f>IFERROR(L11/$L$11,0)</f>
        <v>1</v>
      </c>
      <c r="O11" s="84">
        <f>L11/'סכום נכסי הקרן'!$C$42</f>
        <v>8.0797611058898572E-3</v>
      </c>
    </row>
    <row r="12" spans="2:15" s="4" customFormat="1" ht="18" customHeight="1">
      <c r="B12" s="92" t="s">
        <v>197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53387.233185384001</v>
      </c>
      <c r="M12" s="73"/>
      <c r="N12" s="84">
        <f t="shared" ref="N12:N24" si="0">IFERROR(L12/$L$11,0)</f>
        <v>0.99999999999999989</v>
      </c>
      <c r="O12" s="84">
        <f>L12/'סכום נכסי הקרן'!$C$42</f>
        <v>8.0797611058898555E-3</v>
      </c>
    </row>
    <row r="13" spans="2:15">
      <c r="B13" s="89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32818.090030681</v>
      </c>
      <c r="M13" s="71"/>
      <c r="N13" s="81">
        <f t="shared" si="0"/>
        <v>0.61471794046194761</v>
      </c>
      <c r="O13" s="81">
        <f>L13/'סכום נכסי הקרן'!$C$42</f>
        <v>4.9667741064371605E-3</v>
      </c>
    </row>
    <row r="14" spans="2:15">
      <c r="B14" s="76" t="s">
        <v>1661</v>
      </c>
      <c r="C14" s="73" t="s">
        <v>1662</v>
      </c>
      <c r="D14" s="86" t="s">
        <v>27</v>
      </c>
      <c r="E14" s="73"/>
      <c r="F14" s="86" t="s">
        <v>1559</v>
      </c>
      <c r="G14" s="73" t="s">
        <v>676</v>
      </c>
      <c r="H14" s="73" t="s">
        <v>677</v>
      </c>
      <c r="I14" s="86" t="s">
        <v>133</v>
      </c>
      <c r="J14" s="83">
        <v>590.86312899999996</v>
      </c>
      <c r="K14" s="85">
        <v>101083.0267</v>
      </c>
      <c r="L14" s="83">
        <v>2348.5549534459997</v>
      </c>
      <c r="M14" s="106">
        <v>1.8437578584137756E-6</v>
      </c>
      <c r="N14" s="84">
        <f t="shared" si="0"/>
        <v>4.399094714818394E-2</v>
      </c>
      <c r="O14" s="84">
        <f>L14/'סכום נכסי הקרן'!$C$42</f>
        <v>3.5543634377915292E-4</v>
      </c>
    </row>
    <row r="15" spans="2:15">
      <c r="B15" s="76" t="s">
        <v>1663</v>
      </c>
      <c r="C15" s="73" t="s">
        <v>1664</v>
      </c>
      <c r="D15" s="86" t="s">
        <v>27</v>
      </c>
      <c r="E15" s="73"/>
      <c r="F15" s="86" t="s">
        <v>1559</v>
      </c>
      <c r="G15" s="73" t="s">
        <v>687</v>
      </c>
      <c r="H15" s="73" t="s">
        <v>677</v>
      </c>
      <c r="I15" s="86" t="s">
        <v>131</v>
      </c>
      <c r="J15" s="83">
        <v>100.344269</v>
      </c>
      <c r="K15" s="85">
        <v>1015461</v>
      </c>
      <c r="L15" s="83">
        <v>3683.5276598180003</v>
      </c>
      <c r="M15" s="84">
        <v>7.1217499127737192E-4</v>
      </c>
      <c r="N15" s="84">
        <f t="shared" si="0"/>
        <v>6.8996414311773169E-2</v>
      </c>
      <c r="O15" s="84">
        <f>L15/'סכום נכסי הקרן'!$C$42</f>
        <v>5.5747454480212699E-4</v>
      </c>
    </row>
    <row r="16" spans="2:15">
      <c r="B16" s="76" t="s">
        <v>1665</v>
      </c>
      <c r="C16" s="73" t="s">
        <v>1666</v>
      </c>
      <c r="D16" s="86" t="s">
        <v>27</v>
      </c>
      <c r="E16" s="73"/>
      <c r="F16" s="86" t="s">
        <v>1559</v>
      </c>
      <c r="G16" s="73" t="s">
        <v>695</v>
      </c>
      <c r="H16" s="73" t="s">
        <v>677</v>
      </c>
      <c r="I16" s="86" t="s">
        <v>131</v>
      </c>
      <c r="J16" s="83">
        <v>3661.4733019999999</v>
      </c>
      <c r="K16" s="85">
        <v>33919.440000000002</v>
      </c>
      <c r="L16" s="83">
        <v>4489.6537321639998</v>
      </c>
      <c r="M16" s="84">
        <v>3.8321124496996716E-4</v>
      </c>
      <c r="N16" s="84">
        <f t="shared" si="0"/>
        <v>8.409601817299546E-2</v>
      </c>
      <c r="O16" s="84">
        <f>L16/'סכום נכסי הקרן'!$C$42</f>
        <v>6.7947573679437521E-4</v>
      </c>
    </row>
    <row r="17" spans="2:15">
      <c r="B17" s="76" t="s">
        <v>1667</v>
      </c>
      <c r="C17" s="73" t="s">
        <v>1668</v>
      </c>
      <c r="D17" s="86" t="s">
        <v>27</v>
      </c>
      <c r="E17" s="73"/>
      <c r="F17" s="86" t="s">
        <v>1559</v>
      </c>
      <c r="G17" s="73" t="s">
        <v>1669</v>
      </c>
      <c r="H17" s="73" t="s">
        <v>677</v>
      </c>
      <c r="I17" s="86" t="s">
        <v>133</v>
      </c>
      <c r="J17" s="83">
        <v>567.96159799999998</v>
      </c>
      <c r="K17" s="85">
        <v>220566.59909999999</v>
      </c>
      <c r="L17" s="83">
        <v>4925.9989871650005</v>
      </c>
      <c r="M17" s="84">
        <v>2.2447639325398243E-3</v>
      </c>
      <c r="N17" s="84">
        <f t="shared" si="0"/>
        <v>9.2269231673043642E-2</v>
      </c>
      <c r="O17" s="84">
        <f>L17/'סכום נכסי הקרן'!$C$42</f>
        <v>7.4551334934219845E-4</v>
      </c>
    </row>
    <row r="18" spans="2:15">
      <c r="B18" s="76" t="s">
        <v>1670</v>
      </c>
      <c r="C18" s="73" t="s">
        <v>1671</v>
      </c>
      <c r="D18" s="86" t="s">
        <v>27</v>
      </c>
      <c r="E18" s="73"/>
      <c r="F18" s="86" t="s">
        <v>1559</v>
      </c>
      <c r="G18" s="73" t="s">
        <v>1669</v>
      </c>
      <c r="H18" s="73" t="s">
        <v>677</v>
      </c>
      <c r="I18" s="86" t="s">
        <v>131</v>
      </c>
      <c r="J18" s="83">
        <v>1392.87886</v>
      </c>
      <c r="K18" s="85">
        <v>113350.9</v>
      </c>
      <c r="L18" s="83">
        <v>5707.5089283910002</v>
      </c>
      <c r="M18" s="84">
        <v>2.3634475688186882E-3</v>
      </c>
      <c r="N18" s="84">
        <f t="shared" si="0"/>
        <v>0.10690774906000491</v>
      </c>
      <c r="O18" s="84">
        <f>L18/'סכום נכסי הקרן'!$C$42</f>
        <v>8.6378907277326051E-4</v>
      </c>
    </row>
    <row r="19" spans="2:15">
      <c r="B19" s="76" t="s">
        <v>1672</v>
      </c>
      <c r="C19" s="73" t="s">
        <v>1673</v>
      </c>
      <c r="D19" s="86" t="s">
        <v>27</v>
      </c>
      <c r="E19" s="73"/>
      <c r="F19" s="86" t="s">
        <v>1559</v>
      </c>
      <c r="G19" s="73" t="s">
        <v>1674</v>
      </c>
      <c r="H19" s="73" t="s">
        <v>677</v>
      </c>
      <c r="I19" s="86" t="s">
        <v>134</v>
      </c>
      <c r="J19" s="83">
        <v>319693.12214200001</v>
      </c>
      <c r="K19" s="85">
        <v>133.5</v>
      </c>
      <c r="L19" s="83">
        <v>1906.5577092830003</v>
      </c>
      <c r="M19" s="106">
        <v>1.3729463096831547E-6</v>
      </c>
      <c r="N19" s="84">
        <f t="shared" si="0"/>
        <v>3.5711865843704456E-2</v>
      </c>
      <c r="O19" s="84">
        <f>L19/'סכום נכסי הקרן'!$C$42</f>
        <v>2.8854334466271974E-4</v>
      </c>
    </row>
    <row r="20" spans="2:15">
      <c r="B20" s="76" t="s">
        <v>1675</v>
      </c>
      <c r="C20" s="73" t="s">
        <v>1676</v>
      </c>
      <c r="D20" s="86" t="s">
        <v>27</v>
      </c>
      <c r="E20" s="73"/>
      <c r="F20" s="86" t="s">
        <v>1559</v>
      </c>
      <c r="G20" s="73" t="s">
        <v>526</v>
      </c>
      <c r="H20" s="73"/>
      <c r="I20" s="86" t="s">
        <v>134</v>
      </c>
      <c r="J20" s="83">
        <v>13378.616119000002</v>
      </c>
      <c r="K20" s="85">
        <v>16324.43</v>
      </c>
      <c r="L20" s="83">
        <v>9756.2880604139991</v>
      </c>
      <c r="M20" s="106">
        <v>2.6342271532129924E-5</v>
      </c>
      <c r="N20" s="84">
        <f t="shared" si="0"/>
        <v>0.18274571425224204</v>
      </c>
      <c r="O20" s="84">
        <f>L20/'סכום נכסי הקרן'!$C$42</f>
        <v>1.4765417142833268E-3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29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20569.143154702997</v>
      </c>
      <c r="M22" s="71"/>
      <c r="N22" s="81">
        <f t="shared" si="0"/>
        <v>0.38528205953805217</v>
      </c>
      <c r="O22" s="81">
        <f>L22/'סכום נכסי הקרן'!$C$42</f>
        <v>3.1129869994526941E-3</v>
      </c>
    </row>
    <row r="23" spans="2:15">
      <c r="B23" s="76" t="s">
        <v>1677</v>
      </c>
      <c r="C23" s="73" t="s">
        <v>1678</v>
      </c>
      <c r="D23" s="86" t="s">
        <v>123</v>
      </c>
      <c r="E23" s="73"/>
      <c r="F23" s="86" t="s">
        <v>1531</v>
      </c>
      <c r="G23" s="73" t="s">
        <v>526</v>
      </c>
      <c r="H23" s="73"/>
      <c r="I23" s="86" t="s">
        <v>131</v>
      </c>
      <c r="J23" s="83">
        <v>144080.52776900001</v>
      </c>
      <c r="K23" s="85">
        <v>1469.4</v>
      </c>
      <c r="L23" s="83">
        <v>7653.3861791820009</v>
      </c>
      <c r="M23" s="84">
        <v>2.3046670907244908E-4</v>
      </c>
      <c r="N23" s="84">
        <f t="shared" si="0"/>
        <v>0.14335611198666301</v>
      </c>
      <c r="O23" s="84">
        <f>L23/'סכום נכסי הקרן'!$C$42</f>
        <v>1.1582831379214303E-3</v>
      </c>
    </row>
    <row r="24" spans="2:15">
      <c r="B24" s="76" t="s">
        <v>1679</v>
      </c>
      <c r="C24" s="73" t="s">
        <v>1680</v>
      </c>
      <c r="D24" s="86" t="s">
        <v>123</v>
      </c>
      <c r="E24" s="73"/>
      <c r="F24" s="86" t="s">
        <v>1531</v>
      </c>
      <c r="G24" s="73" t="s">
        <v>526</v>
      </c>
      <c r="H24" s="73"/>
      <c r="I24" s="86" t="s">
        <v>131</v>
      </c>
      <c r="J24" s="83">
        <v>29428.989325000002</v>
      </c>
      <c r="K24" s="85">
        <v>12140.49</v>
      </c>
      <c r="L24" s="83">
        <v>12915.756975520997</v>
      </c>
      <c r="M24" s="84">
        <v>2.9033371794779967E-4</v>
      </c>
      <c r="N24" s="84">
        <f t="shared" si="0"/>
        <v>0.24192594755138921</v>
      </c>
      <c r="O24" s="84">
        <f>L24/'סכום נכסי הקרן'!$C$42</f>
        <v>1.9547038615312638E-3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30" t="s">
        <v>220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30" t="s">
        <v>111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30" t="s">
        <v>203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30" t="s">
        <v>211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</row>
    <row r="126" spans="2:15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</row>
    <row r="127" spans="2:15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</row>
    <row r="128" spans="2:15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</row>
    <row r="129" spans="2:15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</row>
    <row r="130" spans="2:15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</row>
    <row r="131" spans="2:15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</row>
    <row r="132" spans="2:15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</row>
    <row r="133" spans="2:15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</row>
    <row r="134" spans="2:15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</row>
    <row r="135" spans="2:15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</row>
    <row r="136" spans="2:15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</row>
    <row r="137" spans="2:15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</row>
    <row r="138" spans="2:15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</row>
    <row r="139" spans="2:15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</row>
    <row r="140" spans="2:15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pans="2:15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</row>
    <row r="142" spans="2:15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</row>
    <row r="143" spans="2:15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</row>
    <row r="144" spans="2:15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</row>
    <row r="145" spans="2:15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</row>
    <row r="146" spans="2:15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</row>
    <row r="147" spans="2:15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</row>
    <row r="148" spans="2:15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</row>
    <row r="149" spans="2:15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</row>
    <row r="150" spans="2:15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</row>
    <row r="151" spans="2:15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</row>
    <row r="152" spans="2:15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</row>
    <row r="153" spans="2:15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</row>
    <row r="154" spans="2:15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</row>
    <row r="155" spans="2:15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</row>
    <row r="156" spans="2:15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</row>
    <row r="157" spans="2:15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</row>
    <row r="158" spans="2:15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2:15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pans="2:15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</row>
    <row r="161" spans="2:15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</row>
    <row r="162" spans="2:15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r="163" spans="2:15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</row>
    <row r="164" spans="2:15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</row>
    <row r="165" spans="2:15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</row>
    <row r="166" spans="2:15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</row>
    <row r="167" spans="2:15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</row>
    <row r="168" spans="2:15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</row>
    <row r="169" spans="2:15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</row>
    <row r="170" spans="2:15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</row>
    <row r="171" spans="2:15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</row>
    <row r="172" spans="2:15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</row>
    <row r="173" spans="2:15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</row>
    <row r="174" spans="2:15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</row>
    <row r="175" spans="2:15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</row>
    <row r="176" spans="2:15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</row>
    <row r="177" spans="2:15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</row>
    <row r="178" spans="2:15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</row>
    <row r="179" spans="2:15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</row>
    <row r="180" spans="2:15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</row>
    <row r="181" spans="2:15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</row>
    <row r="182" spans="2:15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</row>
    <row r="183" spans="2:15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</row>
    <row r="184" spans="2:15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</row>
    <row r="185" spans="2:15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</row>
    <row r="186" spans="2:15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</row>
    <row r="187" spans="2:15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</row>
    <row r="188" spans="2:15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</row>
    <row r="189" spans="2:15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</row>
    <row r="190" spans="2:15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</row>
    <row r="191" spans="2:15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</row>
    <row r="192" spans="2:15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</row>
    <row r="193" spans="2:15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</row>
    <row r="194" spans="2:15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</row>
    <row r="195" spans="2:15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</row>
    <row r="196" spans="2:15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</row>
    <row r="197" spans="2:15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</row>
    <row r="198" spans="2:15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</row>
    <row r="199" spans="2:15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pans="2:15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</row>
    <row r="201" spans="2:15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</row>
    <row r="202" spans="2:15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</row>
    <row r="203" spans="2:15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</row>
    <row r="204" spans="2:15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</row>
    <row r="205" spans="2:15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</row>
    <row r="206" spans="2:15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</row>
    <row r="207" spans="2:15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</row>
    <row r="208" spans="2:15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</row>
    <row r="209" spans="2:15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</row>
    <row r="210" spans="2:15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</row>
    <row r="211" spans="2:15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</row>
    <row r="212" spans="2:15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</row>
    <row r="213" spans="2:15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</row>
    <row r="214" spans="2:15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</row>
    <row r="215" spans="2:15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</row>
    <row r="216" spans="2:15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</row>
    <row r="217" spans="2:15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</row>
    <row r="218" spans="2:15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</row>
    <row r="219" spans="2:15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</row>
    <row r="220" spans="2:15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</row>
    <row r="221" spans="2:15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</row>
    <row r="222" spans="2:15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</row>
    <row r="223" spans="2:15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</row>
    <row r="224" spans="2:15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</row>
    <row r="225" spans="2:15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</row>
    <row r="226" spans="2:15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</row>
    <row r="227" spans="2:15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</row>
    <row r="228" spans="2:15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</row>
    <row r="229" spans="2:15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</row>
    <row r="230" spans="2:15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</row>
    <row r="231" spans="2:15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</row>
    <row r="232" spans="2:15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</row>
    <row r="233" spans="2:15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</row>
    <row r="234" spans="2:15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</row>
    <row r="235" spans="2:15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</row>
    <row r="236" spans="2:15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</row>
    <row r="237" spans="2:15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</row>
    <row r="238" spans="2:15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</row>
    <row r="239" spans="2:15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</row>
    <row r="240" spans="2:15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</row>
    <row r="241" spans="2:15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</row>
    <row r="242" spans="2:15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</row>
    <row r="243" spans="2:15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</row>
    <row r="244" spans="2:15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</row>
    <row r="245" spans="2:15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</row>
    <row r="246" spans="2:15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</row>
    <row r="247" spans="2:15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</row>
    <row r="248" spans="2:15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</row>
    <row r="249" spans="2:15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</row>
    <row r="250" spans="2:15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</row>
    <row r="251" spans="2:15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</row>
    <row r="252" spans="2:15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</row>
    <row r="253" spans="2:15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</row>
    <row r="254" spans="2:15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</row>
    <row r="255" spans="2:15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</row>
    <row r="256" spans="2:15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</row>
    <row r="257" spans="2:15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</row>
    <row r="258" spans="2:15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</row>
    <row r="259" spans="2:15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</row>
    <row r="260" spans="2:15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</row>
    <row r="261" spans="2:15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</row>
    <row r="262" spans="2:15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</row>
    <row r="263" spans="2:15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</row>
    <row r="264" spans="2:15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</row>
    <row r="265" spans="2:15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</row>
    <row r="266" spans="2:15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</row>
    <row r="267" spans="2:15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</row>
    <row r="268" spans="2:15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</row>
    <row r="269" spans="2:15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</row>
    <row r="270" spans="2:15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</row>
    <row r="271" spans="2:15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</row>
    <row r="272" spans="2:15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</row>
    <row r="273" spans="2:15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</row>
    <row r="274" spans="2:15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</row>
    <row r="275" spans="2:15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</row>
    <row r="276" spans="2:15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</row>
    <row r="277" spans="2:15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</row>
    <row r="278" spans="2:15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</row>
    <row r="279" spans="2:15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</row>
    <row r="280" spans="2:15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</row>
    <row r="281" spans="2:15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</row>
    <row r="282" spans="2:15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</row>
    <row r="283" spans="2:15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</row>
    <row r="284" spans="2:15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</row>
    <row r="285" spans="2:15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</row>
    <row r="286" spans="2:15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</row>
    <row r="287" spans="2:15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</row>
    <row r="288" spans="2:15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</row>
    <row r="289" spans="2:15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</row>
    <row r="290" spans="2:15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</row>
    <row r="291" spans="2:15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</row>
    <row r="292" spans="2:15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</row>
    <row r="293" spans="2:15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</row>
    <row r="294" spans="2:15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</row>
    <row r="295" spans="2:15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</row>
    <row r="296" spans="2:15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</row>
    <row r="297" spans="2:15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</row>
    <row r="298" spans="2:15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pans="2:15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</row>
    <row r="300" spans="2:15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</row>
    <row r="301" spans="2:15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</row>
    <row r="302" spans="2:15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</row>
    <row r="303" spans="2:15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</row>
    <row r="304" spans="2:15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</row>
    <row r="305" spans="2:15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</row>
    <row r="306" spans="2:15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</row>
    <row r="307" spans="2:15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</row>
    <row r="308" spans="2:15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</row>
    <row r="309" spans="2:15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</row>
    <row r="310" spans="2:15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</row>
    <row r="311" spans="2:15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</row>
    <row r="312" spans="2:15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</row>
    <row r="313" spans="2:15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</row>
    <row r="314" spans="2:15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</row>
    <row r="315" spans="2:15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</row>
    <row r="316" spans="2:15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</row>
    <row r="317" spans="2:15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</row>
    <row r="318" spans="2:15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</row>
    <row r="319" spans="2:15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</row>
    <row r="320" spans="2:15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</row>
    <row r="321" spans="2:15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</row>
    <row r="322" spans="2:15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</row>
    <row r="323" spans="2:15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</row>
    <row r="324" spans="2:15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</row>
    <row r="325" spans="2:15">
      <c r="B325" s="13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</row>
    <row r="326" spans="2:15">
      <c r="B326" s="13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</row>
    <row r="327" spans="2:15">
      <c r="B327" s="134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</row>
    <row r="328" spans="2:15">
      <c r="B328" s="122"/>
      <c r="C328" s="122"/>
      <c r="D328" s="122"/>
      <c r="E328" s="122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</row>
    <row r="329" spans="2:15">
      <c r="B329" s="122"/>
      <c r="C329" s="122"/>
      <c r="D329" s="122"/>
      <c r="E329" s="122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</row>
    <row r="330" spans="2:15">
      <c r="B330" s="122"/>
      <c r="C330" s="122"/>
      <c r="D330" s="122"/>
      <c r="E330" s="122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</row>
    <row r="331" spans="2:15">
      <c r="B331" s="122"/>
      <c r="C331" s="122"/>
      <c r="D331" s="122"/>
      <c r="E331" s="122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</row>
    <row r="332" spans="2:15">
      <c r="B332" s="122"/>
      <c r="C332" s="122"/>
      <c r="D332" s="122"/>
      <c r="E332" s="122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</row>
    <row r="333" spans="2:15">
      <c r="B333" s="122"/>
      <c r="C333" s="122"/>
      <c r="D333" s="122"/>
      <c r="E333" s="122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</row>
    <row r="334" spans="2:15">
      <c r="B334" s="122"/>
      <c r="C334" s="122"/>
      <c r="D334" s="122"/>
      <c r="E334" s="122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</row>
    <row r="335" spans="2:15">
      <c r="B335" s="122"/>
      <c r="C335" s="122"/>
      <c r="D335" s="122"/>
      <c r="E335" s="122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</row>
    <row r="336" spans="2:15">
      <c r="B336" s="122"/>
      <c r="C336" s="122"/>
      <c r="D336" s="122"/>
      <c r="E336" s="122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</row>
    <row r="337" spans="2:15">
      <c r="B337" s="122"/>
      <c r="C337" s="122"/>
      <c r="D337" s="122"/>
      <c r="E337" s="122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</row>
    <row r="338" spans="2:15">
      <c r="B338" s="122"/>
      <c r="C338" s="122"/>
      <c r="D338" s="122"/>
      <c r="E338" s="122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</row>
    <row r="339" spans="2:15">
      <c r="B339" s="122"/>
      <c r="C339" s="122"/>
      <c r="D339" s="122"/>
      <c r="E339" s="122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</row>
    <row r="340" spans="2:15">
      <c r="B340" s="122"/>
      <c r="C340" s="122"/>
      <c r="D340" s="122"/>
      <c r="E340" s="122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</row>
    <row r="341" spans="2:15">
      <c r="B341" s="122"/>
      <c r="C341" s="122"/>
      <c r="D341" s="122"/>
      <c r="E341" s="122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</row>
    <row r="342" spans="2:15">
      <c r="B342" s="122"/>
      <c r="C342" s="122"/>
      <c r="D342" s="122"/>
      <c r="E342" s="122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</row>
    <row r="343" spans="2:15">
      <c r="B343" s="122"/>
      <c r="C343" s="122"/>
      <c r="D343" s="122"/>
      <c r="E343" s="122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</row>
    <row r="344" spans="2:15">
      <c r="B344" s="122"/>
      <c r="C344" s="122"/>
      <c r="D344" s="122"/>
      <c r="E344" s="122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</row>
    <row r="345" spans="2:15">
      <c r="B345" s="122"/>
      <c r="C345" s="122"/>
      <c r="D345" s="122"/>
      <c r="E345" s="122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</row>
    <row r="346" spans="2:15">
      <c r="B346" s="122"/>
      <c r="C346" s="122"/>
      <c r="D346" s="122"/>
      <c r="E346" s="122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</row>
    <row r="347" spans="2:15">
      <c r="B347" s="122"/>
      <c r="C347" s="122"/>
      <c r="D347" s="122"/>
      <c r="E347" s="122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</row>
    <row r="348" spans="2:15">
      <c r="B348" s="122"/>
      <c r="C348" s="122"/>
      <c r="D348" s="122"/>
      <c r="E348" s="122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</row>
    <row r="349" spans="2:15">
      <c r="B349" s="122"/>
      <c r="C349" s="122"/>
      <c r="D349" s="122"/>
      <c r="E349" s="122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</row>
    <row r="350" spans="2:15">
      <c r="B350" s="122"/>
      <c r="C350" s="122"/>
      <c r="D350" s="122"/>
      <c r="E350" s="122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</row>
    <row r="351" spans="2:15">
      <c r="B351" s="122"/>
      <c r="C351" s="122"/>
      <c r="D351" s="122"/>
      <c r="E351" s="122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</row>
    <row r="352" spans="2:15">
      <c r="B352" s="122"/>
      <c r="C352" s="122"/>
      <c r="D352" s="122"/>
      <c r="E352" s="122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</row>
    <row r="353" spans="2:15">
      <c r="B353" s="122"/>
      <c r="C353" s="122"/>
      <c r="D353" s="122"/>
      <c r="E353" s="122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</row>
    <row r="354" spans="2:15">
      <c r="B354" s="122"/>
      <c r="C354" s="122"/>
      <c r="D354" s="122"/>
      <c r="E354" s="122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</row>
    <row r="355" spans="2:15">
      <c r="B355" s="122"/>
      <c r="C355" s="122"/>
      <c r="D355" s="122"/>
      <c r="E355" s="122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</row>
    <row r="356" spans="2:15">
      <c r="B356" s="122"/>
      <c r="C356" s="122"/>
      <c r="D356" s="122"/>
      <c r="E356" s="122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</row>
    <row r="357" spans="2:15">
      <c r="B357" s="122"/>
      <c r="C357" s="122"/>
      <c r="D357" s="122"/>
      <c r="E357" s="122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</row>
    <row r="358" spans="2:15">
      <c r="B358" s="122"/>
      <c r="C358" s="122"/>
      <c r="D358" s="122"/>
      <c r="E358" s="122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</row>
    <row r="359" spans="2:15">
      <c r="B359" s="122"/>
      <c r="C359" s="122"/>
      <c r="D359" s="122"/>
      <c r="E359" s="122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</row>
    <row r="360" spans="2:15">
      <c r="B360" s="122"/>
      <c r="C360" s="122"/>
      <c r="D360" s="122"/>
      <c r="E360" s="122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</row>
    <row r="361" spans="2:15">
      <c r="B361" s="122"/>
      <c r="C361" s="122"/>
      <c r="D361" s="122"/>
      <c r="E361" s="122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</row>
    <row r="362" spans="2:15">
      <c r="B362" s="122"/>
      <c r="C362" s="122"/>
      <c r="D362" s="122"/>
      <c r="E362" s="122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</row>
    <row r="363" spans="2:15">
      <c r="B363" s="122"/>
      <c r="C363" s="122"/>
      <c r="D363" s="122"/>
      <c r="E363" s="122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</row>
    <row r="364" spans="2:15">
      <c r="B364" s="122"/>
      <c r="C364" s="122"/>
      <c r="D364" s="122"/>
      <c r="E364" s="122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</row>
    <row r="365" spans="2:15">
      <c r="B365" s="122"/>
      <c r="C365" s="122"/>
      <c r="D365" s="122"/>
      <c r="E365" s="122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</row>
    <row r="366" spans="2:15">
      <c r="B366" s="122"/>
      <c r="C366" s="122"/>
      <c r="D366" s="122"/>
      <c r="E366" s="122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</row>
    <row r="367" spans="2:15">
      <c r="B367" s="122"/>
      <c r="C367" s="122"/>
      <c r="D367" s="122"/>
      <c r="E367" s="122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</row>
    <row r="368" spans="2:15">
      <c r="B368" s="122"/>
      <c r="C368" s="122"/>
      <c r="D368" s="122"/>
      <c r="E368" s="122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</row>
    <row r="369" spans="2:15">
      <c r="B369" s="122"/>
      <c r="C369" s="122"/>
      <c r="D369" s="122"/>
      <c r="E369" s="122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</row>
    <row r="370" spans="2:15">
      <c r="B370" s="122"/>
      <c r="C370" s="122"/>
      <c r="D370" s="122"/>
      <c r="E370" s="122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</row>
    <row r="371" spans="2:15">
      <c r="B371" s="122"/>
      <c r="C371" s="122"/>
      <c r="D371" s="122"/>
      <c r="E371" s="122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</row>
    <row r="372" spans="2:15">
      <c r="B372" s="122"/>
      <c r="C372" s="122"/>
      <c r="D372" s="122"/>
      <c r="E372" s="122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</row>
    <row r="373" spans="2:15">
      <c r="B373" s="122"/>
      <c r="C373" s="122"/>
      <c r="D373" s="122"/>
      <c r="E373" s="122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</row>
    <row r="374" spans="2:15">
      <c r="B374" s="122"/>
      <c r="C374" s="122"/>
      <c r="D374" s="122"/>
      <c r="E374" s="122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</row>
    <row r="375" spans="2:15">
      <c r="B375" s="122"/>
      <c r="C375" s="122"/>
      <c r="D375" s="122"/>
      <c r="E375" s="122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</row>
    <row r="376" spans="2:15">
      <c r="B376" s="122"/>
      <c r="C376" s="122"/>
      <c r="D376" s="122"/>
      <c r="E376" s="122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</row>
    <row r="377" spans="2:15">
      <c r="B377" s="122"/>
      <c r="C377" s="122"/>
      <c r="D377" s="122"/>
      <c r="E377" s="122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</row>
    <row r="378" spans="2:15">
      <c r="B378" s="122"/>
      <c r="C378" s="122"/>
      <c r="D378" s="122"/>
      <c r="E378" s="122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</row>
    <row r="379" spans="2:15">
      <c r="B379" s="122"/>
      <c r="C379" s="122"/>
      <c r="D379" s="122"/>
      <c r="E379" s="122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</row>
    <row r="380" spans="2:15">
      <c r="B380" s="122"/>
      <c r="C380" s="122"/>
      <c r="D380" s="122"/>
      <c r="E380" s="122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</row>
    <row r="381" spans="2:15">
      <c r="B381" s="122"/>
      <c r="C381" s="122"/>
      <c r="D381" s="122"/>
      <c r="E381" s="122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</row>
    <row r="382" spans="2:15">
      <c r="B382" s="122"/>
      <c r="C382" s="122"/>
      <c r="D382" s="122"/>
      <c r="E382" s="122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</row>
    <row r="383" spans="2:15">
      <c r="B383" s="122"/>
      <c r="C383" s="122"/>
      <c r="D383" s="122"/>
      <c r="E383" s="122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</row>
    <row r="384" spans="2:15">
      <c r="B384" s="122"/>
      <c r="C384" s="122"/>
      <c r="D384" s="122"/>
      <c r="E384" s="122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</row>
    <row r="385" spans="2:15">
      <c r="B385" s="122"/>
      <c r="C385" s="122"/>
      <c r="D385" s="122"/>
      <c r="E385" s="122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</row>
    <row r="386" spans="2:15">
      <c r="B386" s="122"/>
      <c r="C386" s="122"/>
      <c r="D386" s="122"/>
      <c r="E386" s="122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</row>
    <row r="387" spans="2:15">
      <c r="B387" s="122"/>
      <c r="C387" s="122"/>
      <c r="D387" s="122"/>
      <c r="E387" s="122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</row>
    <row r="388" spans="2:15">
      <c r="B388" s="122"/>
      <c r="C388" s="122"/>
      <c r="D388" s="122"/>
      <c r="E388" s="122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</row>
    <row r="389" spans="2:15">
      <c r="B389" s="122"/>
      <c r="C389" s="122"/>
      <c r="D389" s="122"/>
      <c r="E389" s="122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</row>
    <row r="390" spans="2:15">
      <c r="B390" s="122"/>
      <c r="C390" s="122"/>
      <c r="D390" s="122"/>
      <c r="E390" s="122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</row>
    <row r="391" spans="2:15">
      <c r="B391" s="122"/>
      <c r="C391" s="122"/>
      <c r="D391" s="122"/>
      <c r="E391" s="122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</row>
    <row r="392" spans="2:15">
      <c r="B392" s="122"/>
      <c r="C392" s="122"/>
      <c r="D392" s="122"/>
      <c r="E392" s="122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</row>
    <row r="393" spans="2:15">
      <c r="B393" s="122"/>
      <c r="C393" s="122"/>
      <c r="D393" s="122"/>
      <c r="E393" s="122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</row>
    <row r="394" spans="2:15">
      <c r="B394" s="122"/>
      <c r="C394" s="122"/>
      <c r="D394" s="122"/>
      <c r="E394" s="122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</row>
    <row r="395" spans="2:15">
      <c r="B395" s="122"/>
      <c r="C395" s="122"/>
      <c r="D395" s="122"/>
      <c r="E395" s="122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</row>
    <row r="396" spans="2:15">
      <c r="B396" s="122"/>
      <c r="C396" s="122"/>
      <c r="D396" s="122"/>
      <c r="E396" s="122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</row>
    <row r="397" spans="2:15">
      <c r="B397" s="122"/>
      <c r="C397" s="122"/>
      <c r="D397" s="122"/>
      <c r="E397" s="122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</row>
    <row r="398" spans="2:15">
      <c r="B398" s="122"/>
      <c r="C398" s="122"/>
      <c r="D398" s="122"/>
      <c r="E398" s="122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</row>
    <row r="399" spans="2:15">
      <c r="B399" s="122"/>
      <c r="C399" s="122"/>
      <c r="D399" s="122"/>
      <c r="E399" s="122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</row>
    <row r="400" spans="2:15">
      <c r="B400" s="122"/>
      <c r="C400" s="122"/>
      <c r="D400" s="122"/>
      <c r="E400" s="122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</row>
    <row r="401" spans="2:15">
      <c r="B401" s="122"/>
      <c r="C401" s="122"/>
      <c r="D401" s="122"/>
      <c r="E401" s="122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</row>
    <row r="402" spans="2:15">
      <c r="B402" s="122"/>
      <c r="C402" s="122"/>
      <c r="D402" s="122"/>
      <c r="E402" s="122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</row>
    <row r="403" spans="2:15">
      <c r="B403" s="122"/>
      <c r="C403" s="122"/>
      <c r="D403" s="122"/>
      <c r="E403" s="122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</row>
    <row r="404" spans="2:15">
      <c r="B404" s="122"/>
      <c r="C404" s="122"/>
      <c r="D404" s="122"/>
      <c r="E404" s="122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</row>
    <row r="405" spans="2:15">
      <c r="B405" s="122"/>
      <c r="C405" s="122"/>
      <c r="D405" s="122"/>
      <c r="E405" s="122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</row>
    <row r="406" spans="2:15">
      <c r="B406" s="122"/>
      <c r="C406" s="122"/>
      <c r="D406" s="122"/>
      <c r="E406" s="122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</row>
    <row r="407" spans="2:15">
      <c r="B407" s="122"/>
      <c r="C407" s="122"/>
      <c r="D407" s="122"/>
      <c r="E407" s="122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</row>
    <row r="408" spans="2:15">
      <c r="B408" s="122"/>
      <c r="C408" s="122"/>
      <c r="D408" s="122"/>
      <c r="E408" s="122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</row>
    <row r="409" spans="2:15">
      <c r="B409" s="122"/>
      <c r="C409" s="122"/>
      <c r="D409" s="122"/>
      <c r="E409" s="122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</row>
    <row r="410" spans="2:15">
      <c r="B410" s="122"/>
      <c r="C410" s="122"/>
      <c r="D410" s="122"/>
      <c r="E410" s="122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</row>
    <row r="411" spans="2:15">
      <c r="B411" s="122"/>
      <c r="C411" s="122"/>
      <c r="D411" s="122"/>
      <c r="E411" s="122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</row>
    <row r="412" spans="2:15">
      <c r="B412" s="122"/>
      <c r="C412" s="122"/>
      <c r="D412" s="122"/>
      <c r="E412" s="122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</row>
    <row r="413" spans="2:15">
      <c r="B413" s="122"/>
      <c r="C413" s="122"/>
      <c r="D413" s="122"/>
      <c r="E413" s="122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</row>
    <row r="414" spans="2:15">
      <c r="B414" s="122"/>
      <c r="C414" s="122"/>
      <c r="D414" s="122"/>
      <c r="E414" s="122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</row>
    <row r="415" spans="2:15">
      <c r="B415" s="122"/>
      <c r="C415" s="122"/>
      <c r="D415" s="122"/>
      <c r="E415" s="122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</row>
    <row r="416" spans="2:15">
      <c r="B416" s="122"/>
      <c r="C416" s="122"/>
      <c r="D416" s="122"/>
      <c r="E416" s="122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</row>
    <row r="417" spans="2:15">
      <c r="B417" s="122"/>
      <c r="C417" s="122"/>
      <c r="D417" s="122"/>
      <c r="E417" s="122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</row>
    <row r="418" spans="2:15">
      <c r="B418" s="122"/>
      <c r="C418" s="122"/>
      <c r="D418" s="122"/>
      <c r="E418" s="122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</row>
    <row r="419" spans="2:15">
      <c r="B419" s="122"/>
      <c r="C419" s="122"/>
      <c r="D419" s="122"/>
      <c r="E419" s="122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</row>
    <row r="420" spans="2:15">
      <c r="B420" s="122"/>
      <c r="C420" s="122"/>
      <c r="D420" s="122"/>
      <c r="E420" s="122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</row>
    <row r="421" spans="2:15">
      <c r="B421" s="122"/>
      <c r="C421" s="122"/>
      <c r="D421" s="122"/>
      <c r="E421" s="122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</row>
    <row r="422" spans="2:15">
      <c r="B422" s="122"/>
      <c r="C422" s="122"/>
      <c r="D422" s="122"/>
      <c r="E422" s="122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</row>
    <row r="423" spans="2:15">
      <c r="B423" s="122"/>
      <c r="C423" s="122"/>
      <c r="D423" s="122"/>
      <c r="E423" s="122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</row>
    <row r="424" spans="2:15">
      <c r="B424" s="122"/>
      <c r="C424" s="122"/>
      <c r="D424" s="122"/>
      <c r="E424" s="122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</row>
    <row r="425" spans="2:15">
      <c r="B425" s="122"/>
      <c r="C425" s="122"/>
      <c r="D425" s="122"/>
      <c r="E425" s="122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</row>
    <row r="426" spans="2:15">
      <c r="B426" s="122"/>
      <c r="C426" s="122"/>
      <c r="D426" s="122"/>
      <c r="E426" s="122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</row>
    <row r="427" spans="2:15">
      <c r="B427" s="122"/>
      <c r="C427" s="122"/>
      <c r="D427" s="122"/>
      <c r="E427" s="122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</row>
    <row r="428" spans="2:15">
      <c r="B428" s="122"/>
      <c r="C428" s="122"/>
      <c r="D428" s="122"/>
      <c r="E428" s="122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</row>
    <row r="429" spans="2:15">
      <c r="B429" s="122"/>
      <c r="C429" s="122"/>
      <c r="D429" s="122"/>
      <c r="E429" s="122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</row>
    <row r="430" spans="2:15">
      <c r="B430" s="122"/>
      <c r="C430" s="122"/>
      <c r="D430" s="122"/>
      <c r="E430" s="122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</row>
    <row r="431" spans="2:15">
      <c r="B431" s="122"/>
      <c r="C431" s="122"/>
      <c r="D431" s="122"/>
      <c r="E431" s="122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</row>
    <row r="432" spans="2:15">
      <c r="B432" s="122"/>
      <c r="C432" s="122"/>
      <c r="D432" s="122"/>
      <c r="E432" s="122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</row>
    <row r="433" spans="2:15">
      <c r="B433" s="122"/>
      <c r="C433" s="122"/>
      <c r="D433" s="122"/>
      <c r="E433" s="122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</row>
    <row r="434" spans="2:15">
      <c r="B434" s="122"/>
      <c r="C434" s="122"/>
      <c r="D434" s="122"/>
      <c r="E434" s="122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</row>
    <row r="435" spans="2:15">
      <c r="B435" s="122"/>
      <c r="C435" s="122"/>
      <c r="D435" s="122"/>
      <c r="E435" s="122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</row>
    <row r="436" spans="2:15">
      <c r="B436" s="122"/>
      <c r="C436" s="122"/>
      <c r="D436" s="122"/>
      <c r="E436" s="122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</row>
    <row r="437" spans="2:15">
      <c r="B437" s="122"/>
      <c r="C437" s="122"/>
      <c r="D437" s="122"/>
      <c r="E437" s="122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</row>
    <row r="438" spans="2:15">
      <c r="B438" s="122"/>
      <c r="C438" s="122"/>
      <c r="D438" s="122"/>
      <c r="E438" s="122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</row>
    <row r="439" spans="2:15">
      <c r="B439" s="122"/>
      <c r="C439" s="122"/>
      <c r="D439" s="122"/>
      <c r="E439" s="122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</row>
    <row r="440" spans="2:15">
      <c r="B440" s="122"/>
      <c r="C440" s="122"/>
      <c r="D440" s="122"/>
      <c r="E440" s="122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</row>
    <row r="441" spans="2:15">
      <c r="B441" s="122"/>
      <c r="C441" s="122"/>
      <c r="D441" s="122"/>
      <c r="E441" s="122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</row>
    <row r="442" spans="2:15">
      <c r="B442" s="122"/>
      <c r="C442" s="122"/>
      <c r="D442" s="122"/>
      <c r="E442" s="122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</row>
    <row r="443" spans="2:15">
      <c r="B443" s="122"/>
      <c r="C443" s="122"/>
      <c r="D443" s="122"/>
      <c r="E443" s="122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</row>
    <row r="444" spans="2:15">
      <c r="B444" s="122"/>
      <c r="C444" s="122"/>
      <c r="D444" s="122"/>
      <c r="E444" s="122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</row>
    <row r="445" spans="2:15">
      <c r="B445" s="122"/>
      <c r="C445" s="122"/>
      <c r="D445" s="122"/>
      <c r="E445" s="122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</row>
    <row r="446" spans="2:15">
      <c r="B446" s="122"/>
      <c r="C446" s="122"/>
      <c r="D446" s="122"/>
      <c r="E446" s="122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</row>
    <row r="447" spans="2:15">
      <c r="B447" s="122"/>
      <c r="C447" s="122"/>
      <c r="D447" s="122"/>
      <c r="E447" s="122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</row>
    <row r="448" spans="2:15">
      <c r="B448" s="122"/>
      <c r="C448" s="122"/>
      <c r="D448" s="122"/>
      <c r="E448" s="122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</row>
    <row r="449" spans="2:15">
      <c r="B449" s="122"/>
      <c r="C449" s="122"/>
      <c r="D449" s="122"/>
      <c r="E449" s="122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</row>
    <row r="450" spans="2:15">
      <c r="B450" s="122"/>
      <c r="C450" s="122"/>
      <c r="D450" s="122"/>
      <c r="E450" s="122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</row>
    <row r="451" spans="2:15">
      <c r="B451" s="122"/>
      <c r="C451" s="122"/>
      <c r="D451" s="122"/>
      <c r="E451" s="122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</row>
    <row r="452" spans="2:15">
      <c r="B452" s="122"/>
      <c r="C452" s="122"/>
      <c r="D452" s="122"/>
      <c r="E452" s="122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</row>
    <row r="453" spans="2:15">
      <c r="B453" s="122"/>
      <c r="C453" s="122"/>
      <c r="D453" s="122"/>
      <c r="E453" s="122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</row>
    <row r="454" spans="2:15">
      <c r="B454" s="122"/>
      <c r="C454" s="122"/>
      <c r="D454" s="122"/>
      <c r="E454" s="122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</row>
    <row r="455" spans="2:15">
      <c r="B455" s="122"/>
      <c r="C455" s="122"/>
      <c r="D455" s="122"/>
      <c r="E455" s="122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</row>
    <row r="456" spans="2:15">
      <c r="B456" s="122"/>
      <c r="C456" s="122"/>
      <c r="D456" s="122"/>
      <c r="E456" s="122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</row>
    <row r="457" spans="2:15">
      <c r="B457" s="122"/>
      <c r="C457" s="122"/>
      <c r="D457" s="122"/>
      <c r="E457" s="122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</row>
    <row r="458" spans="2:15">
      <c r="B458" s="122"/>
      <c r="C458" s="122"/>
      <c r="D458" s="122"/>
      <c r="E458" s="122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</row>
    <row r="459" spans="2:15">
      <c r="B459" s="122"/>
      <c r="C459" s="122"/>
      <c r="D459" s="122"/>
      <c r="E459" s="122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</row>
    <row r="460" spans="2:15">
      <c r="B460" s="122"/>
      <c r="C460" s="122"/>
      <c r="D460" s="122"/>
      <c r="E460" s="122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</row>
    <row r="461" spans="2:15">
      <c r="B461" s="122"/>
      <c r="C461" s="122"/>
      <c r="D461" s="122"/>
      <c r="E461" s="122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</row>
    <row r="462" spans="2:15">
      <c r="B462" s="122"/>
      <c r="C462" s="122"/>
      <c r="D462" s="122"/>
      <c r="E462" s="122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</row>
    <row r="463" spans="2:15">
      <c r="B463" s="122"/>
      <c r="C463" s="122"/>
      <c r="D463" s="122"/>
      <c r="E463" s="122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</row>
    <row r="464" spans="2:15">
      <c r="B464" s="122"/>
      <c r="C464" s="122"/>
      <c r="D464" s="122"/>
      <c r="E464" s="122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</row>
    <row r="465" spans="2:15">
      <c r="B465" s="122"/>
      <c r="C465" s="122"/>
      <c r="D465" s="122"/>
      <c r="E465" s="122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</row>
    <row r="466" spans="2:15">
      <c r="B466" s="122"/>
      <c r="C466" s="122"/>
      <c r="D466" s="122"/>
      <c r="E466" s="122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</row>
    <row r="467" spans="2:15">
      <c r="B467" s="122"/>
      <c r="C467" s="122"/>
      <c r="D467" s="122"/>
      <c r="E467" s="122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</row>
    <row r="468" spans="2:15">
      <c r="B468" s="122"/>
      <c r="C468" s="122"/>
      <c r="D468" s="122"/>
      <c r="E468" s="122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</row>
    <row r="469" spans="2:15">
      <c r="B469" s="122"/>
      <c r="C469" s="122"/>
      <c r="D469" s="122"/>
      <c r="E469" s="122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</row>
    <row r="470" spans="2:15">
      <c r="B470" s="122"/>
      <c r="C470" s="122"/>
      <c r="D470" s="122"/>
      <c r="E470" s="122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</row>
    <row r="471" spans="2:15">
      <c r="B471" s="122"/>
      <c r="C471" s="122"/>
      <c r="D471" s="122"/>
      <c r="E471" s="122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</row>
    <row r="472" spans="2:15">
      <c r="B472" s="122"/>
      <c r="C472" s="122"/>
      <c r="D472" s="122"/>
      <c r="E472" s="122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</row>
    <row r="473" spans="2:15">
      <c r="B473" s="122"/>
      <c r="C473" s="122"/>
      <c r="D473" s="122"/>
      <c r="E473" s="122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</row>
    <row r="474" spans="2:15">
      <c r="B474" s="122"/>
      <c r="C474" s="122"/>
      <c r="D474" s="122"/>
      <c r="E474" s="122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</row>
    <row r="475" spans="2:15">
      <c r="B475" s="122"/>
      <c r="C475" s="122"/>
      <c r="D475" s="122"/>
      <c r="E475" s="122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</row>
    <row r="476" spans="2:15">
      <c r="B476" s="122"/>
      <c r="C476" s="122"/>
      <c r="D476" s="122"/>
      <c r="E476" s="122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</row>
    <row r="477" spans="2:15">
      <c r="B477" s="122"/>
      <c r="C477" s="122"/>
      <c r="D477" s="122"/>
      <c r="E477" s="122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</row>
    <row r="478" spans="2:15">
      <c r="B478" s="122"/>
      <c r="C478" s="122"/>
      <c r="D478" s="122"/>
      <c r="E478" s="122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</row>
    <row r="479" spans="2:15">
      <c r="B479" s="122"/>
      <c r="C479" s="122"/>
      <c r="D479" s="122"/>
      <c r="E479" s="122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</row>
    <row r="480" spans="2:15">
      <c r="B480" s="122"/>
      <c r="C480" s="122"/>
      <c r="D480" s="122"/>
      <c r="E480" s="122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</row>
    <row r="481" spans="2:15">
      <c r="B481" s="122"/>
      <c r="C481" s="122"/>
      <c r="D481" s="122"/>
      <c r="E481" s="122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</row>
    <row r="482" spans="2:15">
      <c r="B482" s="122"/>
      <c r="C482" s="122"/>
      <c r="D482" s="122"/>
      <c r="E482" s="122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</row>
    <row r="483" spans="2:15">
      <c r="B483" s="122"/>
      <c r="C483" s="122"/>
      <c r="D483" s="122"/>
      <c r="E483" s="122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</row>
    <row r="484" spans="2:15">
      <c r="B484" s="122"/>
      <c r="C484" s="122"/>
      <c r="D484" s="122"/>
      <c r="E484" s="122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</row>
    <row r="485" spans="2:15">
      <c r="B485" s="122"/>
      <c r="C485" s="122"/>
      <c r="D485" s="122"/>
      <c r="E485" s="122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</row>
    <row r="486" spans="2:15">
      <c r="B486" s="122"/>
      <c r="C486" s="122"/>
      <c r="D486" s="122"/>
      <c r="E486" s="122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</row>
    <row r="487" spans="2:15">
      <c r="B487" s="122"/>
      <c r="C487" s="122"/>
      <c r="D487" s="122"/>
      <c r="E487" s="122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</row>
    <row r="488" spans="2:15">
      <c r="B488" s="122"/>
      <c r="C488" s="122"/>
      <c r="D488" s="122"/>
      <c r="E488" s="122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</row>
    <row r="489" spans="2:15">
      <c r="B489" s="122"/>
      <c r="C489" s="122"/>
      <c r="D489" s="122"/>
      <c r="E489" s="122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</row>
    <row r="490" spans="2:15">
      <c r="B490" s="122"/>
      <c r="C490" s="122"/>
      <c r="D490" s="122"/>
      <c r="E490" s="122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</row>
    <row r="491" spans="2:15">
      <c r="B491" s="122"/>
      <c r="C491" s="122"/>
      <c r="D491" s="122"/>
      <c r="E491" s="122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</row>
    <row r="492" spans="2:15">
      <c r="B492" s="122"/>
      <c r="C492" s="122"/>
      <c r="D492" s="122"/>
      <c r="E492" s="122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</row>
    <row r="493" spans="2:15">
      <c r="B493" s="122"/>
      <c r="C493" s="122"/>
      <c r="D493" s="122"/>
      <c r="E493" s="122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</row>
    <row r="494" spans="2:15">
      <c r="B494" s="122"/>
      <c r="C494" s="122"/>
      <c r="D494" s="122"/>
      <c r="E494" s="122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</row>
    <row r="495" spans="2:15">
      <c r="B495" s="122"/>
      <c r="C495" s="122"/>
      <c r="D495" s="122"/>
      <c r="E495" s="122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</row>
    <row r="496" spans="2:15">
      <c r="B496" s="122"/>
      <c r="C496" s="122"/>
      <c r="D496" s="122"/>
      <c r="E496" s="122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</row>
    <row r="497" spans="2:15">
      <c r="B497" s="122"/>
      <c r="C497" s="122"/>
      <c r="D497" s="122"/>
      <c r="E497" s="122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</row>
    <row r="498" spans="2:15">
      <c r="B498" s="122"/>
      <c r="C498" s="122"/>
      <c r="D498" s="122"/>
      <c r="E498" s="122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</row>
    <row r="499" spans="2:15">
      <c r="B499" s="122"/>
      <c r="C499" s="122"/>
      <c r="D499" s="122"/>
      <c r="E499" s="122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</row>
    <row r="500" spans="2:15">
      <c r="B500" s="122"/>
      <c r="C500" s="122"/>
      <c r="D500" s="122"/>
      <c r="E500" s="122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</row>
    <row r="501" spans="2:15">
      <c r="B501" s="122"/>
      <c r="C501" s="122"/>
      <c r="D501" s="122"/>
      <c r="E501" s="122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</row>
    <row r="502" spans="2:15">
      <c r="B502" s="122"/>
      <c r="C502" s="122"/>
      <c r="D502" s="122"/>
      <c r="E502" s="122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</row>
    <row r="503" spans="2:15">
      <c r="B503" s="122"/>
      <c r="C503" s="122"/>
      <c r="D503" s="122"/>
      <c r="E503" s="122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</row>
    <row r="504" spans="2:15">
      <c r="B504" s="122"/>
      <c r="C504" s="122"/>
      <c r="D504" s="122"/>
      <c r="E504" s="122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</row>
    <row r="505" spans="2:15">
      <c r="B505" s="122"/>
      <c r="C505" s="122"/>
      <c r="D505" s="122"/>
      <c r="E505" s="122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</row>
    <row r="506" spans="2:15">
      <c r="B506" s="122"/>
      <c r="C506" s="122"/>
      <c r="D506" s="122"/>
      <c r="E506" s="122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</row>
    <row r="507" spans="2:15">
      <c r="B507" s="122"/>
      <c r="C507" s="122"/>
      <c r="D507" s="122"/>
      <c r="E507" s="122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</row>
    <row r="508" spans="2:15">
      <c r="B508" s="122"/>
      <c r="C508" s="122"/>
      <c r="D508" s="122"/>
      <c r="E508" s="122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</row>
    <row r="509" spans="2:15">
      <c r="B509" s="122"/>
      <c r="C509" s="122"/>
      <c r="D509" s="122"/>
      <c r="E509" s="122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</row>
    <row r="510" spans="2:15">
      <c r="B510" s="122"/>
      <c r="C510" s="122"/>
      <c r="D510" s="122"/>
      <c r="E510" s="122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</row>
    <row r="511" spans="2:15">
      <c r="B511" s="122"/>
      <c r="C511" s="122"/>
      <c r="D511" s="122"/>
      <c r="E511" s="122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</row>
    <row r="512" spans="2:15">
      <c r="B512" s="122"/>
      <c r="C512" s="122"/>
      <c r="D512" s="122"/>
      <c r="E512" s="122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</row>
    <row r="513" spans="2:15">
      <c r="B513" s="122"/>
      <c r="C513" s="122"/>
      <c r="D513" s="122"/>
      <c r="E513" s="122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</row>
    <row r="514" spans="2:15">
      <c r="B514" s="122"/>
      <c r="C514" s="122"/>
      <c r="D514" s="122"/>
      <c r="E514" s="122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</row>
    <row r="515" spans="2:15">
      <c r="B515" s="122"/>
      <c r="C515" s="122"/>
      <c r="D515" s="122"/>
      <c r="E515" s="122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</row>
    <row r="516" spans="2:15">
      <c r="B516" s="122"/>
      <c r="C516" s="122"/>
      <c r="D516" s="122"/>
      <c r="E516" s="122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</row>
    <row r="517" spans="2:15">
      <c r="B517" s="122"/>
      <c r="C517" s="122"/>
      <c r="D517" s="122"/>
      <c r="E517" s="122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</row>
    <row r="518" spans="2:15">
      <c r="B518" s="122"/>
      <c r="C518" s="122"/>
      <c r="D518" s="122"/>
      <c r="E518" s="122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</row>
    <row r="519" spans="2:15">
      <c r="B519" s="122"/>
      <c r="C519" s="122"/>
      <c r="D519" s="122"/>
      <c r="E519" s="122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</row>
    <row r="520" spans="2:15">
      <c r="B520" s="122"/>
      <c r="C520" s="122"/>
      <c r="D520" s="122"/>
      <c r="E520" s="122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</row>
    <row r="521" spans="2:15">
      <c r="B521" s="122"/>
      <c r="C521" s="122"/>
      <c r="D521" s="122"/>
      <c r="E521" s="122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</row>
    <row r="522" spans="2:15">
      <c r="B522" s="122"/>
      <c r="C522" s="122"/>
      <c r="D522" s="122"/>
      <c r="E522" s="122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</row>
    <row r="523" spans="2:15">
      <c r="B523" s="122"/>
      <c r="C523" s="122"/>
      <c r="D523" s="122"/>
      <c r="E523" s="122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</row>
    <row r="524" spans="2:15">
      <c r="B524" s="122"/>
      <c r="C524" s="122"/>
      <c r="D524" s="122"/>
      <c r="E524" s="122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</row>
    <row r="525" spans="2:15">
      <c r="B525" s="122"/>
      <c r="C525" s="122"/>
      <c r="D525" s="122"/>
      <c r="E525" s="122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3.710937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145</v>
      </c>
      <c r="C1" s="67" t="s" vm="1">
        <v>229</v>
      </c>
    </row>
    <row r="2" spans="2:12">
      <c r="B2" s="46" t="s">
        <v>144</v>
      </c>
      <c r="C2" s="67" t="s">
        <v>230</v>
      </c>
    </row>
    <row r="3" spans="2:12">
      <c r="B3" s="46" t="s">
        <v>146</v>
      </c>
      <c r="C3" s="67" t="s">
        <v>231</v>
      </c>
    </row>
    <row r="4" spans="2:12">
      <c r="B4" s="46" t="s">
        <v>147</v>
      </c>
      <c r="C4" s="67">
        <v>12145</v>
      </c>
    </row>
    <row r="6" spans="2:12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93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78.75">
      <c r="B8" s="21" t="s">
        <v>115</v>
      </c>
      <c r="C8" s="29" t="s">
        <v>45</v>
      </c>
      <c r="D8" s="29" t="s">
        <v>118</v>
      </c>
      <c r="E8" s="29" t="s">
        <v>65</v>
      </c>
      <c r="F8" s="29" t="s">
        <v>102</v>
      </c>
      <c r="G8" s="29" t="s">
        <v>205</v>
      </c>
      <c r="H8" s="29" t="s">
        <v>204</v>
      </c>
      <c r="I8" s="29" t="s">
        <v>61</v>
      </c>
      <c r="J8" s="29" t="s">
        <v>58</v>
      </c>
      <c r="K8" s="29" t="s">
        <v>148</v>
      </c>
      <c r="L8" s="65" t="s">
        <v>150</v>
      </c>
    </row>
    <row r="9" spans="2:12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48</v>
      </c>
      <c r="C11" s="73"/>
      <c r="D11" s="73"/>
      <c r="E11" s="73"/>
      <c r="F11" s="73"/>
      <c r="G11" s="83"/>
      <c r="H11" s="85"/>
      <c r="I11" s="83">
        <v>72.96441850299999</v>
      </c>
      <c r="J11" s="73"/>
      <c r="K11" s="84">
        <f>IFERROR(I11/$I$11,0)</f>
        <v>1</v>
      </c>
      <c r="L11" s="84">
        <f>I11/'סכום נכסי הקרן'!$C$42</f>
        <v>1.1042622656380859E-5</v>
      </c>
    </row>
    <row r="12" spans="2:12" s="4" customFormat="1" ht="18" customHeight="1">
      <c r="B12" s="92" t="s">
        <v>25</v>
      </c>
      <c r="C12" s="73"/>
      <c r="D12" s="73"/>
      <c r="E12" s="73"/>
      <c r="F12" s="73"/>
      <c r="G12" s="83"/>
      <c r="H12" s="85"/>
      <c r="I12" s="83">
        <v>69.128852537</v>
      </c>
      <c r="J12" s="73"/>
      <c r="K12" s="84">
        <f t="shared" ref="K12:K21" si="0">IFERROR(I12/$I$11,0)</f>
        <v>0.94743237807285086</v>
      </c>
      <c r="L12" s="84">
        <f>I12/'סכום נכסי הקרן'!$C$42</f>
        <v>1.0462138243496058E-5</v>
      </c>
    </row>
    <row r="13" spans="2:12">
      <c r="B13" s="89" t="s">
        <v>1681</v>
      </c>
      <c r="C13" s="71"/>
      <c r="D13" s="71"/>
      <c r="E13" s="71"/>
      <c r="F13" s="71"/>
      <c r="G13" s="80"/>
      <c r="H13" s="82"/>
      <c r="I13" s="80">
        <v>69.128852537</v>
      </c>
      <c r="J13" s="71"/>
      <c r="K13" s="81">
        <f t="shared" si="0"/>
        <v>0.94743237807285086</v>
      </c>
      <c r="L13" s="81">
        <f>I13/'סכום נכסי הקרן'!$C$42</f>
        <v>1.0462138243496058E-5</v>
      </c>
    </row>
    <row r="14" spans="2:12">
      <c r="B14" s="76" t="s">
        <v>1682</v>
      </c>
      <c r="C14" s="73" t="s">
        <v>1683</v>
      </c>
      <c r="D14" s="86" t="s">
        <v>119</v>
      </c>
      <c r="E14" s="86" t="s">
        <v>468</v>
      </c>
      <c r="F14" s="86" t="s">
        <v>132</v>
      </c>
      <c r="G14" s="83">
        <v>3162.7464749999995</v>
      </c>
      <c r="H14" s="85">
        <v>1696</v>
      </c>
      <c r="I14" s="83">
        <v>53.64018021599999</v>
      </c>
      <c r="J14" s="84">
        <v>1.5813732374999998E-3</v>
      </c>
      <c r="K14" s="84">
        <f t="shared" si="0"/>
        <v>0.73515531702338632</v>
      </c>
      <c r="L14" s="84">
        <f>I14/'סכום נכסי הקרן'!$C$42</f>
        <v>8.1180427597212983E-6</v>
      </c>
    </row>
    <row r="15" spans="2:12">
      <c r="B15" s="76" t="s">
        <v>1684</v>
      </c>
      <c r="C15" s="73" t="s">
        <v>1685</v>
      </c>
      <c r="D15" s="86" t="s">
        <v>119</v>
      </c>
      <c r="E15" s="86" t="s">
        <v>157</v>
      </c>
      <c r="F15" s="86" t="s">
        <v>132</v>
      </c>
      <c r="G15" s="83">
        <v>39910.848375000001</v>
      </c>
      <c r="H15" s="85">
        <v>9.1</v>
      </c>
      <c r="I15" s="83">
        <v>3.6318872019999997</v>
      </c>
      <c r="J15" s="84">
        <v>2.6615486599577418E-3</v>
      </c>
      <c r="K15" s="84">
        <f t="shared" si="0"/>
        <v>4.9776141255078621E-2</v>
      </c>
      <c r="L15" s="84">
        <f>I15/'סכום נכסי הקרן'!$C$42</f>
        <v>5.4965914517054514E-7</v>
      </c>
    </row>
    <row r="16" spans="2:12">
      <c r="B16" s="76" t="s">
        <v>1686</v>
      </c>
      <c r="C16" s="73" t="s">
        <v>1687</v>
      </c>
      <c r="D16" s="86" t="s">
        <v>119</v>
      </c>
      <c r="E16" s="86" t="s">
        <v>468</v>
      </c>
      <c r="F16" s="86" t="s">
        <v>132</v>
      </c>
      <c r="G16" s="83">
        <v>24599.139249999997</v>
      </c>
      <c r="H16" s="85">
        <v>48.2</v>
      </c>
      <c r="I16" s="83">
        <v>11.856785119</v>
      </c>
      <c r="J16" s="84">
        <v>2.0080929999999999E-3</v>
      </c>
      <c r="K16" s="84">
        <f t="shared" si="0"/>
        <v>0.16250091979438577</v>
      </c>
      <c r="L16" s="84">
        <f>I16/'סכום נכסי הקרן'!$C$42</f>
        <v>1.7944363386042132E-6</v>
      </c>
    </row>
    <row r="17" spans="2:12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92" t="s">
        <v>40</v>
      </c>
      <c r="C18" s="73"/>
      <c r="D18" s="73"/>
      <c r="E18" s="73"/>
      <c r="F18" s="73"/>
      <c r="G18" s="83"/>
      <c r="H18" s="85"/>
      <c r="I18" s="83">
        <v>3.8355659660000003</v>
      </c>
      <c r="J18" s="73"/>
      <c r="K18" s="84">
        <f t="shared" si="0"/>
        <v>5.2567621927149297E-2</v>
      </c>
      <c r="L18" s="84">
        <f>I18/'סכום נכסי הקרן'!$C$42</f>
        <v>5.8048441288480213E-7</v>
      </c>
    </row>
    <row r="19" spans="2:12">
      <c r="B19" s="89" t="s">
        <v>1688</v>
      </c>
      <c r="C19" s="71"/>
      <c r="D19" s="71"/>
      <c r="E19" s="71"/>
      <c r="F19" s="71"/>
      <c r="G19" s="80"/>
      <c r="H19" s="82"/>
      <c r="I19" s="80">
        <v>3.8355659660000003</v>
      </c>
      <c r="J19" s="71"/>
      <c r="K19" s="81">
        <f t="shared" si="0"/>
        <v>5.2567621927149297E-2</v>
      </c>
      <c r="L19" s="81">
        <f>I19/'סכום נכסי הקרן'!$C$42</f>
        <v>5.8048441288480213E-7</v>
      </c>
    </row>
    <row r="20" spans="2:12">
      <c r="B20" s="76" t="s">
        <v>1689</v>
      </c>
      <c r="C20" s="73" t="s">
        <v>1690</v>
      </c>
      <c r="D20" s="86" t="s">
        <v>1386</v>
      </c>
      <c r="E20" s="86" t="s">
        <v>760</v>
      </c>
      <c r="F20" s="86" t="s">
        <v>131</v>
      </c>
      <c r="G20" s="83">
        <v>6024.2790000000005</v>
      </c>
      <c r="H20" s="85">
        <v>14.97</v>
      </c>
      <c r="I20" s="83">
        <v>3.2601319569999996</v>
      </c>
      <c r="J20" s="84">
        <v>1.8036763473053892E-4</v>
      </c>
      <c r="K20" s="84">
        <f t="shared" si="0"/>
        <v>4.4681120248576456E-2</v>
      </c>
      <c r="L20" s="84">
        <f>I20/'סכום נכסי הקרן'!$C$42</f>
        <v>4.9339675076940796E-7</v>
      </c>
    </row>
    <row r="21" spans="2:12">
      <c r="B21" s="76" t="s">
        <v>1691</v>
      </c>
      <c r="C21" s="73" t="s">
        <v>1692</v>
      </c>
      <c r="D21" s="86" t="s">
        <v>1402</v>
      </c>
      <c r="E21" s="86" t="s">
        <v>821</v>
      </c>
      <c r="F21" s="86" t="s">
        <v>131</v>
      </c>
      <c r="G21" s="83">
        <v>1591.7952400000001</v>
      </c>
      <c r="H21" s="85">
        <v>10</v>
      </c>
      <c r="I21" s="83">
        <v>0.57543400899999997</v>
      </c>
      <c r="J21" s="84">
        <v>6.2916807905138343E-5</v>
      </c>
      <c r="K21" s="84">
        <f t="shared" si="0"/>
        <v>7.8865016785728305E-3</v>
      </c>
      <c r="L21" s="84">
        <f>I21/'סכום נכסי הקרן'!$C$42</f>
        <v>8.7087662115394022E-8</v>
      </c>
    </row>
    <row r="22" spans="2:12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30" t="s">
        <v>220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30" t="s">
        <v>111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30" t="s">
        <v>203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30" t="s">
        <v>211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2:12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2:12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2:12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2:12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</row>
    <row r="219" spans="2:12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2:12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</row>
    <row r="221" spans="2:12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</row>
    <row r="222" spans="2:12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2:12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2:12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2:12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2:12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</row>
    <row r="227" spans="2:12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2:12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</row>
    <row r="229" spans="2:12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</row>
    <row r="230" spans="2:12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</row>
    <row r="231" spans="2:12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2:12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2:12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2:12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2:12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2:12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2:12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2:12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2:12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2:12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2:12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2:12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2:12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2:12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2:12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2:12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2:12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2:12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2:12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2:12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2:12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2:12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2:12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2:12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2:12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2:12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2:12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2:12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2:12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2:12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2:12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2:12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2:12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2:12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2:12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2:12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2:12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2:12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2:12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2:12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2:12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2:12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2:12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2:12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2:12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2:12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2:12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2:12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2:12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2:12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2:12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2:12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2:12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2:12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2:12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2:12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2:12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2:12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2:12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2:12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2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2:12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2:12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2:12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2:12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2:12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2:12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2:12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2:12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2:12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2:12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2:12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2:12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2:12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2:12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2:12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2:12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2:12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2:12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2:12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2:12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2:12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2:12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2:12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2:12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2:12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2:12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</row>
    <row r="318" spans="2:12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</row>
    <row r="319" spans="2:12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</row>
    <row r="320" spans="2:12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</row>
    <row r="321" spans="2:12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</row>
    <row r="322" spans="2:12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2:12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2:12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</row>
    <row r="325" spans="2:12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</row>
    <row r="326" spans="2:12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2:12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</row>
    <row r="328" spans="2:12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</row>
    <row r="329" spans="2:12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</row>
    <row r="330" spans="2:12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</row>
    <row r="331" spans="2:12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</row>
    <row r="332" spans="2:12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2:12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</row>
    <row r="334" spans="2:12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</row>
    <row r="335" spans="2:12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</row>
    <row r="336" spans="2:12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</row>
    <row r="337" spans="2:12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2:12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</row>
    <row r="339" spans="2:12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</row>
    <row r="340" spans="2:12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</row>
    <row r="341" spans="2:12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</row>
    <row r="342" spans="2:12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</row>
    <row r="343" spans="2:12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</row>
    <row r="344" spans="2:12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</row>
    <row r="345" spans="2:12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</row>
    <row r="346" spans="2:12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</row>
    <row r="347" spans="2:12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</row>
    <row r="348" spans="2:12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2:12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</row>
    <row r="350" spans="2:12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</row>
    <row r="351" spans="2:12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</row>
    <row r="352" spans="2:12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</row>
    <row r="353" spans="2:12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</row>
    <row r="354" spans="2:12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</row>
    <row r="355" spans="2:12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</row>
    <row r="356" spans="2:12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</row>
    <row r="357" spans="2:12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</row>
    <row r="358" spans="2:12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</row>
    <row r="359" spans="2:12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2:12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</row>
    <row r="361" spans="2:12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2:12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</row>
    <row r="363" spans="2:12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</row>
    <row r="364" spans="2:12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</row>
    <row r="365" spans="2:12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</row>
    <row r="366" spans="2:12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</row>
    <row r="367" spans="2:12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</row>
    <row r="368" spans="2:12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</row>
    <row r="369" spans="2:12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2:12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2:12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</row>
    <row r="372" spans="2:12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</row>
    <row r="373" spans="2:12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</row>
    <row r="374" spans="2:12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</row>
    <row r="375" spans="2:12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</row>
    <row r="376" spans="2:12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2:12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2:12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</row>
    <row r="379" spans="2:12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</row>
    <row r="380" spans="2:12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</row>
    <row r="381" spans="2:12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2:12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</row>
    <row r="383" spans="2:12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</row>
    <row r="384" spans="2:12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</row>
    <row r="385" spans="2:12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</row>
    <row r="386" spans="2:12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</row>
    <row r="387" spans="2:12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</row>
    <row r="388" spans="2:12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</row>
    <row r="389" spans="2:12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</row>
    <row r="390" spans="2:12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2:12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</row>
    <row r="392" spans="2:12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2:12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</row>
    <row r="394" spans="2:12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</row>
    <row r="395" spans="2:12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</row>
    <row r="396" spans="2:12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</row>
    <row r="397" spans="2:12">
      <c r="B397" s="12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</row>
    <row r="398" spans="2:12">
      <c r="B398" s="12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</row>
    <row r="399" spans="2:12">
      <c r="B399" s="122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</row>
    <row r="400" spans="2:12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</row>
    <row r="401" spans="2:12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</row>
    <row r="402" spans="2:12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</row>
    <row r="403" spans="2:12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2:12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</row>
    <row r="405" spans="2:12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</row>
    <row r="406" spans="2:12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</row>
    <row r="407" spans="2:12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</row>
    <row r="408" spans="2:12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</row>
    <row r="409" spans="2:12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</row>
    <row r="410" spans="2:12">
      <c r="B410" s="122"/>
      <c r="C410" s="122"/>
      <c r="D410" s="123"/>
      <c r="E410" s="123"/>
      <c r="F410" s="123"/>
      <c r="G410" s="123"/>
      <c r="H410" s="123"/>
      <c r="I410" s="123"/>
      <c r="J410" s="123"/>
      <c r="K410" s="123"/>
      <c r="L410" s="123"/>
    </row>
    <row r="411" spans="2:12">
      <c r="B411" s="122"/>
      <c r="C411" s="122"/>
      <c r="D411" s="123"/>
      <c r="E411" s="123"/>
      <c r="F411" s="123"/>
      <c r="G411" s="123"/>
      <c r="H411" s="123"/>
      <c r="I411" s="123"/>
      <c r="J411" s="123"/>
      <c r="K411" s="123"/>
      <c r="L411" s="123"/>
    </row>
    <row r="412" spans="2:12">
      <c r="B412" s="122"/>
      <c r="C412" s="122"/>
      <c r="D412" s="123"/>
      <c r="E412" s="123"/>
      <c r="F412" s="123"/>
      <c r="G412" s="123"/>
      <c r="H412" s="123"/>
      <c r="I412" s="123"/>
      <c r="J412" s="123"/>
      <c r="K412" s="123"/>
      <c r="L412" s="123"/>
    </row>
    <row r="413" spans="2:12">
      <c r="B413" s="122"/>
      <c r="C413" s="122"/>
      <c r="D413" s="123"/>
      <c r="E413" s="123"/>
      <c r="F413" s="123"/>
      <c r="G413" s="123"/>
      <c r="H413" s="123"/>
      <c r="I413" s="123"/>
      <c r="J413" s="123"/>
      <c r="K413" s="123"/>
      <c r="L413" s="123"/>
    </row>
    <row r="414" spans="2:12">
      <c r="B414" s="122"/>
      <c r="C414" s="122"/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2:12">
      <c r="B415" s="122"/>
      <c r="C415" s="122"/>
      <c r="D415" s="123"/>
      <c r="E415" s="123"/>
      <c r="F415" s="123"/>
      <c r="G415" s="123"/>
      <c r="H415" s="123"/>
      <c r="I415" s="123"/>
      <c r="J415" s="123"/>
      <c r="K415" s="123"/>
      <c r="L415" s="123"/>
    </row>
    <row r="416" spans="2:12">
      <c r="B416" s="122"/>
      <c r="C416" s="122"/>
      <c r="D416" s="123"/>
      <c r="E416" s="123"/>
      <c r="F416" s="123"/>
      <c r="G416" s="123"/>
      <c r="H416" s="123"/>
      <c r="I416" s="123"/>
      <c r="J416" s="123"/>
      <c r="K416" s="123"/>
      <c r="L416" s="123"/>
    </row>
    <row r="417" spans="2:12">
      <c r="B417" s="122"/>
      <c r="C417" s="122"/>
      <c r="D417" s="123"/>
      <c r="E417" s="123"/>
      <c r="F417" s="123"/>
      <c r="G417" s="123"/>
      <c r="H417" s="123"/>
      <c r="I417" s="123"/>
      <c r="J417" s="123"/>
      <c r="K417" s="123"/>
      <c r="L417" s="123"/>
    </row>
    <row r="418" spans="2:12">
      <c r="B418" s="122"/>
      <c r="C418" s="122"/>
      <c r="D418" s="123"/>
      <c r="E418" s="123"/>
      <c r="F418" s="123"/>
      <c r="G418" s="123"/>
      <c r="H418" s="123"/>
      <c r="I418" s="123"/>
      <c r="J418" s="123"/>
      <c r="K418" s="123"/>
      <c r="L418" s="123"/>
    </row>
    <row r="419" spans="2:12">
      <c r="B419" s="122"/>
      <c r="C419" s="122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2:12">
      <c r="B420" s="122"/>
      <c r="C420" s="122"/>
      <c r="D420" s="123"/>
      <c r="E420" s="123"/>
      <c r="F420" s="123"/>
      <c r="G420" s="123"/>
      <c r="H420" s="123"/>
      <c r="I420" s="123"/>
      <c r="J420" s="123"/>
      <c r="K420" s="123"/>
      <c r="L420" s="123"/>
    </row>
    <row r="421" spans="2:12">
      <c r="B421" s="122"/>
      <c r="C421" s="122"/>
      <c r="D421" s="123"/>
      <c r="E421" s="123"/>
      <c r="F421" s="123"/>
      <c r="G421" s="123"/>
      <c r="H421" s="123"/>
      <c r="I421" s="123"/>
      <c r="J421" s="123"/>
      <c r="K421" s="123"/>
      <c r="L421" s="123"/>
    </row>
    <row r="422" spans="2:12">
      <c r="B422" s="122"/>
      <c r="C422" s="122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2:12">
      <c r="B423" s="122"/>
      <c r="C423" s="122"/>
      <c r="D423" s="123"/>
      <c r="E423" s="123"/>
      <c r="F423" s="123"/>
      <c r="G423" s="123"/>
      <c r="H423" s="123"/>
      <c r="I423" s="123"/>
      <c r="J423" s="123"/>
      <c r="K423" s="123"/>
      <c r="L423" s="123"/>
    </row>
    <row r="424" spans="2:12">
      <c r="B424" s="122"/>
      <c r="C424" s="122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2:12">
      <c r="B425" s="122"/>
      <c r="C425" s="122"/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2:12">
      <c r="B426" s="122"/>
      <c r="C426" s="122"/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2:12">
      <c r="B427" s="122"/>
      <c r="C427" s="122"/>
      <c r="D427" s="123"/>
      <c r="E427" s="123"/>
      <c r="F427" s="123"/>
      <c r="G427" s="123"/>
      <c r="H427" s="123"/>
      <c r="I427" s="123"/>
      <c r="J427" s="123"/>
      <c r="K427" s="123"/>
      <c r="L427" s="123"/>
    </row>
    <row r="428" spans="2:12">
      <c r="B428" s="122"/>
      <c r="C428" s="122"/>
      <c r="D428" s="123"/>
      <c r="E428" s="123"/>
      <c r="F428" s="123"/>
      <c r="G428" s="123"/>
      <c r="H428" s="123"/>
      <c r="I428" s="123"/>
      <c r="J428" s="123"/>
      <c r="K428" s="123"/>
      <c r="L428" s="123"/>
    </row>
    <row r="429" spans="2:12">
      <c r="B429" s="122"/>
      <c r="C429" s="122"/>
      <c r="D429" s="123"/>
      <c r="E429" s="123"/>
      <c r="F429" s="123"/>
      <c r="G429" s="123"/>
      <c r="H429" s="123"/>
      <c r="I429" s="123"/>
      <c r="J429" s="123"/>
      <c r="K429" s="123"/>
      <c r="L429" s="123"/>
    </row>
    <row r="430" spans="2:12">
      <c r="B430" s="122"/>
      <c r="C430" s="122"/>
      <c r="D430" s="123"/>
      <c r="E430" s="123"/>
      <c r="F430" s="123"/>
      <c r="G430" s="123"/>
      <c r="H430" s="123"/>
      <c r="I430" s="123"/>
      <c r="J430" s="123"/>
      <c r="K430" s="123"/>
      <c r="L430" s="123"/>
    </row>
    <row r="431" spans="2:12">
      <c r="B431" s="122"/>
      <c r="C431" s="122"/>
      <c r="D431" s="123"/>
      <c r="E431" s="123"/>
      <c r="F431" s="123"/>
      <c r="G431" s="123"/>
      <c r="H431" s="123"/>
      <c r="I431" s="123"/>
      <c r="J431" s="123"/>
      <c r="K431" s="123"/>
      <c r="L431" s="123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