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DEC4A851-2721-43B0-88A6-EB0B49CAED7E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השקעה'!$B$5:$K$5</definedName>
    <definedName name="_xlnm._FilterDatabase" localSheetId="1" hidden="1">מזומנים!$B$7:$L$189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G13" i="69" l="1"/>
  <c r="G17" i="69"/>
  <c r="J17" i="69"/>
  <c r="M17" i="69"/>
  <c r="M13" i="69"/>
  <c r="M12" i="69" s="1"/>
  <c r="O13" i="69" l="1"/>
  <c r="P12" i="78"/>
  <c r="P33" i="78" l="1"/>
  <c r="P11" i="78" s="1"/>
  <c r="P10" i="78" s="1"/>
  <c r="L211" i="62" l="1"/>
  <c r="L184" i="62"/>
  <c r="I11" i="81"/>
  <c r="I10" i="81" s="1"/>
  <c r="L111" i="62"/>
  <c r="L12" i="62" s="1"/>
  <c r="R13" i="61"/>
  <c r="R12" i="61" s="1"/>
  <c r="R11" i="61" s="1"/>
  <c r="C15" i="88" s="1"/>
  <c r="J12" i="81" l="1"/>
  <c r="J13" i="81"/>
  <c r="J11" i="81"/>
  <c r="L183" i="62"/>
  <c r="L11" i="62"/>
  <c r="C16" i="88" s="1"/>
  <c r="J10" i="81"/>
  <c r="C37" i="88"/>
  <c r="J12" i="58"/>
  <c r="J11" i="58" s="1"/>
  <c r="J10" i="58" s="1"/>
  <c r="C11" i="88" s="1"/>
  <c r="J21" i="58"/>
  <c r="J58" i="58"/>
  <c r="J57" i="58" s="1"/>
  <c r="K57" i="58" l="1"/>
  <c r="K58" i="58"/>
  <c r="K59" i="58"/>
  <c r="K60" i="58"/>
  <c r="C38" i="88"/>
  <c r="C23" i="88"/>
  <c r="C10" i="88" s="1"/>
  <c r="C12" i="88"/>
  <c r="H25" i="80"/>
  <c r="H24" i="80"/>
  <c r="H23" i="80"/>
  <c r="H22" i="80"/>
  <c r="H21" i="80"/>
  <c r="H20" i="80"/>
  <c r="H19" i="80"/>
  <c r="H17" i="80"/>
  <c r="H16" i="80"/>
  <c r="H15" i="80"/>
  <c r="H14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94" i="76"/>
  <c r="J393" i="76"/>
  <c r="J392" i="76"/>
  <c r="J390" i="76"/>
  <c r="J389" i="76"/>
  <c r="J388" i="76"/>
  <c r="J387" i="76"/>
  <c r="J386" i="76"/>
  <c r="J385" i="76"/>
  <c r="J384" i="76"/>
  <c r="J383" i="76"/>
  <c r="J382" i="76"/>
  <c r="J381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242" i="73"/>
  <c r="J241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5" i="73"/>
  <c r="J84" i="73"/>
  <c r="J83" i="73"/>
  <c r="J82" i="73"/>
  <c r="J81" i="73"/>
  <c r="J80" i="73"/>
  <c r="J79" i="73"/>
  <c r="J78" i="73"/>
  <c r="J77" i="73"/>
  <c r="J75" i="73"/>
  <c r="J74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8" i="59"/>
  <c r="Q47" i="59"/>
  <c r="Q46" i="59"/>
  <c r="Q44" i="59"/>
  <c r="Q43" i="59"/>
  <c r="Q42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4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2" i="58"/>
  <c r="K11" i="58"/>
  <c r="K10" i="58"/>
  <c r="C42" i="88" l="1"/>
  <c r="K13" i="81" l="1"/>
  <c r="P13" i="69"/>
  <c r="K11" i="81"/>
  <c r="K12" i="81"/>
  <c r="K10" i="81"/>
  <c r="L57" i="58"/>
  <c r="L58" i="58"/>
  <c r="L59" i="58"/>
  <c r="L60" i="58"/>
  <c r="D15" i="88"/>
  <c r="D21" i="88"/>
  <c r="D27" i="88"/>
  <c r="D33" i="88"/>
  <c r="D39" i="88"/>
  <c r="D16" i="88"/>
  <c r="D22" i="88"/>
  <c r="D28" i="88"/>
  <c r="D34" i="88"/>
  <c r="D40" i="88"/>
  <c r="I25" i="80"/>
  <c r="I22" i="80"/>
  <c r="I19" i="80"/>
  <c r="I15" i="80"/>
  <c r="I12" i="80"/>
  <c r="R346" i="78"/>
  <c r="R343" i="7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5" i="78"/>
  <c r="R262" i="78"/>
  <c r="R259" i="78"/>
  <c r="R255" i="78"/>
  <c r="R254" i="78"/>
  <c r="R251" i="78"/>
  <c r="R248" i="78"/>
  <c r="R245" i="78"/>
  <c r="R242" i="78"/>
  <c r="R239" i="78"/>
  <c r="R236" i="78"/>
  <c r="R233" i="78"/>
  <c r="R230" i="78"/>
  <c r="R227" i="78"/>
  <c r="R224" i="78"/>
  <c r="R221" i="78"/>
  <c r="R218" i="78"/>
  <c r="R215" i="78"/>
  <c r="R212" i="78"/>
  <c r="R209" i="78"/>
  <c r="R206" i="78"/>
  <c r="R203" i="78"/>
  <c r="R200" i="78"/>
  <c r="R197" i="78"/>
  <c r="R194" i="78"/>
  <c r="R191" i="78"/>
  <c r="R188" i="78"/>
  <c r="R185" i="78"/>
  <c r="R182" i="78"/>
  <c r="R179" i="78"/>
  <c r="R176" i="78"/>
  <c r="R173" i="78"/>
  <c r="R170" i="78"/>
  <c r="R167" i="78"/>
  <c r="R164" i="78"/>
  <c r="R161" i="78"/>
  <c r="R158" i="78"/>
  <c r="R155" i="78"/>
  <c r="R152" i="78"/>
  <c r="R149" i="78"/>
  <c r="R146" i="78"/>
  <c r="R143" i="78"/>
  <c r="D17" i="88"/>
  <c r="D25" i="88"/>
  <c r="D35" i="88"/>
  <c r="I14" i="80"/>
  <c r="R344" i="78"/>
  <c r="R333" i="78"/>
  <c r="R326" i="78"/>
  <c r="R315" i="78"/>
  <c r="R308" i="78"/>
  <c r="R297" i="78"/>
  <c r="R290" i="78"/>
  <c r="R279" i="78"/>
  <c r="R272" i="78"/>
  <c r="R261" i="78"/>
  <c r="R244" i="78"/>
  <c r="R237" i="78"/>
  <c r="R226" i="78"/>
  <c r="R219" i="78"/>
  <c r="R208" i="78"/>
  <c r="R201" i="78"/>
  <c r="R190" i="78"/>
  <c r="R183" i="78"/>
  <c r="R172" i="78"/>
  <c r="R165" i="78"/>
  <c r="R154" i="78"/>
  <c r="R147" i="78"/>
  <c r="R140" i="78"/>
  <c r="R137" i="78"/>
  <c r="R134" i="78"/>
  <c r="R131" i="78"/>
  <c r="R128" i="78"/>
  <c r="R125" i="78"/>
  <c r="R122" i="78"/>
  <c r="R119" i="78"/>
  <c r="R116" i="78"/>
  <c r="R113" i="78"/>
  <c r="R110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8" i="78"/>
  <c r="R35" i="78"/>
  <c r="R31" i="78"/>
  <c r="R28" i="78"/>
  <c r="R25" i="78"/>
  <c r="R22" i="78"/>
  <c r="R19" i="78"/>
  <c r="R16" i="78"/>
  <c r="R13" i="78"/>
  <c r="R10" i="78"/>
  <c r="K392" i="76"/>
  <c r="K388" i="76"/>
  <c r="K385" i="76"/>
  <c r="K382" i="76"/>
  <c r="K378" i="76"/>
  <c r="K375" i="76"/>
  <c r="K372" i="76"/>
  <c r="K369" i="76"/>
  <c r="K366" i="76"/>
  <c r="K363" i="76"/>
  <c r="K360" i="76"/>
  <c r="D18" i="88"/>
  <c r="D26" i="88"/>
  <c r="D36" i="88"/>
  <c r="I17" i="80"/>
  <c r="I10" i="80"/>
  <c r="R336" i="78"/>
  <c r="R329" i="78"/>
  <c r="R318" i="78"/>
  <c r="R311" i="78"/>
  <c r="R300" i="78"/>
  <c r="R293" i="78"/>
  <c r="R282" i="78"/>
  <c r="R275" i="78"/>
  <c r="R264" i="78"/>
  <c r="R256" i="78"/>
  <c r="R247" i="78"/>
  <c r="R240" i="78"/>
  <c r="R229" i="78"/>
  <c r="R222" i="78"/>
  <c r="R211" i="78"/>
  <c r="R204" i="78"/>
  <c r="R193" i="78"/>
  <c r="R186" i="78"/>
  <c r="R175" i="78"/>
  <c r="R168" i="78"/>
  <c r="R157" i="78"/>
  <c r="R150" i="78"/>
  <c r="D11" i="88"/>
  <c r="D19" i="88"/>
  <c r="D29" i="88"/>
  <c r="D37" i="88"/>
  <c r="I21" i="80"/>
  <c r="I13" i="80"/>
  <c r="D23" i="88"/>
  <c r="D41" i="88"/>
  <c r="I16" i="80"/>
  <c r="I11" i="80"/>
  <c r="R327" i="78"/>
  <c r="R323" i="78"/>
  <c r="R306" i="78"/>
  <c r="R294" i="78"/>
  <c r="R273" i="78"/>
  <c r="R269" i="78"/>
  <c r="R238" i="78"/>
  <c r="R234" i="78"/>
  <c r="R217" i="78"/>
  <c r="R205" i="78"/>
  <c r="R184" i="78"/>
  <c r="R180" i="78"/>
  <c r="R163" i="78"/>
  <c r="R151" i="78"/>
  <c r="R139" i="78"/>
  <c r="R132" i="78"/>
  <c r="R121" i="78"/>
  <c r="R114" i="78"/>
  <c r="R103" i="78"/>
  <c r="R96" i="78"/>
  <c r="R85" i="78"/>
  <c r="R78" i="78"/>
  <c r="R67" i="78"/>
  <c r="R60" i="78"/>
  <c r="R49" i="78"/>
  <c r="R42" i="78"/>
  <c r="R30" i="78"/>
  <c r="R23" i="78"/>
  <c r="R12" i="78"/>
  <c r="K389" i="76"/>
  <c r="K377" i="76"/>
  <c r="K370" i="76"/>
  <c r="K359" i="76"/>
  <c r="K356" i="76"/>
  <c r="K353" i="76"/>
  <c r="K350" i="76"/>
  <c r="K347" i="76"/>
  <c r="K344" i="76"/>
  <c r="K341" i="76"/>
  <c r="K338" i="76"/>
  <c r="K335" i="76"/>
  <c r="K332" i="76"/>
  <c r="K329" i="76"/>
  <c r="K326" i="76"/>
  <c r="K323" i="76"/>
  <c r="K320" i="76"/>
  <c r="K317" i="76"/>
  <c r="K314" i="76"/>
  <c r="K311" i="76"/>
  <c r="K308" i="76"/>
  <c r="K305" i="76"/>
  <c r="K302" i="76"/>
  <c r="K299" i="76"/>
  <c r="K296" i="76"/>
  <c r="K293" i="76"/>
  <c r="K290" i="76"/>
  <c r="K286" i="76"/>
  <c r="K283" i="76"/>
  <c r="K280" i="76"/>
  <c r="K277" i="76"/>
  <c r="K274" i="76"/>
  <c r="K271" i="76"/>
  <c r="K268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6" i="74"/>
  <c r="L13" i="74"/>
  <c r="K242" i="73"/>
  <c r="K239" i="73"/>
  <c r="K236" i="73"/>
  <c r="K233" i="73"/>
  <c r="K230" i="73"/>
  <c r="K227" i="73"/>
  <c r="K223" i="73"/>
  <c r="K220" i="73"/>
  <c r="K217" i="73"/>
  <c r="K214" i="73"/>
  <c r="K211" i="73"/>
  <c r="K208" i="73"/>
  <c r="K205" i="73"/>
  <c r="K202" i="73"/>
  <c r="D24" i="88"/>
  <c r="D42" i="88"/>
  <c r="R339" i="78"/>
  <c r="R335" i="78"/>
  <c r="R314" i="78"/>
  <c r="R302" i="78"/>
  <c r="R285" i="78"/>
  <c r="R281" i="78"/>
  <c r="R260" i="78"/>
  <c r="R250" i="78"/>
  <c r="R246" i="78"/>
  <c r="R225" i="78"/>
  <c r="R213" i="78"/>
  <c r="R196" i="78"/>
  <c r="R192" i="78"/>
  <c r="R171" i="78"/>
  <c r="R159" i="78"/>
  <c r="R142" i="78"/>
  <c r="R135" i="78"/>
  <c r="R124" i="78"/>
  <c r="R117" i="78"/>
  <c r="R106" i="78"/>
  <c r="R99" i="78"/>
  <c r="R88" i="78"/>
  <c r="R81" i="78"/>
  <c r="R70" i="78"/>
  <c r="R63" i="78"/>
  <c r="R52" i="78"/>
  <c r="R45" i="78"/>
  <c r="R34" i="78"/>
  <c r="R26" i="78"/>
  <c r="R15" i="78"/>
  <c r="K393" i="76"/>
  <c r="K381" i="76"/>
  <c r="K373" i="76"/>
  <c r="K362" i="76"/>
  <c r="D30" i="88"/>
  <c r="I23" i="80"/>
  <c r="R330" i="78"/>
  <c r="R288" i="78"/>
  <c r="R284" i="78"/>
  <c r="R252" i="78"/>
  <c r="R210" i="78"/>
  <c r="R187" i="78"/>
  <c r="R145" i="78"/>
  <c r="R141" i="78"/>
  <c r="R120" i="78"/>
  <c r="R108" i="78"/>
  <c r="R91" i="78"/>
  <c r="R87" i="78"/>
  <c r="R66" i="78"/>
  <c r="R54" i="78"/>
  <c r="R37" i="78"/>
  <c r="R33" i="78"/>
  <c r="R11" i="78"/>
  <c r="K383" i="76"/>
  <c r="K365" i="76"/>
  <c r="K361" i="76"/>
  <c r="K357" i="76"/>
  <c r="K346" i="76"/>
  <c r="K339" i="76"/>
  <c r="K328" i="76"/>
  <c r="K321" i="76"/>
  <c r="K310" i="76"/>
  <c r="K303" i="76"/>
  <c r="K292" i="76"/>
  <c r="K284" i="76"/>
  <c r="K273" i="76"/>
  <c r="K266" i="76"/>
  <c r="K255" i="76"/>
  <c r="K248" i="76"/>
  <c r="K237" i="76"/>
  <c r="K230" i="76"/>
  <c r="K219" i="76"/>
  <c r="K212" i="76"/>
  <c r="K201" i="76"/>
  <c r="K194" i="76"/>
  <c r="K183" i="76"/>
  <c r="K176" i="76"/>
  <c r="K165" i="76"/>
  <c r="K158" i="76"/>
  <c r="K147" i="76"/>
  <c r="K140" i="76"/>
  <c r="K129" i="76"/>
  <c r="K122" i="76"/>
  <c r="K111" i="76"/>
  <c r="K104" i="76"/>
  <c r="K93" i="76"/>
  <c r="K86" i="76"/>
  <c r="K75" i="76"/>
  <c r="K68" i="76"/>
  <c r="K57" i="76"/>
  <c r="K50" i="76"/>
  <c r="K39" i="76"/>
  <c r="K32" i="76"/>
  <c r="K20" i="76"/>
  <c r="K13" i="76"/>
  <c r="K241" i="73"/>
  <c r="K234" i="73"/>
  <c r="K222" i="73"/>
  <c r="K215" i="73"/>
  <c r="K204" i="73"/>
  <c r="K36" i="73"/>
  <c r="M45" i="72"/>
  <c r="M34" i="72"/>
  <c r="M28" i="72"/>
  <c r="M16" i="72"/>
  <c r="S32" i="71"/>
  <c r="S24" i="71"/>
  <c r="S17" i="71"/>
  <c r="S11" i="71"/>
  <c r="P156" i="69"/>
  <c r="P150" i="69"/>
  <c r="P144" i="69"/>
  <c r="P138" i="69"/>
  <c r="P132" i="69"/>
  <c r="P126" i="69"/>
  <c r="P120" i="69"/>
  <c r="P117" i="69"/>
  <c r="P111" i="69"/>
  <c r="P105" i="69"/>
  <c r="P99" i="69"/>
  <c r="P96" i="69"/>
  <c r="P90" i="69"/>
  <c r="P84" i="69"/>
  <c r="P78" i="69"/>
  <c r="P75" i="69"/>
  <c r="P69" i="69"/>
  <c r="P63" i="69"/>
  <c r="P57" i="69"/>
  <c r="P51" i="69"/>
  <c r="P48" i="69"/>
  <c r="P42" i="69"/>
  <c r="P36" i="69"/>
  <c r="P30" i="69"/>
  <c r="P24" i="69"/>
  <c r="P18" i="69"/>
  <c r="K17" i="67"/>
  <c r="L22" i="66"/>
  <c r="L12" i="66"/>
  <c r="D31" i="88"/>
  <c r="R324" i="78"/>
  <c r="R320" i="78"/>
  <c r="R278" i="78"/>
  <c r="R232" i="78"/>
  <c r="R228" i="78"/>
  <c r="R223" i="78"/>
  <c r="R214" i="78"/>
  <c r="R181" i="78"/>
  <c r="R177" i="78"/>
  <c r="R136" i="78"/>
  <c r="R115" i="78"/>
  <c r="R111" i="78"/>
  <c r="R94" i="78"/>
  <c r="R82" i="78"/>
  <c r="R61" i="78"/>
  <c r="R57" i="78"/>
  <c r="R40" i="78"/>
  <c r="R27" i="78"/>
  <c r="K390" i="76"/>
  <c r="K386" i="76"/>
  <c r="K368" i="76"/>
  <c r="K349" i="76"/>
  <c r="K342" i="76"/>
  <c r="K331" i="76"/>
  <c r="K324" i="76"/>
  <c r="K313" i="76"/>
  <c r="K306" i="76"/>
  <c r="K295" i="76"/>
  <c r="K288" i="76"/>
  <c r="K276" i="76"/>
  <c r="K269" i="76"/>
  <c r="K258" i="76"/>
  <c r="K251" i="76"/>
  <c r="K240" i="76"/>
  <c r="K233" i="76"/>
  <c r="K222" i="76"/>
  <c r="K215" i="76"/>
  <c r="K204" i="76"/>
  <c r="K197" i="76"/>
  <c r="K186" i="76"/>
  <c r="K179" i="76"/>
  <c r="K168" i="76"/>
  <c r="K161" i="76"/>
  <c r="K150" i="76"/>
  <c r="K143" i="76"/>
  <c r="K132" i="76"/>
  <c r="K125" i="76"/>
  <c r="K114" i="76"/>
  <c r="K107" i="76"/>
  <c r="K96" i="76"/>
  <c r="K89" i="76"/>
  <c r="K78" i="76"/>
  <c r="K71" i="76"/>
  <c r="K60" i="76"/>
  <c r="K53" i="76"/>
  <c r="K42" i="76"/>
  <c r="K35" i="76"/>
  <c r="K24" i="76"/>
  <c r="K16" i="76"/>
  <c r="L12" i="74"/>
  <c r="K237" i="73"/>
  <c r="K225" i="73"/>
  <c r="K218" i="73"/>
  <c r="K207" i="73"/>
  <c r="K200" i="73"/>
  <c r="K197" i="73"/>
  <c r="K194" i="73"/>
  <c r="K191" i="73"/>
  <c r="K188" i="73"/>
  <c r="K185" i="73"/>
  <c r="K182" i="73"/>
  <c r="K179" i="73"/>
  <c r="K176" i="73"/>
  <c r="K173" i="73"/>
  <c r="K170" i="73"/>
  <c r="K167" i="73"/>
  <c r="K164" i="73"/>
  <c r="K161" i="73"/>
  <c r="K158" i="73"/>
  <c r="K155" i="73"/>
  <c r="K152" i="73"/>
  <c r="K149" i="73"/>
  <c r="K146" i="73"/>
  <c r="K143" i="73"/>
  <c r="K139" i="73"/>
  <c r="K136" i="73"/>
  <c r="K133" i="73"/>
  <c r="K130" i="73"/>
  <c r="K127" i="73"/>
  <c r="K124" i="73"/>
  <c r="K121" i="73"/>
  <c r="K118" i="73"/>
  <c r="K115" i="73"/>
  <c r="K112" i="73"/>
  <c r="K109" i="73"/>
  <c r="K106" i="73"/>
  <c r="K103" i="73"/>
  <c r="K100" i="73"/>
  <c r="K97" i="73"/>
  <c r="K94" i="73"/>
  <c r="K91" i="73"/>
  <c r="K88" i="73"/>
  <c r="K84" i="73"/>
  <c r="K81" i="73"/>
  <c r="K78" i="73"/>
  <c r="K74" i="73"/>
  <c r="K70" i="73"/>
  <c r="K67" i="73"/>
  <c r="K64" i="73"/>
  <c r="K61" i="73"/>
  <c r="K58" i="73"/>
  <c r="K55" i="73"/>
  <c r="K52" i="73"/>
  <c r="K49" i="73"/>
  <c r="K46" i="73"/>
  <c r="K42" i="73"/>
  <c r="K39" i="73"/>
  <c r="K33" i="73"/>
  <c r="K30" i="73"/>
  <c r="K26" i="73"/>
  <c r="K22" i="73"/>
  <c r="K19" i="73"/>
  <c r="K16" i="73"/>
  <c r="K13" i="73"/>
  <c r="M66" i="72"/>
  <c r="M63" i="72"/>
  <c r="M60" i="72"/>
  <c r="M57" i="72"/>
  <c r="M54" i="72"/>
  <c r="M51" i="72"/>
  <c r="M48" i="72"/>
  <c r="M42" i="72"/>
  <c r="M38" i="72"/>
  <c r="M31" i="72"/>
  <c r="M25" i="72"/>
  <c r="M22" i="72"/>
  <c r="M19" i="72"/>
  <c r="M12" i="72"/>
  <c r="S35" i="71"/>
  <c r="S27" i="71"/>
  <c r="S20" i="71"/>
  <c r="S14" i="71"/>
  <c r="P153" i="69"/>
  <c r="P147" i="69"/>
  <c r="P141" i="69"/>
  <c r="P135" i="69"/>
  <c r="P129" i="69"/>
  <c r="P123" i="69"/>
  <c r="P114" i="69"/>
  <c r="P108" i="69"/>
  <c r="P102" i="69"/>
  <c r="P93" i="69"/>
  <c r="P87" i="69"/>
  <c r="P81" i="69"/>
  <c r="P72" i="69"/>
  <c r="P66" i="69"/>
  <c r="P60" i="69"/>
  <c r="P54" i="69"/>
  <c r="P45" i="69"/>
  <c r="P39" i="69"/>
  <c r="P33" i="69"/>
  <c r="P27" i="69"/>
  <c r="P21" i="69"/>
  <c r="P17" i="69"/>
  <c r="K14" i="67"/>
  <c r="K11" i="67"/>
  <c r="L19" i="66"/>
  <c r="L15" i="66"/>
  <c r="D32" i="88"/>
  <c r="R332" i="78"/>
  <c r="R321" i="78"/>
  <c r="R267" i="78"/>
  <c r="R263" i="78"/>
  <c r="R257" i="78"/>
  <c r="R241" i="78"/>
  <c r="R231" i="78"/>
  <c r="R220" i="78"/>
  <c r="R156" i="78"/>
  <c r="R109" i="78"/>
  <c r="R100" i="78"/>
  <c r="R76" i="78"/>
  <c r="R58" i="78"/>
  <c r="R29" i="78"/>
  <c r="R24" i="78"/>
  <c r="R20" i="78"/>
  <c r="K371" i="76"/>
  <c r="K340" i="76"/>
  <c r="K336" i="76"/>
  <c r="K319" i="76"/>
  <c r="K307" i="76"/>
  <c r="K285" i="76"/>
  <c r="K281" i="76"/>
  <c r="K264" i="76"/>
  <c r="K252" i="76"/>
  <c r="K231" i="76"/>
  <c r="K227" i="76"/>
  <c r="K210" i="76"/>
  <c r="K198" i="76"/>
  <c r="K177" i="76"/>
  <c r="K173" i="76"/>
  <c r="K156" i="76"/>
  <c r="K144" i="76"/>
  <c r="K123" i="76"/>
  <c r="K119" i="76"/>
  <c r="K102" i="76"/>
  <c r="K90" i="76"/>
  <c r="K69" i="76"/>
  <c r="K65" i="76"/>
  <c r="K48" i="76"/>
  <c r="K36" i="76"/>
  <c r="K14" i="76"/>
  <c r="L17" i="74"/>
  <c r="K232" i="73"/>
  <c r="K219" i="73"/>
  <c r="K195" i="73"/>
  <c r="K184" i="73"/>
  <c r="K177" i="73"/>
  <c r="K166" i="73"/>
  <c r="K159" i="73"/>
  <c r="K148" i="73"/>
  <c r="K140" i="73"/>
  <c r="K129" i="73"/>
  <c r="K122" i="73"/>
  <c r="K111" i="73"/>
  <c r="K104" i="73"/>
  <c r="K93" i="73"/>
  <c r="K85" i="73"/>
  <c r="K72" i="73"/>
  <c r="K65" i="73"/>
  <c r="K54" i="73"/>
  <c r="K47" i="73"/>
  <c r="K35" i="73"/>
  <c r="K27" i="73"/>
  <c r="K15" i="73"/>
  <c r="M64" i="72"/>
  <c r="M53" i="72"/>
  <c r="M46" i="72"/>
  <c r="M33" i="72"/>
  <c r="M26" i="72"/>
  <c r="M15" i="72"/>
  <c r="S33" i="71"/>
  <c r="S19" i="71"/>
  <c r="S12" i="71"/>
  <c r="P149" i="69"/>
  <c r="P142" i="69"/>
  <c r="P131" i="69"/>
  <c r="P124" i="69"/>
  <c r="P113" i="69"/>
  <c r="P106" i="69"/>
  <c r="P95" i="69"/>
  <c r="P88" i="69"/>
  <c r="P77" i="69"/>
  <c r="P70" i="69"/>
  <c r="P59" i="69"/>
  <c r="P52" i="69"/>
  <c r="P41" i="69"/>
  <c r="P34" i="69"/>
  <c r="P23" i="69"/>
  <c r="P14" i="69"/>
  <c r="L24" i="66"/>
  <c r="L16" i="66"/>
  <c r="L20" i="65"/>
  <c r="L16" i="65"/>
  <c r="L13" i="65"/>
  <c r="O24" i="64"/>
  <c r="O20" i="64"/>
  <c r="O17" i="64"/>
  <c r="O14" i="64"/>
  <c r="O11" i="64"/>
  <c r="N80" i="63"/>
  <c r="N77" i="63"/>
  <c r="N74" i="63"/>
  <c r="N71" i="63"/>
  <c r="N68" i="63"/>
  <c r="N65" i="63"/>
  <c r="N62" i="63"/>
  <c r="N59" i="63"/>
  <c r="N56" i="63"/>
  <c r="N53" i="63"/>
  <c r="N50" i="63"/>
  <c r="N47" i="63"/>
  <c r="N44" i="63"/>
  <c r="N41" i="63"/>
  <c r="N38" i="63"/>
  <c r="N34" i="63"/>
  <c r="N31" i="63"/>
  <c r="N28" i="63"/>
  <c r="N24" i="63"/>
  <c r="N21" i="63"/>
  <c r="N18" i="63"/>
  <c r="N15" i="63"/>
  <c r="N12" i="63"/>
  <c r="O246" i="62"/>
  <c r="O243" i="62"/>
  <c r="O240" i="62"/>
  <c r="O236" i="62"/>
  <c r="O233" i="62"/>
  <c r="O229" i="62"/>
  <c r="O224" i="62"/>
  <c r="O221" i="62"/>
  <c r="O218" i="62"/>
  <c r="O215" i="62"/>
  <c r="O212" i="62"/>
  <c r="O208" i="62"/>
  <c r="O205" i="62"/>
  <c r="O202" i="62"/>
  <c r="O200" i="62"/>
  <c r="O198" i="62"/>
  <c r="O196" i="62"/>
  <c r="O193" i="62"/>
  <c r="O190" i="62"/>
  <c r="O188" i="62"/>
  <c r="O185" i="62"/>
  <c r="O181" i="62"/>
  <c r="O178" i="62"/>
  <c r="O175" i="62"/>
  <c r="O172" i="62"/>
  <c r="O169" i="62"/>
  <c r="O166" i="62"/>
  <c r="O163" i="62"/>
  <c r="O160" i="62"/>
  <c r="O157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6" i="62"/>
  <c r="O113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387" i="61"/>
  <c r="U384" i="61"/>
  <c r="U381" i="61"/>
  <c r="U378" i="61"/>
  <c r="U375" i="61"/>
  <c r="U372" i="61"/>
  <c r="U369" i="61"/>
  <c r="U366" i="61"/>
  <c r="U363" i="61"/>
  <c r="U360" i="61"/>
  <c r="U357" i="61"/>
  <c r="U354" i="61"/>
  <c r="U351" i="61"/>
  <c r="U348" i="61"/>
  <c r="U345" i="61"/>
  <c r="U342" i="61"/>
  <c r="U339" i="61"/>
  <c r="U336" i="61"/>
  <c r="U333" i="61"/>
  <c r="U330" i="61"/>
  <c r="U327" i="61"/>
  <c r="U324" i="61"/>
  <c r="U321" i="61"/>
  <c r="U318" i="61"/>
  <c r="U315" i="61"/>
  <c r="U312" i="61"/>
  <c r="U309" i="61"/>
  <c r="U306" i="61"/>
  <c r="U303" i="61"/>
  <c r="U300" i="61"/>
  <c r="U297" i="61"/>
  <c r="U294" i="61"/>
  <c r="U290" i="61"/>
  <c r="U287" i="61"/>
  <c r="U284" i="61"/>
  <c r="U281" i="61"/>
  <c r="U277" i="61"/>
  <c r="U274" i="61"/>
  <c r="U271" i="61"/>
  <c r="U267" i="61"/>
  <c r="U264" i="61"/>
  <c r="U261" i="61"/>
  <c r="U258" i="61"/>
  <c r="U255" i="61"/>
  <c r="U252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79" i="61"/>
  <c r="U176" i="61"/>
  <c r="U173" i="61"/>
  <c r="U171" i="61"/>
  <c r="U168" i="61"/>
  <c r="U165" i="61"/>
  <c r="U162" i="61"/>
  <c r="U159" i="61"/>
  <c r="U156" i="61"/>
  <c r="U153" i="61"/>
  <c r="U150" i="61"/>
  <c r="U147" i="61"/>
  <c r="U144" i="61"/>
  <c r="U141" i="61"/>
  <c r="U138" i="61"/>
  <c r="U135" i="61"/>
  <c r="U132" i="61"/>
  <c r="U129" i="61"/>
  <c r="U126" i="61"/>
  <c r="U123" i="61"/>
  <c r="U120" i="61"/>
  <c r="U117" i="61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47" i="59"/>
  <c r="R44" i="59"/>
  <c r="R40" i="59"/>
  <c r="R37" i="59"/>
  <c r="R34" i="59"/>
  <c r="R31" i="59"/>
  <c r="R28" i="59"/>
  <c r="R25" i="59"/>
  <c r="R21" i="59"/>
  <c r="R18" i="59"/>
  <c r="D38" i="88"/>
  <c r="I20" i="80"/>
  <c r="R345" i="78"/>
  <c r="R341" i="78"/>
  <c r="R287" i="78"/>
  <c r="R276" i="78"/>
  <c r="R235" i="78"/>
  <c r="R199" i="78"/>
  <c r="R195" i="78"/>
  <c r="R174" i="78"/>
  <c r="R169" i="78"/>
  <c r="R160" i="78"/>
  <c r="R127" i="78"/>
  <c r="R123" i="78"/>
  <c r="R118" i="78"/>
  <c r="R90" i="78"/>
  <c r="R72" i="78"/>
  <c r="R48" i="78"/>
  <c r="R39" i="78"/>
  <c r="K379" i="76"/>
  <c r="K352" i="76"/>
  <c r="K348" i="76"/>
  <c r="K327" i="76"/>
  <c r="K315" i="76"/>
  <c r="K298" i="76"/>
  <c r="K294" i="76"/>
  <c r="K272" i="76"/>
  <c r="K260" i="76"/>
  <c r="K243" i="76"/>
  <c r="K239" i="76"/>
  <c r="K218" i="76"/>
  <c r="K206" i="76"/>
  <c r="K189" i="76"/>
  <c r="K185" i="76"/>
  <c r="K164" i="76"/>
  <c r="K152" i="76"/>
  <c r="K135" i="76"/>
  <c r="K131" i="76"/>
  <c r="K110" i="76"/>
  <c r="K98" i="76"/>
  <c r="K81" i="76"/>
  <c r="K77" i="76"/>
  <c r="K56" i="76"/>
  <c r="K44" i="76"/>
  <c r="K27" i="76"/>
  <c r="K23" i="76"/>
  <c r="K240" i="73"/>
  <c r="K228" i="73"/>
  <c r="K210" i="73"/>
  <c r="K206" i="73"/>
  <c r="K198" i="73"/>
  <c r="K187" i="73"/>
  <c r="K180" i="73"/>
  <c r="K169" i="73"/>
  <c r="K162" i="73"/>
  <c r="K151" i="73"/>
  <c r="K144" i="73"/>
  <c r="K132" i="73"/>
  <c r="K125" i="73"/>
  <c r="K114" i="73"/>
  <c r="K107" i="73"/>
  <c r="K96" i="73"/>
  <c r="K89" i="73"/>
  <c r="K77" i="73"/>
  <c r="K68" i="73"/>
  <c r="K57" i="73"/>
  <c r="K50" i="73"/>
  <c r="K38" i="73"/>
  <c r="K31" i="73"/>
  <c r="K18" i="73"/>
  <c r="K11" i="73"/>
  <c r="M56" i="72"/>
  <c r="M49" i="72"/>
  <c r="M37" i="72"/>
  <c r="M29" i="72"/>
  <c r="M18" i="72"/>
  <c r="M11" i="72"/>
  <c r="S23" i="71"/>
  <c r="S15" i="71"/>
  <c r="P152" i="69"/>
  <c r="P145" i="69"/>
  <c r="P134" i="69"/>
  <c r="P127" i="69"/>
  <c r="P116" i="69"/>
  <c r="P109" i="69"/>
  <c r="P98" i="69"/>
  <c r="P91" i="69"/>
  <c r="P80" i="69"/>
  <c r="P73" i="69"/>
  <c r="P62" i="69"/>
  <c r="P55" i="69"/>
  <c r="P44" i="69"/>
  <c r="P37" i="69"/>
  <c r="P26" i="69"/>
  <c r="P19" i="69"/>
  <c r="K13" i="67"/>
  <c r="L20" i="66"/>
  <c r="D12" i="88"/>
  <c r="I24" i="80"/>
  <c r="R305" i="78"/>
  <c r="R296" i="78"/>
  <c r="R291" i="78"/>
  <c r="R270" i="78"/>
  <c r="R266" i="78"/>
  <c r="R249" i="78"/>
  <c r="R189" i="78"/>
  <c r="R178" i="78"/>
  <c r="R130" i="78"/>
  <c r="R112" i="78"/>
  <c r="R84" i="78"/>
  <c r="R79" i="78"/>
  <c r="R75" i="78"/>
  <c r="R43" i="78"/>
  <c r="K384" i="76"/>
  <c r="K374" i="76"/>
  <c r="K355" i="76"/>
  <c r="K343" i="76"/>
  <c r="K322" i="76"/>
  <c r="K318" i="76"/>
  <c r="K301" i="76"/>
  <c r="K289" i="76"/>
  <c r="K267" i="76"/>
  <c r="K263" i="76"/>
  <c r="K246" i="76"/>
  <c r="K234" i="76"/>
  <c r="K213" i="76"/>
  <c r="K209" i="76"/>
  <c r="K192" i="76"/>
  <c r="K180" i="76"/>
  <c r="K159" i="76"/>
  <c r="K155" i="76"/>
  <c r="K138" i="76"/>
  <c r="K126" i="76"/>
  <c r="K105" i="76"/>
  <c r="K101" i="76"/>
  <c r="K84" i="76"/>
  <c r="K72" i="76"/>
  <c r="K51" i="76"/>
  <c r="K47" i="76"/>
  <c r="K30" i="76"/>
  <c r="K17" i="76"/>
  <c r="K235" i="73"/>
  <c r="K231" i="73"/>
  <c r="K213" i="73"/>
  <c r="K201" i="73"/>
  <c r="K190" i="73"/>
  <c r="K183" i="73"/>
  <c r="K172" i="73"/>
  <c r="K165" i="73"/>
  <c r="K154" i="73"/>
  <c r="K147" i="73"/>
  <c r="K135" i="73"/>
  <c r="K128" i="73"/>
  <c r="K117" i="73"/>
  <c r="K110" i="73"/>
  <c r="K99" i="73"/>
  <c r="K92" i="73"/>
  <c r="K80" i="73"/>
  <c r="K71" i="73"/>
  <c r="K60" i="73"/>
  <c r="K53" i="73"/>
  <c r="K41" i="73"/>
  <c r="K34" i="73"/>
  <c r="K21" i="73"/>
  <c r="K14" i="73"/>
  <c r="M59" i="72"/>
  <c r="M52" i="72"/>
  <c r="M41" i="72"/>
  <c r="M32" i="72"/>
  <c r="M21" i="72"/>
  <c r="M13" i="72"/>
  <c r="S26" i="71"/>
  <c r="S18" i="71"/>
  <c r="P155" i="69"/>
  <c r="P148" i="69"/>
  <c r="P137" i="69"/>
  <c r="P130" i="69"/>
  <c r="P119" i="69"/>
  <c r="P112" i="69"/>
  <c r="P101" i="69"/>
  <c r="P94" i="69"/>
  <c r="P83" i="69"/>
  <c r="P76" i="69"/>
  <c r="P65" i="69"/>
  <c r="P58" i="69"/>
  <c r="P47" i="69"/>
  <c r="P40" i="69"/>
  <c r="P29" i="69"/>
  <c r="P22" i="69"/>
  <c r="K16" i="67"/>
  <c r="L23" i="66"/>
  <c r="L11" i="66"/>
  <c r="L19" i="65"/>
  <c r="L15" i="65"/>
  <c r="L12" i="65"/>
  <c r="O23" i="64"/>
  <c r="O19" i="64"/>
  <c r="O16" i="64"/>
  <c r="O13" i="64"/>
  <c r="N83" i="63"/>
  <c r="N79" i="63"/>
  <c r="N76" i="63"/>
  <c r="N73" i="63"/>
  <c r="N70" i="63"/>
  <c r="N67" i="63"/>
  <c r="N64" i="63"/>
  <c r="N61" i="63"/>
  <c r="N58" i="63"/>
  <c r="N55" i="63"/>
  <c r="N52" i="63"/>
  <c r="N49" i="63"/>
  <c r="N46" i="63"/>
  <c r="N43" i="63"/>
  <c r="N40" i="63"/>
  <c r="N37" i="63"/>
  <c r="N33" i="63"/>
  <c r="N30" i="63"/>
  <c r="N27" i="63"/>
  <c r="N23" i="63"/>
  <c r="N20" i="63"/>
  <c r="N17" i="63"/>
  <c r="N14" i="63"/>
  <c r="N11" i="63"/>
  <c r="O245" i="62"/>
  <c r="O242" i="62"/>
  <c r="O238" i="62"/>
  <c r="O235" i="62"/>
  <c r="O231" i="62"/>
  <c r="O227" i="62"/>
  <c r="O223" i="62"/>
  <c r="O220" i="62"/>
  <c r="O217" i="62"/>
  <c r="O214" i="62"/>
  <c r="O211" i="62"/>
  <c r="O207" i="62"/>
  <c r="O204" i="62"/>
  <c r="O239" i="62"/>
  <c r="O232" i="62"/>
  <c r="O197" i="62"/>
  <c r="O195" i="62"/>
  <c r="O192" i="62"/>
  <c r="O225" i="62"/>
  <c r="O187" i="62"/>
  <c r="O184" i="62"/>
  <c r="O180" i="62"/>
  <c r="O177" i="62"/>
  <c r="O174" i="62"/>
  <c r="O171" i="62"/>
  <c r="O168" i="62"/>
  <c r="O165" i="62"/>
  <c r="O162" i="62"/>
  <c r="O159" i="62"/>
  <c r="O156" i="62"/>
  <c r="O154" i="62"/>
  <c r="O151" i="62"/>
  <c r="O148" i="62"/>
  <c r="O145" i="62"/>
  <c r="O142" i="62"/>
  <c r="O139" i="62"/>
  <c r="O136" i="62"/>
  <c r="O133" i="62"/>
  <c r="O130" i="62"/>
  <c r="O127" i="62"/>
  <c r="O124" i="62"/>
  <c r="O121" i="62"/>
  <c r="O118" i="62"/>
  <c r="O115" i="62"/>
  <c r="O112" i="62"/>
  <c r="O108" i="62"/>
  <c r="O105" i="62"/>
  <c r="O102" i="62"/>
  <c r="O99" i="62"/>
  <c r="O96" i="62"/>
  <c r="O93" i="62"/>
  <c r="O90" i="62"/>
  <c r="O87" i="62"/>
  <c r="O84" i="62"/>
  <c r="O81" i="62"/>
  <c r="O78" i="62"/>
  <c r="O75" i="62"/>
  <c r="O72" i="62"/>
  <c r="O69" i="62"/>
  <c r="O66" i="62"/>
  <c r="O63" i="62"/>
  <c r="O60" i="62"/>
  <c r="O57" i="62"/>
  <c r="O54" i="62"/>
  <c r="O51" i="62"/>
  <c r="O48" i="62"/>
  <c r="O44" i="62"/>
  <c r="O41" i="62"/>
  <c r="O38" i="62"/>
  <c r="O35" i="62"/>
  <c r="O32" i="62"/>
  <c r="O29" i="62"/>
  <c r="O26" i="62"/>
  <c r="O23" i="62"/>
  <c r="O20" i="62"/>
  <c r="O17" i="62"/>
  <c r="O14" i="62"/>
  <c r="O11" i="62"/>
  <c r="U386" i="61"/>
  <c r="U383" i="61"/>
  <c r="U380" i="61"/>
  <c r="U377" i="61"/>
  <c r="U374" i="61"/>
  <c r="U371" i="61"/>
  <c r="U368" i="61"/>
  <c r="U365" i="61"/>
  <c r="U362" i="61"/>
  <c r="U359" i="61"/>
  <c r="U356" i="61"/>
  <c r="U353" i="61"/>
  <c r="U350" i="61"/>
  <c r="U347" i="61"/>
  <c r="U344" i="61"/>
  <c r="U341" i="61"/>
  <c r="U338" i="61"/>
  <c r="U335" i="61"/>
  <c r="U332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89" i="61"/>
  <c r="U286" i="61"/>
  <c r="U283" i="61"/>
  <c r="U280" i="61"/>
  <c r="U276" i="61"/>
  <c r="U273" i="61"/>
  <c r="U270" i="61"/>
  <c r="U266" i="61"/>
  <c r="R309" i="78"/>
  <c r="R299" i="78"/>
  <c r="R93" i="78"/>
  <c r="R55" i="78"/>
  <c r="K387" i="76"/>
  <c r="K345" i="76"/>
  <c r="K291" i="76"/>
  <c r="K236" i="76"/>
  <c r="K182" i="76"/>
  <c r="K128" i="76"/>
  <c r="K74" i="76"/>
  <c r="K19" i="76"/>
  <c r="K203" i="73"/>
  <c r="U263" i="61"/>
  <c r="U256" i="61"/>
  <c r="U245" i="61"/>
  <c r="U238" i="61"/>
  <c r="U227" i="61"/>
  <c r="U220" i="61"/>
  <c r="U209" i="61"/>
  <c r="U202" i="61"/>
  <c r="U191" i="61"/>
  <c r="U184" i="61"/>
  <c r="U172" i="61"/>
  <c r="U166" i="61"/>
  <c r="U155" i="61"/>
  <c r="U148" i="61"/>
  <c r="D14" i="88"/>
  <c r="R207" i="78"/>
  <c r="R202" i="78"/>
  <c r="R105" i="78"/>
  <c r="R73" i="78"/>
  <c r="K367" i="76"/>
  <c r="K337" i="76"/>
  <c r="K333" i="76"/>
  <c r="K282" i="76"/>
  <c r="K278" i="76"/>
  <c r="K228" i="76"/>
  <c r="K224" i="76"/>
  <c r="K174" i="76"/>
  <c r="K170" i="76"/>
  <c r="K120" i="76"/>
  <c r="K116" i="76"/>
  <c r="K66" i="76"/>
  <c r="K62" i="76"/>
  <c r="K11" i="76"/>
  <c r="L14" i="74"/>
  <c r="K196" i="73"/>
  <c r="K192" i="73"/>
  <c r="K178" i="73"/>
  <c r="K174" i="73"/>
  <c r="K160" i="73"/>
  <c r="K156" i="73"/>
  <c r="K142" i="73"/>
  <c r="K137" i="73"/>
  <c r="K123" i="73"/>
  <c r="K119" i="73"/>
  <c r="K105" i="73"/>
  <c r="K101" i="73"/>
  <c r="K87" i="73"/>
  <c r="K82" i="73"/>
  <c r="K66" i="73"/>
  <c r="K62" i="73"/>
  <c r="K48" i="73"/>
  <c r="K43" i="73"/>
  <c r="K29" i="73"/>
  <c r="K23" i="73"/>
  <c r="M65" i="72"/>
  <c r="M61" i="72"/>
  <c r="M47" i="72"/>
  <c r="M43" i="72"/>
  <c r="M27" i="72"/>
  <c r="M23" i="72"/>
  <c r="S34" i="71"/>
  <c r="S29" i="71"/>
  <c r="S13" i="71"/>
  <c r="P157" i="69"/>
  <c r="P143" i="69"/>
  <c r="P139" i="69"/>
  <c r="P125" i="69"/>
  <c r="P121" i="69"/>
  <c r="P107" i="69"/>
  <c r="P103" i="69"/>
  <c r="P89" i="69"/>
  <c r="P85" i="69"/>
  <c r="P71" i="69"/>
  <c r="P67" i="69"/>
  <c r="P53" i="69"/>
  <c r="P49" i="69"/>
  <c r="P35" i="69"/>
  <c r="P31" i="69"/>
  <c r="P15" i="69"/>
  <c r="P11" i="69"/>
  <c r="L17" i="66"/>
  <c r="L13" i="66"/>
  <c r="L14" i="65"/>
  <c r="O18" i="64"/>
  <c r="N82" i="63"/>
  <c r="N72" i="63"/>
  <c r="N63" i="63"/>
  <c r="N54" i="63"/>
  <c r="N45" i="63"/>
  <c r="N36" i="63"/>
  <c r="N25" i="63"/>
  <c r="N16" i="63"/>
  <c r="O244" i="62"/>
  <c r="O234" i="62"/>
  <c r="O222" i="62"/>
  <c r="O213" i="62"/>
  <c r="O203" i="62"/>
  <c r="O228" i="62"/>
  <c r="R102" i="78"/>
  <c r="R97" i="78"/>
  <c r="R36" i="78"/>
  <c r="K376" i="76"/>
  <c r="K175" i="73"/>
  <c r="K120" i="73"/>
  <c r="K63" i="73"/>
  <c r="M62" i="72"/>
  <c r="S30" i="71"/>
  <c r="P122" i="69"/>
  <c r="P68" i="69"/>
  <c r="P12" i="69"/>
  <c r="O22" i="64"/>
  <c r="N78" i="63"/>
  <c r="N39" i="63"/>
  <c r="N22" i="63"/>
  <c r="O216" i="62"/>
  <c r="O201" i="62"/>
  <c r="U250" i="61"/>
  <c r="U242" i="61"/>
  <c r="U223" i="61"/>
  <c r="U215" i="61"/>
  <c r="U196" i="61"/>
  <c r="U188" i="61"/>
  <c r="U169" i="61"/>
  <c r="U161" i="61"/>
  <c r="U142" i="61"/>
  <c r="U131" i="61"/>
  <c r="U124" i="61"/>
  <c r="U113" i="61"/>
  <c r="U106" i="61"/>
  <c r="U95" i="61"/>
  <c r="U88" i="61"/>
  <c r="U77" i="61"/>
  <c r="U70" i="61"/>
  <c r="U59" i="61"/>
  <c r="U52" i="61"/>
  <c r="U41" i="61"/>
  <c r="U34" i="61"/>
  <c r="U23" i="61"/>
  <c r="U16" i="61"/>
  <c r="R43" i="59"/>
  <c r="R35" i="59"/>
  <c r="R24" i="59"/>
  <c r="R16" i="59"/>
  <c r="R13" i="59"/>
  <c r="L55" i="58"/>
  <c r="L52" i="58"/>
  <c r="L49" i="58"/>
  <c r="L46" i="58"/>
  <c r="L43" i="58"/>
  <c r="L40" i="58"/>
  <c r="L37" i="58"/>
  <c r="L34" i="58"/>
  <c r="L31" i="58"/>
  <c r="L28" i="58"/>
  <c r="L25" i="58"/>
  <c r="L22" i="58"/>
  <c r="L18" i="58"/>
  <c r="L15" i="58"/>
  <c r="L12" i="58"/>
  <c r="R317" i="78"/>
  <c r="R312" i="78"/>
  <c r="R216" i="78"/>
  <c r="R144" i="78"/>
  <c r="R129" i="78"/>
  <c r="R51" i="78"/>
  <c r="R46" i="78"/>
  <c r="R18" i="78"/>
  <c r="R14" i="78"/>
  <c r="K394" i="76"/>
  <c r="K364" i="76"/>
  <c r="K354" i="76"/>
  <c r="K312" i="76"/>
  <c r="K275" i="76"/>
  <c r="K270" i="76"/>
  <c r="K245" i="76"/>
  <c r="K203" i="76"/>
  <c r="K167" i="76"/>
  <c r="K162" i="76"/>
  <c r="K137" i="76"/>
  <c r="K95" i="76"/>
  <c r="K59" i="76"/>
  <c r="K54" i="76"/>
  <c r="K29" i="76"/>
  <c r="K224" i="73"/>
  <c r="K199" i="73"/>
  <c r="K189" i="73"/>
  <c r="K150" i="73"/>
  <c r="K145" i="73"/>
  <c r="K134" i="73"/>
  <c r="K95" i="73"/>
  <c r="K90" i="73"/>
  <c r="K79" i="73"/>
  <c r="K37" i="73"/>
  <c r="K32" i="73"/>
  <c r="K20" i="73"/>
  <c r="M36" i="72"/>
  <c r="M30" i="72"/>
  <c r="M20" i="72"/>
  <c r="P151" i="69"/>
  <c r="P146" i="69"/>
  <c r="P136" i="69"/>
  <c r="P97" i="69"/>
  <c r="P92" i="69"/>
  <c r="P82" i="69"/>
  <c r="P43" i="69"/>
  <c r="P38" i="69"/>
  <c r="P28" i="69"/>
  <c r="L18" i="65"/>
  <c r="O15" i="64"/>
  <c r="N48" i="63"/>
  <c r="N32" i="63"/>
  <c r="O226" i="62"/>
  <c r="O209" i="62"/>
  <c r="O189" i="62"/>
  <c r="O179" i="62"/>
  <c r="O170" i="62"/>
  <c r="O161" i="62"/>
  <c r="O153" i="62"/>
  <c r="O144" i="62"/>
  <c r="O135" i="62"/>
  <c r="O126" i="62"/>
  <c r="O117" i="62"/>
  <c r="O107" i="62"/>
  <c r="O98" i="62"/>
  <c r="O89" i="62"/>
  <c r="O80" i="62"/>
  <c r="O71" i="62"/>
  <c r="O62" i="62"/>
  <c r="D20" i="88"/>
  <c r="R338" i="78"/>
  <c r="R243" i="78"/>
  <c r="R21" i="78"/>
  <c r="R17" i="78"/>
  <c r="K168" i="73"/>
  <c r="K163" i="73"/>
  <c r="K153" i="73"/>
  <c r="K113" i="73"/>
  <c r="K108" i="73"/>
  <c r="K98" i="73"/>
  <c r="K56" i="73"/>
  <c r="K51" i="73"/>
  <c r="K40" i="73"/>
  <c r="M55" i="72"/>
  <c r="M50" i="72"/>
  <c r="M40" i="72"/>
  <c r="S22" i="71"/>
  <c r="S16" i="71"/>
  <c r="P154" i="69"/>
  <c r="P115" i="69"/>
  <c r="P110" i="69"/>
  <c r="P100" i="69"/>
  <c r="P61" i="69"/>
  <c r="P56" i="69"/>
  <c r="P46" i="69"/>
  <c r="K12" i="67"/>
  <c r="L21" i="66"/>
  <c r="L21" i="65"/>
  <c r="N66" i="63"/>
  <c r="N51" i="63"/>
  <c r="O247" i="62"/>
  <c r="O230" i="62"/>
  <c r="O191" i="62"/>
  <c r="O183" i="62"/>
  <c r="O173" i="62"/>
  <c r="O164" i="62"/>
  <c r="O155" i="62"/>
  <c r="O147" i="62"/>
  <c r="O138" i="62"/>
  <c r="O129" i="62"/>
  <c r="O120" i="62"/>
  <c r="O111" i="62"/>
  <c r="O101" i="62"/>
  <c r="O92" i="62"/>
  <c r="O83" i="62"/>
  <c r="O74" i="62"/>
  <c r="O65" i="62"/>
  <c r="O56" i="62"/>
  <c r="O46" i="62"/>
  <c r="O37" i="62"/>
  <c r="O28" i="62"/>
  <c r="O19" i="62"/>
  <c r="U388" i="61"/>
  <c r="U379" i="61"/>
  <c r="U370" i="61"/>
  <c r="U361" i="61"/>
  <c r="U352" i="61"/>
  <c r="U343" i="61"/>
  <c r="U334" i="61"/>
  <c r="U325" i="61"/>
  <c r="U316" i="61"/>
  <c r="U307" i="61"/>
  <c r="U298" i="61"/>
  <c r="U288" i="61"/>
  <c r="U278" i="61"/>
  <c r="U268" i="61"/>
  <c r="U248" i="61"/>
  <c r="U244" i="61"/>
  <c r="U236" i="61"/>
  <c r="U229" i="61"/>
  <c r="U221" i="61"/>
  <c r="U217" i="61"/>
  <c r="U194" i="61"/>
  <c r="U190" i="61"/>
  <c r="U182" i="61"/>
  <c r="U174" i="61"/>
  <c r="U167" i="61"/>
  <c r="U163" i="61"/>
  <c r="U140" i="61"/>
  <c r="U133" i="61"/>
  <c r="U122" i="61"/>
  <c r="U115" i="61"/>
  <c r="U104" i="61"/>
  <c r="U97" i="61"/>
  <c r="U86" i="61"/>
  <c r="U79" i="61"/>
  <c r="U68" i="61"/>
  <c r="U61" i="61"/>
  <c r="U50" i="61"/>
  <c r="U43" i="61"/>
  <c r="U32" i="61"/>
  <c r="U25" i="61"/>
  <c r="U14" i="61"/>
  <c r="R46" i="59"/>
  <c r="R33" i="59"/>
  <c r="R26" i="59"/>
  <c r="R342" i="78"/>
  <c r="R253" i="78"/>
  <c r="R162" i="78"/>
  <c r="K330" i="76"/>
  <c r="K325" i="76"/>
  <c r="K300" i="76"/>
  <c r="K257" i="76"/>
  <c r="K221" i="76"/>
  <c r="K216" i="76"/>
  <c r="K191" i="76"/>
  <c r="K149" i="76"/>
  <c r="K113" i="76"/>
  <c r="K108" i="76"/>
  <c r="K83" i="76"/>
  <c r="K41" i="76"/>
  <c r="L11" i="74"/>
  <c r="K238" i="73"/>
  <c r="K212" i="73"/>
  <c r="K157" i="73"/>
  <c r="K102" i="73"/>
  <c r="K45" i="73"/>
  <c r="M44" i="72"/>
  <c r="P158" i="69"/>
  <c r="P104" i="69"/>
  <c r="P50" i="69"/>
  <c r="L14" i="66"/>
  <c r="N75" i="63"/>
  <c r="N60" i="63"/>
  <c r="N19" i="63"/>
  <c r="O241" i="62"/>
  <c r="O199" i="62"/>
  <c r="U259" i="61"/>
  <c r="U251" i="61"/>
  <c r="U232" i="61"/>
  <c r="U224" i="61"/>
  <c r="U205" i="61"/>
  <c r="U197" i="61"/>
  <c r="U177" i="61"/>
  <c r="U170" i="61"/>
  <c r="U151" i="61"/>
  <c r="U143" i="61"/>
  <c r="U136" i="61"/>
  <c r="U125" i="61"/>
  <c r="U118" i="61"/>
  <c r="U107" i="61"/>
  <c r="U100" i="61"/>
  <c r="U89" i="61"/>
  <c r="U82" i="61"/>
  <c r="U71" i="61"/>
  <c r="U64" i="61"/>
  <c r="U53" i="61"/>
  <c r="U46" i="61"/>
  <c r="U35" i="61"/>
  <c r="U28" i="61"/>
  <c r="U17" i="61"/>
  <c r="R48" i="59"/>
  <c r="R36" i="59"/>
  <c r="R29" i="59"/>
  <c r="R17" i="59"/>
  <c r="R14" i="59"/>
  <c r="R11" i="59"/>
  <c r="L53" i="58"/>
  <c r="L50" i="58"/>
  <c r="L47" i="58"/>
  <c r="L44" i="58"/>
  <c r="L41" i="58"/>
  <c r="L38" i="58"/>
  <c r="L35" i="58"/>
  <c r="L32" i="58"/>
  <c r="L29" i="58"/>
  <c r="L26" i="58"/>
  <c r="L23" i="58"/>
  <c r="R303" i="78"/>
  <c r="K254" i="76"/>
  <c r="K249" i="76"/>
  <c r="K134" i="76"/>
  <c r="K117" i="76"/>
  <c r="K45" i="76"/>
  <c r="K138" i="73"/>
  <c r="K75" i="73"/>
  <c r="K69" i="73"/>
  <c r="M24" i="72"/>
  <c r="P133" i="69"/>
  <c r="P128" i="69"/>
  <c r="P32" i="69"/>
  <c r="O12" i="64"/>
  <c r="O194" i="62"/>
  <c r="O167" i="62"/>
  <c r="O141" i="62"/>
  <c r="O114" i="62"/>
  <c r="O86" i="62"/>
  <c r="O59" i="62"/>
  <c r="O43" i="62"/>
  <c r="U382" i="61"/>
  <c r="U367" i="61"/>
  <c r="U328" i="61"/>
  <c r="U313" i="61"/>
  <c r="U272" i="61"/>
  <c r="U257" i="61"/>
  <c r="U253" i="61"/>
  <c r="U214" i="61"/>
  <c r="U206" i="61"/>
  <c r="U187" i="61"/>
  <c r="U146" i="61"/>
  <c r="U137" i="61"/>
  <c r="U128" i="61"/>
  <c r="U119" i="61"/>
  <c r="U110" i="61"/>
  <c r="U101" i="61"/>
  <c r="U92" i="61"/>
  <c r="U83" i="61"/>
  <c r="U74" i="61"/>
  <c r="U65" i="61"/>
  <c r="U56" i="61"/>
  <c r="U47" i="61"/>
  <c r="U38" i="61"/>
  <c r="U29" i="61"/>
  <c r="U20" i="61"/>
  <c r="U11" i="61"/>
  <c r="R39" i="59"/>
  <c r="R30" i="59"/>
  <c r="R20" i="59"/>
  <c r="L16" i="58"/>
  <c r="K33" i="76"/>
  <c r="O68" i="62"/>
  <c r="U385" i="61"/>
  <c r="U331" i="61"/>
  <c r="U275" i="61"/>
  <c r="U241" i="61"/>
  <c r="U181" i="61"/>
  <c r="U149" i="61"/>
  <c r="U127" i="61"/>
  <c r="U109" i="61"/>
  <c r="U73" i="61"/>
  <c r="U55" i="61"/>
  <c r="U19" i="61"/>
  <c r="R19" i="59"/>
  <c r="R138" i="78"/>
  <c r="R69" i="78"/>
  <c r="K297" i="76"/>
  <c r="K207" i="76"/>
  <c r="K92" i="76"/>
  <c r="K209" i="73"/>
  <c r="M58" i="72"/>
  <c r="P64" i="69"/>
  <c r="N42" i="63"/>
  <c r="O16" i="62"/>
  <c r="U355" i="61"/>
  <c r="U301" i="61"/>
  <c r="U212" i="61"/>
  <c r="U185" i="61"/>
  <c r="U175" i="61"/>
  <c r="U139" i="61"/>
  <c r="U121" i="61"/>
  <c r="U112" i="61"/>
  <c r="U94" i="61"/>
  <c r="U76" i="61"/>
  <c r="U67" i="61"/>
  <c r="U49" i="61"/>
  <c r="U31" i="61"/>
  <c r="U13" i="61"/>
  <c r="R32" i="59"/>
  <c r="R22" i="59"/>
  <c r="L45" i="58"/>
  <c r="L14" i="58"/>
  <c r="R148" i="78"/>
  <c r="K351" i="76"/>
  <c r="K146" i="76"/>
  <c r="K26" i="76"/>
  <c r="K181" i="73"/>
  <c r="K83" i="73"/>
  <c r="K12" i="73"/>
  <c r="P79" i="69"/>
  <c r="N69" i="63"/>
  <c r="N29" i="63"/>
  <c r="O158" i="62"/>
  <c r="O77" i="62"/>
  <c r="O40" i="62"/>
  <c r="U349" i="61"/>
  <c r="U295" i="61"/>
  <c r="U254" i="61"/>
  <c r="U226" i="61"/>
  <c r="U199" i="61"/>
  <c r="U152" i="61"/>
  <c r="U116" i="61"/>
  <c r="U80" i="61"/>
  <c r="U62" i="61"/>
  <c r="L17" i="58"/>
  <c r="R198" i="78"/>
  <c r="K316" i="76"/>
  <c r="K195" i="76"/>
  <c r="K80" i="76"/>
  <c r="P118" i="69"/>
  <c r="N57" i="63"/>
  <c r="O50" i="62"/>
  <c r="U373" i="61"/>
  <c r="U304" i="61"/>
  <c r="U239" i="61"/>
  <c r="U211" i="61"/>
  <c r="U178" i="61"/>
  <c r="L48" i="58"/>
  <c r="L39" i="58"/>
  <c r="K309" i="76"/>
  <c r="K304" i="76"/>
  <c r="K188" i="76"/>
  <c r="K171" i="76"/>
  <c r="K99" i="76"/>
  <c r="K221" i="73"/>
  <c r="K216" i="73"/>
  <c r="K116" i="73"/>
  <c r="S25" i="71"/>
  <c r="K15" i="67"/>
  <c r="O219" i="62"/>
  <c r="O53" i="62"/>
  <c r="O13" i="62"/>
  <c r="U376" i="61"/>
  <c r="U337" i="61"/>
  <c r="U322" i="61"/>
  <c r="U282" i="61"/>
  <c r="U265" i="61"/>
  <c r="U247" i="61"/>
  <c r="U233" i="61"/>
  <c r="U218" i="61"/>
  <c r="U158" i="61"/>
  <c r="U154" i="61"/>
  <c r="R15" i="59"/>
  <c r="L51" i="58"/>
  <c r="L42" i="58"/>
  <c r="L33" i="58"/>
  <c r="L24" i="58"/>
  <c r="L19" i="58"/>
  <c r="D13" i="88"/>
  <c r="R166" i="78"/>
  <c r="K358" i="76"/>
  <c r="K242" i="76"/>
  <c r="K225" i="76"/>
  <c r="K153" i="76"/>
  <c r="K38" i="76"/>
  <c r="K193" i="73"/>
  <c r="K131" i="73"/>
  <c r="K126" i="73"/>
  <c r="K25" i="73"/>
  <c r="M17" i="72"/>
  <c r="P86" i="69"/>
  <c r="P25" i="69"/>
  <c r="P20" i="69"/>
  <c r="N13" i="63"/>
  <c r="O206" i="62"/>
  <c r="O176" i="62"/>
  <c r="O150" i="62"/>
  <c r="O123" i="62"/>
  <c r="O95" i="62"/>
  <c r="O22" i="62"/>
  <c r="U346" i="61"/>
  <c r="U291" i="61"/>
  <c r="U260" i="61"/>
  <c r="U200" i="61"/>
  <c r="U145" i="61"/>
  <c r="U91" i="61"/>
  <c r="U37" i="61"/>
  <c r="R38" i="59"/>
  <c r="L11" i="58"/>
  <c r="R133" i="78"/>
  <c r="R64" i="78"/>
  <c r="K279" i="76"/>
  <c r="K87" i="76"/>
  <c r="K171" i="73"/>
  <c r="O237" i="62"/>
  <c r="O31" i="62"/>
  <c r="U340" i="61"/>
  <c r="U285" i="61"/>
  <c r="U208" i="61"/>
  <c r="U157" i="61"/>
  <c r="U130" i="61"/>
  <c r="U103" i="61"/>
  <c r="U85" i="61"/>
  <c r="U58" i="61"/>
  <c r="U40" i="61"/>
  <c r="U22" i="61"/>
  <c r="R42" i="59"/>
  <c r="L54" i="58"/>
  <c r="L36" i="58"/>
  <c r="L27" i="58"/>
  <c r="R153" i="78"/>
  <c r="K334" i="76"/>
  <c r="K261" i="76"/>
  <c r="K141" i="76"/>
  <c r="L15" i="74"/>
  <c r="K186" i="73"/>
  <c r="K17" i="73"/>
  <c r="P140" i="69"/>
  <c r="P74" i="69"/>
  <c r="O186" i="62"/>
  <c r="O132" i="62"/>
  <c r="O104" i="62"/>
  <c r="O25" i="62"/>
  <c r="U364" i="61"/>
  <c r="U310" i="61"/>
  <c r="U235" i="61"/>
  <c r="U203" i="61"/>
  <c r="U160" i="61"/>
  <c r="U134" i="61"/>
  <c r="U98" i="61"/>
  <c r="U44" i="61"/>
  <c r="U26" i="61"/>
  <c r="R27" i="59"/>
  <c r="L10" i="58"/>
  <c r="R126" i="78"/>
  <c r="K200" i="76"/>
  <c r="K63" i="76"/>
  <c r="K229" i="73"/>
  <c r="K59" i="73"/>
  <c r="L11" i="65"/>
  <c r="O34" i="62"/>
  <c r="U358" i="61"/>
  <c r="U319" i="61"/>
  <c r="U262" i="61"/>
  <c r="U230" i="61"/>
  <c r="U193" i="61"/>
  <c r="U164" i="61"/>
  <c r="R12" i="59"/>
  <c r="L30" i="58"/>
  <c r="L21" i="58"/>
  <c r="L13" i="5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331]}"/>
    <s v="{[Medida].[Medida].&amp;[2]}"/>
    <s v="{[Keren].[Keren].[All]}"/>
    <s v="{[Cheshbon KM].[Hie Peilut].[Chevra].&amp;[397]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<sst xmlns="http://schemas.openxmlformats.org/spreadsheetml/2006/main" count="11935" uniqueCount="3501">
  <si>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</si>
  <si>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</si>
  <si>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</si>
  <si>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</si>
  <si>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</si>
  <si>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</si>
  <si>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</si>
  <si>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</si>
  <si>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</si>
  <si>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</si>
  <si>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</si>
  <si>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</si>
  <si>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</si>
  <si>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</si>
  <si>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</si>
  <si>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</si>
  <si>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</si>
  <si>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</si>
  <si>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</si>
  <si>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</si>
  <si>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</si>
  <si>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</si>
  <si>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</si>
  <si>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</si>
  <si>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</si>
  <si>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</si>
  <si>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</si>
  <si>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</si>
  <si>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</si>
  <si>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</si>
  <si>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</si>
  <si>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</si>
  <si>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</si>
  <si>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</si>
  <si>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</si>
  <si>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</si>
  <si>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</si>
  <si>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</si>
  <si>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</si>
  <si>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</si>
  <si>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</si>
  <si>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</si>
  <si>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</si>
  <si>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</si>
  <si>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</si>
  <si>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</si>
  <si>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</si>
  <si>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</si>
  <si>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</si>
  <si>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</si>
  <si>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</si>
  <si>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</si>
  <si>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</si>
  <si>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</si>
  <si>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</si>
  <si>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</si>
  <si>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</si>
  <si>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</si>
  <si>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</si>
  <si>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</si>
  <si>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</si>
  <si>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</si>
  <si>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</si>
  <si>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</si>
  <si>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</si>
  <si>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</si>
  <si>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</si>
  <si>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</si>
  <si>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</si>
  <si>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</si>
  <si>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</si>
  <si>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</si>
  <si>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</si>
  <si>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</si>
  <si>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</si>
  <si>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</si>
  <si>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</si>
  <si>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</si>
  <si>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</si>
  <si>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</si>
  <si>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</si>
  <si>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</si>
  <si>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</si>
  <si>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</si>
  <si>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</si>
  <si>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</si>
  <si>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</si>
  <si>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</si>
  <si>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</si>
  <si>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</si>
  <si>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</si>
  <si>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</si>
  <si>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</si>
  <si>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</si>
  <si>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</si>
  <si>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</si>
  <si>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</si>
  <si>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</si>
  <si>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</si>
  <si>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</si>
  <si>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</si>
  <si>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</si>
  <si>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</si>
  <si>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</si>
  <si>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</si>
  <si>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</si>
  <si>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</si>
  <si>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</si>
  <si>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</si>
  <si>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</si>
  <si>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</si>
  <si>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</si>
  <si>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</si>
  <si>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</si>
  <si>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</si>
  <si>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</si>
  <si>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</si>
  <si>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</si>
  <si>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</si>
  <si>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</si>
  <si>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</si>
  <si>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</si>
  <si>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</si>
  <si>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</si>
  <si>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</si>
  <si>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</si>
  <si>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</si>
  <si>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</si>
  <si>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</si>
  <si>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</si>
  <si>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</si>
  <si>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</si>
  <si>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</si>
  <si>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</si>
  <si>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</si>
  <si>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</si>
  <si>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</si>
  <si>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</si>
  <si>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</si>
  <si>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</si>
  <si>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</si>
  <si>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</si>
  <si>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</si>
  <si>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</si>
  <si>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</si>
  <si>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</si>
  <si>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</si>
  <si>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</si>
  <si>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</si>
  <si>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</si>
  <si>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</si>
  <si>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</si>
  <si>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</si>
  <si>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</si>
  <si>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</si>
  <si>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</si>
  <si>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</si>
  <si>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</si>
  <si>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</si>
  <si>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</si>
  <si>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</si>
  <si>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</si>
  <si>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</si>
  <si>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</si>
  <si>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</si>
  <si>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</si>
  <si>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</si>
  <si>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</si>
  <si>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</si>
  <si>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</si>
  <si>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</si>
  <si>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</si>
  <si>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</si>
  <si>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</si>
  <si>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</si>
  <si>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</si>
  <si>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</si>
  <si>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</si>
  <si>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</si>
  <si>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</si>
  <si>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</si>
  <si>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</si>
  <si>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</si>
  <si>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</si>
  <si>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</si>
  <si>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</si>
  <si>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</si>
  <si>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</si>
  <si>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</si>
  <si>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</si>
  <si>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</si>
  <si>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</si>
  <si>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</si>
  <si>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</si>
  <si>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</si>
  <si>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</si>
  <si>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</si>
  <si>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</si>
  <si>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</si>
  <si>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</si>
  <si>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</si>
  <si>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</si>
  <si>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</si>
  <si>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</si>
  <si>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</si>
  <si>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</si>
  <si>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</si>
  <si>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</si>
  <si>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</si>
  <si>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</si>
  <si>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</si>
  <si>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</si>
  <si>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</si>
  <si>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</si>
  <si>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</si>
  <si>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</si>
  <si>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</si>
  <si>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</si>
  <si>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</si>
  <si>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</si>
  <si>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</si>
  <si>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</si>
  <si>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</si>
  <si>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</si>
  <si>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</si>
  <si>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</si>
  <si>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</si>
  <si>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</si>
  <si>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</si>
  <si>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</si>
  <si>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</si>
  <si>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לבני 50 ומטה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</si>
  <si>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</si>
  <si>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</si>
  <si>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</si>
  <si>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</si>
  <si>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</si>
  <si>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</si>
  <si>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</si>
  <si>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</si>
  <si>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</si>
  <si>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</si>
  <si>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</si>
  <si>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</si>
  <si>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</si>
  <si>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</si>
  <si>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</si>
  <si>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</si>
  <si>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</si>
  <si>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</si>
  <si>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</si>
  <si>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</si>
  <si>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</si>
  <si>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</si>
  <si>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</si>
  <si>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</si>
  <si>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</si>
  <si>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</si>
  <si>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</si>
  <si>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</si>
  <si>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</si>
  <si>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</si>
  <si>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</si>
  <si>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</si>
  <si>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</si>
  <si>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</si>
  <si>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</si>
  <si>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</si>
  <si>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</si>
  <si>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</si>
  <si>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</si>
  <si>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</si>
  <si>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</si>
  <si>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</si>
  <si>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</si>
  <si>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</si>
  <si>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</si>
  <si>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</si>
  <si>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</si>
  <si>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</si>
  <si>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</si>
  <si>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</si>
  <si>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</si>
  <si>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</si>
  <si>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</si>
  <si>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</si>
  <si>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</si>
  <si>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</si>
  <si>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</si>
  <si>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</si>
  <si>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</si>
  <si>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</si>
  <si>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</si>
  <si>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</si>
  <si>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</si>
  <si>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</si>
  <si>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</si>
  <si>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</si>
  <si>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</si>
  <si>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</si>
  <si>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</si>
  <si>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</si>
  <si>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</si>
  <si>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</si>
  <si>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</si>
  <si>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</si>
  <si>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</si>
  <si>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</si>
  <si>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</si>
  <si>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</si>
  <si>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</si>
  <si>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</si>
  <si>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</si>
  <si>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</si>
  <si>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</si>
  <si>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</si>
  <si>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</si>
  <si>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</si>
  <si>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</si>
  <si>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</si>
  <si>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</si>
  <si>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</si>
  <si>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</si>
  <si>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</si>
  <si>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</si>
  <si>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</si>
  <si>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</si>
  <si>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</si>
  <si>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</si>
  <si>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</si>
  <si>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</si>
  <si>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</si>
  <si>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</si>
  <si>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</si>
  <si>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</si>
  <si>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</si>
  <si>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</si>
  <si>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</si>
  <si>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</si>
  <si>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</si>
  <si>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</si>
  <si>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</si>
  <si>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</si>
  <si>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</si>
  <si>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</si>
  <si>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</si>
  <si>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</si>
  <si>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</si>
  <si>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</si>
  <si>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</si>
  <si>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</si>
  <si>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</si>
  <si>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</si>
  <si>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</si>
  <si>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</si>
  <si>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</si>
  <si>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</si>
  <si>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</si>
  <si>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</si>
  <si>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</si>
  <si>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</si>
  <si>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</si>
  <si>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</si>
  <si>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</si>
  <si>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</si>
  <si>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</si>
  <si>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</si>
  <si>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</si>
  <si>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</si>
  <si>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</si>
  <si>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</si>
  <si>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</si>
  <si>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</si>
  <si>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</si>
  <si>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</si>
  <si>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</si>
  <si>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</si>
  <si>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</si>
  <si>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</si>
  <si>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</si>
  <si>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</si>
  <si>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</si>
  <si>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</si>
  <si>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</si>
  <si>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</si>
  <si>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</si>
  <si>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</si>
  <si>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</si>
  <si>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</si>
  <si>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</si>
  <si>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</si>
  <si>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</si>
  <si>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</si>
  <si>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</si>
  <si>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</si>
  <si>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</si>
  <si>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</si>
  <si>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</si>
  <si>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</si>
  <si>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</si>
  <si>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</si>
  <si>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</si>
  <si>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</si>
  <si>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</si>
  <si>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</si>
  <si>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</si>
  <si>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</si>
  <si>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</si>
  <si>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</si>
  <si>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</si>
  <si>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</si>
  <si>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</si>
  <si>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</si>
  <si>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</si>
  <si>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</si>
  <si>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</si>
  <si>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</si>
  <si>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</si>
  <si>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</si>
  <si>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</si>
  <si>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</si>
  <si>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</si>
  <si>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</si>
  <si>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</si>
  <si>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</si>
  <si>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</si>
  <si>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</si>
  <si>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</si>
  <si>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</si>
  <si>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</si>
  <si>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</si>
  <si>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</si>
  <si>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</si>
  <si>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</si>
  <si>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</si>
  <si>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</si>
  <si>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</si>
  <si>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</si>
  <si>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</si>
  <si>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</si>
  <si>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</si>
  <si>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</si>
  <si>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</si>
  <si>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</si>
  <si>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</si>
  <si>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</si>
  <si>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</si>
  <si>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</si>
  <si>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</si>
  <si>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</si>
  <si>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</si>
  <si>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</si>
  <si>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</si>
  <si>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</si>
  <si>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</si>
  <si>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</si>
  <si>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</si>
  <si>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</si>
  <si>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</si>
  <si>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</si>
  <si>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</si>
  <si>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</si>
  <si>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</si>
  <si>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</si>
  <si>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</si>
  <si>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</si>
  <si>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</si>
  <si>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</si>
  <si>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</si>
  <si>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</si>
  <si>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</si>
  <si>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</si>
  <si>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</si>
  <si>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</si>
  <si>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</si>
  <si>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</si>
  <si>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</si>
  <si>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</si>
  <si>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</si>
  <si>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</si>
  <si>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</si>
  <si>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</si>
  <si>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</si>
  <si>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</si>
  <si>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</si>
  <si>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</si>
  <si>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</si>
  <si>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</si>
  <si>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</si>
  <si>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</si>
  <si>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</si>
  <si>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</si>
  <si>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</si>
  <si>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</si>
  <si>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</si>
  <si>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</si>
  <si>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</si>
  <si>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</si>
  <si>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</si>
  <si>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</si>
  <si>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</si>
  <si>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</si>
  <si>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</si>
  <si>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</si>
  <si>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</si>
  <si>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</si>
  <si>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</si>
  <si>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</si>
  <si>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</si>
  <si>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</si>
  <si>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</si>
  <si>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</si>
  <si>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</si>
  <si>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</si>
  <si>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</si>
  <si>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</si>
  <si>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</si>
  <si>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</si>
  <si>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</si>
  <si>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</si>
  <si>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</si>
  <si>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</si>
  <si>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</si>
  <si>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</si>
  <si>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</si>
  <si>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</si>
  <si>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</si>
  <si>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</si>
  <si>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</si>
  <si>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</si>
  <si>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</si>
  <si>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</si>
  <si>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</si>
  <si>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</si>
  <si>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</si>
  <si>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</si>
  <si>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</si>
  <si>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</si>
  <si>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</si>
  <si>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</si>
  <si>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</si>
  <si>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</si>
  <si>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</si>
  <si>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</si>
  <si>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</si>
  <si>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</si>
  <si>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</si>
  <si>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</si>
  <si>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</si>
  <si>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</si>
  <si>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</si>
  <si>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</si>
  <si>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</si>
  <si>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</si>
  <si>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</si>
  <si>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</si>
  <si>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</si>
  <si>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</si>
  <si>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</si>
  <si>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</si>
  <si>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</si>
  <si>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</si>
  <si>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</si>
  <si>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</si>
  <si>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</si>
  <si>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</si>
  <si>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</si>
  <si>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</si>
  <si>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</si>
  <si>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</si>
  <si>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</si>
  <si>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</si>
  <si>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</si>
  <si>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</si>
  <si>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</si>
  <si>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</si>
  <si>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</si>
  <si>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</si>
  <si>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</si>
  <si>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</si>
  <si>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</si>
  <si>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</si>
  <si>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</si>
  <si>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</si>
  <si>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</si>
  <si>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</si>
  <si>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</si>
  <si>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</si>
  <si>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</si>
  <si>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</si>
  <si>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</si>
  <si>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</si>
  <si>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</si>
  <si>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</si>
  <si>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</si>
  <si>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</si>
  <si>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</si>
  <si>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</si>
  <si>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</si>
  <si>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</si>
  <si>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</si>
  <si>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</si>
  <si>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</si>
  <si>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</si>
  <si>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</si>
  <si>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</si>
  <si>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</si>
  <si>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</si>
  <si>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</si>
  <si>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</si>
  <si>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</si>
  <si>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</si>
  <si>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</si>
  <si>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</si>
  <si>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</si>
  <si>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</si>
  <si>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</si>
  <si>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</si>
  <si>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</si>
  <si>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</si>
  <si>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</si>
  <si>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</si>
  <si>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</si>
  <si>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</si>
  <si>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</si>
  <si>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</si>
  <si>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</si>
  <si>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</si>
  <si>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</si>
  <si>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</si>
  <si>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</si>
  <si>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</si>
  <si>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</si>
  <si>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</si>
  <si>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</si>
  <si>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</si>
  <si>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</si>
  <si>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</si>
  <si>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</si>
  <si>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</si>
  <si>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</si>
  <si>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</si>
  <si>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</si>
  <si>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</si>
  <si>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</si>
  <si>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</si>
  <si>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</si>
  <si>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</si>
  <si>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</si>
  <si>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</si>
  <si>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</si>
  <si>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</si>
  <si>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</si>
  <si>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</si>
  <si>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</si>
  <si>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</si>
  <si>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</si>
  <si>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</si>
  <si>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</si>
  <si>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</si>
  <si>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</si>
  <si>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</si>
  <si>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</si>
  <si>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</si>
  <si>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</si>
  <si>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</si>
  <si>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</si>
  <si>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</si>
  <si>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</si>
  <si>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</si>
  <si>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</si>
  <si>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</si>
  <si>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</si>
  <si>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</si>
  <si>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</si>
  <si>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</si>
  <si>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</si>
  <si>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</si>
  <si>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</si>
  <si>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</si>
  <si>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</si>
  <si>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</si>
  <si>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</si>
  <si>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</si>
  <si>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</si>
  <si>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</si>
  <si>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</si>
  <si>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</si>
  <si>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</si>
  <si>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</si>
  <si>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</si>
  <si>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</si>
  <si>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</si>
  <si>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</si>
  <si>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</si>
  <si>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</si>
  <si>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</si>
  <si>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</si>
  <si>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</si>
  <si>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</si>
  <si>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</si>
  <si>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</si>
  <si>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</si>
  <si>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</si>
  <si>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</si>
  <si>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</si>
  <si>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</si>
  <si>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</si>
  <si>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</si>
  <si>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</si>
  <si>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</si>
  <si>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</si>
  <si>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</si>
  <si>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</si>
  <si>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</si>
  <si>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</si>
  <si>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</si>
  <si>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</si>
  <si>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</si>
  <si>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</si>
  <si>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</si>
  <si>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</si>
  <si>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</si>
  <si>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</si>
  <si>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</si>
  <si>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</si>
  <si>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</si>
  <si>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</si>
  <si>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</si>
  <si>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</si>
  <si>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</si>
  <si>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</si>
  <si>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</si>
  <si>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</si>
  <si>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</si>
  <si>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</si>
  <si>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</si>
  <si>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</si>
  <si>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</si>
  <si>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</si>
  <si>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</si>
  <si>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</si>
  <si>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</si>
  <si>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</si>
  <si>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</si>
  <si>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</si>
  <si>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</si>
  <si>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</si>
  <si>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</si>
  <si>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</si>
  <si>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</si>
  <si>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</si>
  <si>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</si>
  <si>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</si>
  <si>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</si>
  <si>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</si>
  <si>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</si>
  <si>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</si>
  <si>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</si>
  <si>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</si>
  <si>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</si>
  <si>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</si>
  <si>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</si>
  <si>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</si>
  <si>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</si>
  <si>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</si>
  <si>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</si>
  <si>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</si>
  <si>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</si>
  <si>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</si>
  <si>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</si>
  <si>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</si>
  <si>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</si>
  <si>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</si>
  <si>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</si>
  <si>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</si>
  <si>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</si>
  <si>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</si>
  <si>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</si>
  <si>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</si>
  <si>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</si>
  <si>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</si>
  <si>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</si>
  <si>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</si>
  <si>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</si>
  <si>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</si>
  <si>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</si>
  <si>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</si>
  <si>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</si>
  <si>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</si>
  <si>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</si>
  <si>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</si>
  <si>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</si>
  <si>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</si>
  <si>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</si>
  <si>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</si>
  <si>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</si>
  <si>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</si>
  <si>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</si>
  <si>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</si>
  <si>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</si>
  <si>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</si>
  <si>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</si>
  <si>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</si>
  <si>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</si>
  <si>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</si>
  <si>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</si>
  <si>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</si>
  <si>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</si>
  <si>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</si>
  <si>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</si>
  <si>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</si>
  <si>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</si>
  <si>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</si>
  <si>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</si>
  <si>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</si>
  <si>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</si>
  <si>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</si>
  <si>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</si>
  <si>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</si>
  <si>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</si>
  <si>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</si>
  <si>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</si>
  <si>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</si>
  <si>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</si>
  <si>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</si>
  <si>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</si>
  <si>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</si>
  <si>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</si>
  <si>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</si>
  <si>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</si>
  <si>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</si>
  <si>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</si>
  <si>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</si>
  <si>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</si>
  <si>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</si>
  <si>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</si>
  <si>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</si>
  <si>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</si>
  <si>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</si>
  <si>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</si>
  <si>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</si>
  <si>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</si>
  <si>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</si>
  <si>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</si>
  <si>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</si>
  <si>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</si>
  <si>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</si>
  <si>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</si>
  <si>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</si>
  <si>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</si>
  <si>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</si>
  <si>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</si>
  <si>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</si>
  <si>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</si>
  <si>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</si>
  <si>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</si>
  <si>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</si>
  <si>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</si>
  <si>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</si>
  <si>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</si>
  <si>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</si>
  <si>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</si>
  <si>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</si>
  <si>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</si>
  <si>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</si>
  <si>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</si>
  <si>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</si>
  <si>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</si>
  <si>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</si>
  <si>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</si>
  <si>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</si>
  <si>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</si>
  <si>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</si>
  <si>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</si>
  <si>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</si>
  <si>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</si>
  <si>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</si>
  <si>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</si>
  <si>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</si>
  <si>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</si>
  <si>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</si>
  <si>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</si>
  <si>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</si>
  <si>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</si>
  <si>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</si>
  <si>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</si>
  <si>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</si>
  <si>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</si>
  <si>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</si>
  <si>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</si>
  <si>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</si>
  <si>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</si>
  <si>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</si>
  <si>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</si>
  <si>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</si>
  <si>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</si>
  <si>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</si>
  <si>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</si>
  <si>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</si>
  <si>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</si>
  <si>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</si>
  <si>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</si>
  <si>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</si>
  <si>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</si>
  <si>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</si>
  <si>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</si>
  <si>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</si>
  <si>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</si>
  <si>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</si>
  <si>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</si>
  <si>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</si>
  <si>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</si>
  <si>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</si>
  <si>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</si>
  <si>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</si>
  <si>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</si>
  <si>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</si>
  <si>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</si>
  <si>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</si>
  <si>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</si>
  <si>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</si>
  <si>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</si>
  <si>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</si>
  <si>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</si>
  <si>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</si>
  <si>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</si>
  <si>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</si>
  <si>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</si>
  <si>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</si>
  <si>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</si>
  <si>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</si>
  <si>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</si>
  <si>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</si>
  <si>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</si>
  <si>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</si>
  <si>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</si>
  <si>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</si>
  <si>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</si>
  <si>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</si>
  <si>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</si>
  <si>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</si>
  <si>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</si>
  <si>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</si>
  <si>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</si>
  <si>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</si>
  <si>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</si>
  <si>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</si>
  <si>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</si>
  <si>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</si>
  <si>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</si>
  <si>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</si>
  <si>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</si>
  <si>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</si>
  <si>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</si>
  <si>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</si>
  <si>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</si>
  <si>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</si>
  <si>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</si>
  <si>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</si>
  <si>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</si>
  <si>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</si>
  <si>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</si>
  <si>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</si>
  <si>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</si>
  <si>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</si>
  <si>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</si>
  <si>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</si>
  <si>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</si>
  <si>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</si>
  <si>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</si>
  <si>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</si>
  <si>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</si>
  <si>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</si>
  <si>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</si>
  <si>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</si>
  <si>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</si>
  <si>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</si>
  <si>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</si>
  <si>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</si>
  <si>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</si>
  <si>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</si>
  <si>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</si>
  <si>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</si>
  <si>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</si>
  <si>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</si>
  <si>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</si>
  <si>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</si>
  <si>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</si>
  <si>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</si>
  <si>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</si>
  <si>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</si>
  <si>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</si>
  <si>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</si>
  <si>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</si>
  <si>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</si>
  <si>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</si>
  <si>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</si>
  <si>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</si>
  <si>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</si>
  <si>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</si>
  <si>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</si>
  <si>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</si>
  <si>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</si>
  <si>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</si>
  <si>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</si>
  <si>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</si>
  <si>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</si>
  <si>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</si>
  <si>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</si>
  <si>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</si>
  <si>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</si>
  <si>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</si>
  <si>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</si>
  <si>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</si>
  <si>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</si>
  <si>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</si>
  <si>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</si>
  <si>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</si>
  <si>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</si>
  <si>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</si>
  <si>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</si>
  <si>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</si>
  <si>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</si>
  <si>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</si>
  <si>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</si>
  <si>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</si>
  <si>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</si>
  <si>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</si>
  <si>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</si>
  <si>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</si>
  <si>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</si>
  <si>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</si>
  <si>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</si>
  <si>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</si>
  <si>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</si>
  <si>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</si>
  <si>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</si>
  <si>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</si>
  <si>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</si>
  <si>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</si>
  <si>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</si>
  <si>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</si>
  <si>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</si>
  <si>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</si>
  <si>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</si>
  <si>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</si>
  <si>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</si>
  <si>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</si>
  <si>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</si>
  <si>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</si>
  <si>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</si>
  <si>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</si>
  <si>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</si>
  <si>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</si>
  <si>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</si>
  <si>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</si>
  <si>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</si>
  <si>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</si>
  <si>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</si>
  <si>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</si>
  <si>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</si>
  <si>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</si>
  <si>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</si>
  <si>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</si>
  <si>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</si>
  <si>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</si>
  <si>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</si>
  <si>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</si>
  <si>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</si>
  <si>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</si>
  <si>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</si>
  <si>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</si>
  <si>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</si>
  <si>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</si>
  <si>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</si>
  <si>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</si>
  <si>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</si>
  <si>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</si>
  <si>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</si>
  <si>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</si>
  <si>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</si>
  <si>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</si>
  <si>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</si>
  <si>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</si>
  <si>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</si>
  <si>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</si>
  <si>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</si>
  <si>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</si>
  <si>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</si>
  <si>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</si>
  <si>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</si>
  <si>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</si>
  <si>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</si>
  <si>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</si>
  <si>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</si>
  <si>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</si>
  <si>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</si>
  <si>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</si>
  <si>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</si>
  <si>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</si>
  <si>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</si>
  <si>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</si>
  <si>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</si>
  <si>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</si>
  <si>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</si>
  <si>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</si>
  <si>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</si>
  <si>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</si>
  <si>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</si>
  <si>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</si>
  <si>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</si>
  <si>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</si>
  <si>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</si>
  <si>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</si>
  <si>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</si>
  <si>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</si>
  <si>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</si>
  <si>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</si>
  <si>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</si>
  <si>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</si>
  <si>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</si>
  <si>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</si>
  <si>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</si>
  <si>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</si>
  <si>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</si>
  <si>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</si>
  <si>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</si>
  <si>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</si>
  <si>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</si>
  <si>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</si>
  <si>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</si>
  <si>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</si>
  <si>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</si>
  <si>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</si>
  <si>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</si>
  <si>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</si>
  <si>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</si>
  <si>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</si>
  <si>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</si>
  <si>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</si>
  <si>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</si>
  <si>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</si>
  <si>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</si>
  <si>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</si>
  <si>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</si>
  <si>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</si>
  <si>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</si>
  <si>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</si>
  <si>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</si>
  <si>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</si>
  <si>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</si>
  <si>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</si>
  <si>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</si>
  <si>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</si>
  <si>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</si>
  <si>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</si>
  <si>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</si>
  <si>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</si>
  <si>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</si>
  <si>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</si>
  <si>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</si>
  <si>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</si>
  <si>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</si>
  <si>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</si>
  <si>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</si>
  <si>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</si>
  <si>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</si>
  <si>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</si>
  <si>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</si>
  <si>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</si>
  <si>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</si>
  <si>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</si>
  <si>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</si>
  <si>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</si>
  <si>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</si>
  <si>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</si>
  <si>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</si>
  <si>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</si>
  <si>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</si>
  <si>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</si>
  <si>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</si>
  <si>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</si>
  <si>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</si>
  <si>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</si>
  <si>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</si>
  <si>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</si>
  <si>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</si>
  <si>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</si>
  <si>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</si>
  <si>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</si>
  <si>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</si>
  <si>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</si>
  <si>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</si>
  <si>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</si>
  <si>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</si>
  <si>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</si>
  <si>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</si>
  <si>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</si>
  <si>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</si>
  <si>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</si>
  <si>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</si>
  <si>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</si>
  <si>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</si>
  <si>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</si>
  <si>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</si>
  <si>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</si>
  <si>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</si>
  <si>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</si>
  <si>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</si>
  <si>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</si>
  <si>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</si>
  <si>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</si>
  <si>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</si>
  <si>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</si>
  <si>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</si>
  <si>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</si>
  <si>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</si>
  <si>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</si>
  <si>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</si>
  <si>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</si>
  <si>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</si>
  <si>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</si>
  <si>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</si>
  <si>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</si>
  <si>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</si>
  <si>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</si>
  <si>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</si>
  <si>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</si>
  <si>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</si>
  <si>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</si>
  <si>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</si>
  <si>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</si>
  <si>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</si>
  <si>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</si>
  <si>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</si>
  <si>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</si>
  <si>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</si>
  <si>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</si>
  <si>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</si>
  <si>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</si>
  <si>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</si>
  <si>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</si>
  <si>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</si>
  <si>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</si>
  <si>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</si>
  <si>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</si>
  <si>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</si>
  <si>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</si>
  <si>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</si>
  <si>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</si>
  <si>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</si>
  <si>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</si>
  <si>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</si>
  <si>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</si>
  <si>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</si>
  <si>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</si>
  <si>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</si>
  <si>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</si>
  <si>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</si>
  <si>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</si>
  <si>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</si>
  <si>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</si>
  <si>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</si>
  <si>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</si>
  <si>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</si>
  <si>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</si>
  <si>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</si>
  <si>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</si>
  <si>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</si>
  <si>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</si>
  <si>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</si>
  <si>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</si>
  <si>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</si>
  <si>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</si>
  <si>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</si>
  <si>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</si>
  <si>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</si>
  <si>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</si>
  <si>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</si>
  <si>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</si>
  <si>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</si>
  <si>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</si>
  <si>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</si>
  <si>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</si>
  <si>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</si>
  <si>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</si>
  <si>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</si>
  <si>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</si>
  <si>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</si>
  <si>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</si>
  <si>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</si>
  <si>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</si>
  <si>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</si>
  <si>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</si>
  <si>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</si>
  <si>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</si>
  <si>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</si>
  <si>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</si>
  <si>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</si>
  <si>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</si>
  <si>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</si>
  <si>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</si>
  <si>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</si>
  <si>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</si>
  <si>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</si>
  <si>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</si>
  <si>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</si>
  <si>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</si>
  <si>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</si>
  <si>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</si>
  <si>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</si>
  <si>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</si>
  <si>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</si>
  <si>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</si>
  <si>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</si>
  <si>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</si>
  <si>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</si>
  <si>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</si>
  <si>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</si>
  <si>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</si>
  <si>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</si>
  <si>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</si>
  <si>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</si>
  <si>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</si>
  <si>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</si>
  <si>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</si>
  <si>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</si>
  <si>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</si>
  <si>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</si>
  <si>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</si>
  <si>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</si>
  <si>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</si>
  <si>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</si>
  <si>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</si>
  <si>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</si>
  <si>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</si>
  <si>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</si>
  <si>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</si>
  <si>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</si>
  <si>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</si>
  <si>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</si>
  <si>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</si>
  <si>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</si>
  <si>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</si>
  <si>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</si>
  <si>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</si>
  <si>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</si>
  <si>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</si>
  <si>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</si>
  <si>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</si>
  <si>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</si>
  <si>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</si>
  <si>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</si>
  <si>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</si>
  <si>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</si>
  <si>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</si>
  <si>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</si>
  <si>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</si>
  <si>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</si>
  <si>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</si>
  <si>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</si>
  <si>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</si>
  <si>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</si>
  <si>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</si>
  <si>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</si>
  <si>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</si>
  <si>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</si>
  <si>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</si>
  <si>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</si>
  <si>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</si>
  <si>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</si>
  <si>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</si>
  <si>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</si>
  <si>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</si>
  <si>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</si>
  <si>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</si>
  <si>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</si>
  <si>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</si>
  <si>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</si>
  <si>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</si>
  <si>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</si>
  <si>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</si>
  <si>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</si>
  <si>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</si>
  <si>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</si>
  <si>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</si>
  <si>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</si>
  <si>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</si>
  <si>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</si>
  <si>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</si>
  <si>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</si>
  <si>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</si>
  <si>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</si>
  <si>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</si>
  <si>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</si>
  <si>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</si>
  <si>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</si>
  <si>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</si>
  <si>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</si>
  <si>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</si>
  <si>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</si>
  <si>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</si>
  <si>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</si>
  <si>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</si>
  <si>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</si>
  <si>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</si>
  <si>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</si>
  <si>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</si>
  <si>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</si>
  <si>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</si>
  <si>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</si>
  <si>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</si>
  <si>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</si>
  <si>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</si>
  <si>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</si>
  <si>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</si>
  <si>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</si>
  <si>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</si>
  <si>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</si>
  <si>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</si>
  <si>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</si>
  <si>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</si>
  <si>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</si>
  <si>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</si>
  <si>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</si>
  <si>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</si>
  <si>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</si>
  <si>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</si>
  <si>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</si>
  <si>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</si>
  <si>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</si>
  <si>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</si>
  <si>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</si>
  <si>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</si>
  <si>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</si>
  <si>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</si>
  <si>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</si>
  <si>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</si>
  <si>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</si>
  <si>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</si>
  <si>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</si>
  <si>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</si>
  <si>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</si>
  <si>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</si>
  <si>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</si>
  <si>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</si>
  <si>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</si>
  <si>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</si>
  <si>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</si>
  <si>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</si>
  <si>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</si>
  <si>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</si>
  <si>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</si>
  <si>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</si>
  <si>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</si>
  <si>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</si>
  <si>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</si>
  <si>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</si>
  <si>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</si>
  <si>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</si>
  <si>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</si>
  <si>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</si>
  <si>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</si>
  <si>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</si>
  <si>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</si>
  <si>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</si>
  <si>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</si>
  <si>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</si>
  <si>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</si>
  <si>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</si>
  <si>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</si>
  <si>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</si>
  <si>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</si>
  <si>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</si>
  <si>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</si>
  <si>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</si>
  <si>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</si>
  <si>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</si>
  <si>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</si>
  <si>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</si>
  <si>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</si>
  <si>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</si>
  <si>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</si>
  <si>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</si>
  <si>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</si>
  <si>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</si>
  <si>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</si>
  <si>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</si>
  <si>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</si>
  <si>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</si>
  <si>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</si>
  <si>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</si>
  <si>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</si>
  <si>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</si>
  <si>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</si>
  <si>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</si>
  <si>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</si>
  <si>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</si>
  <si>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</si>
  <si>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</si>
  <si>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</si>
  <si>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</si>
  <si>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</si>
  <si>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</si>
  <si>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</si>
  <si>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</si>
  <si>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</si>
  <si>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</si>
  <si>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</si>
  <si>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</si>
  <si>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</si>
  <si>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</si>
  <si>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</si>
  <si>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</si>
  <si>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</si>
  <si>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</si>
  <si>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</si>
  <si>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</si>
  <si>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</si>
  <si>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</si>
  <si>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</si>
  <si>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</si>
  <si>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</si>
  <si>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</si>
  <si>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</si>
  <si>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</si>
  <si>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</si>
  <si>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</si>
  <si>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</si>
  <si>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</si>
  <si>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</si>
  <si>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</si>
  <si>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</si>
  <si>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</si>
  <si>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</si>
  <si>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</si>
  <si>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</si>
  <si>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</si>
  <si>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</si>
  <si>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</si>
  <si>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</si>
  <si>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</si>
  <si>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</si>
  <si>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</si>
  <si>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</si>
  <si>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</si>
  <si>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</si>
  <si>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</si>
  <si>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</si>
  <si>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</si>
  <si>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</si>
  <si>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</si>
  <si>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</si>
  <si>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</si>
  <si>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</si>
  <si>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</si>
  <si>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</si>
  <si>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</si>
  <si>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</si>
  <si>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</si>
  <si>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</si>
  <si>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</si>
  <si>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</si>
  <si>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</si>
  <si>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</si>
  <si>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</si>
  <si>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</si>
  <si>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</si>
  <si>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</si>
  <si>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</si>
  <si>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</si>
  <si>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</si>
  <si>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</si>
  <si>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</si>
  <si>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</si>
  <si>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</si>
  <si>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</si>
  <si>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</si>
  <si>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</si>
  <si>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</si>
  <si>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</si>
  <si>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</si>
  <si>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</si>
  <si>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</si>
  <si>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</si>
  <si>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</si>
  <si>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</si>
  <si>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</si>
  <si>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</si>
  <si>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</si>
  <si>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</si>
  <si>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</si>
  <si>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</si>
  <si>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</si>
  <si>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</si>
  <si>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</si>
  <si>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</si>
  <si>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</si>
  <si>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</si>
  <si>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</si>
  <si>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</si>
  <si>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</si>
  <si>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</si>
  <si>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</si>
  <si>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</si>
  <si>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</si>
  <si>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</si>
  <si>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</si>
  <si>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</si>
  <si>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</si>
  <si>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</si>
  <si>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</si>
  <si>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</si>
  <si>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</si>
  <si>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</si>
  <si>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</si>
  <si>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</si>
  <si>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</si>
  <si>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</si>
  <si>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</si>
  <si>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</si>
  <si>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</si>
  <si>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</si>
  <si>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</si>
  <si>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</si>
  <si>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</si>
  <si>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</si>
  <si>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</si>
  <si>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</si>
  <si>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</si>
  <si>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</si>
  <si>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</si>
  <si>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</si>
  <si>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</si>
  <si>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</si>
  <si>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</si>
  <si>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</si>
  <si>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</si>
  <si>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</si>
  <si>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</si>
  <si>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</si>
  <si>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</si>
  <si>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</si>
  <si>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</si>
  <si>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</si>
  <si>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</si>
  <si>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</si>
  <si>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</si>
  <si>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</si>
  <si>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</si>
  <si>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</si>
  <si>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</si>
  <si>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</si>
  <si>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</si>
  <si>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</si>
  <si>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</si>
  <si>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</si>
  <si>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</si>
  <si>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</si>
  <si>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</si>
  <si>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</si>
  <si>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</si>
  <si>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</si>
  <si>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</si>
  <si>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</si>
  <si>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</si>
  <si>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</si>
  <si>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</si>
  <si>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</si>
  <si>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</si>
  <si>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</si>
  <si>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</si>
  <si>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</si>
  <si>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</si>
  <si>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</si>
  <si>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</si>
  <si>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</si>
  <si>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</si>
  <si>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</si>
  <si>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</si>
  <si>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</si>
  <si>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</si>
  <si>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</si>
  <si>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</si>
  <si>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</si>
  <si>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</si>
  <si>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</si>
  <si>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</si>
  <si>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</si>
  <si>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</si>
  <si>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</si>
  <si>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</si>
  <si>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</si>
  <si>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</si>
  <si>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</si>
  <si>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</si>
  <si>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</si>
  <si>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</si>
  <si>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</si>
  <si>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</si>
  <si>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</si>
  <si>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</si>
  <si>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</si>
  <si>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</si>
  <si>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</si>
  <si>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</si>
  <si>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</si>
  <si>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</si>
  <si>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</si>
  <si>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</si>
  <si>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</si>
  <si>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</si>
  <si>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</si>
  <si>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</si>
  <si>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</si>
  <si>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</si>
  <si>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</si>
  <si>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</si>
  <si>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</si>
  <si>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</si>
  <si>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</si>
  <si>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</si>
  <si>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</si>
  <si>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</si>
  <si>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</si>
  <si>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</si>
  <si>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</si>
  <si>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</si>
  <si>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</si>
  <si>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</si>
  <si>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</si>
  <si>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</si>
  <si>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</si>
  <si>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</si>
  <si>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</si>
  <si>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</si>
  <si>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</si>
  <si>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</si>
  <si>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</si>
  <si>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</si>
  <si>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</si>
  <si>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</si>
  <si>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</si>
  <si>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</si>
  <si>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</si>
  <si>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</si>
  <si>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</si>
  <si>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</si>
  <si>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</si>
  <si>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</si>
  <si>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</si>
  <si>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</si>
  <si>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</si>
  <si>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</si>
  <si>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</si>
  <si>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</si>
  <si>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</si>
  <si>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</si>
  <si>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</si>
  <si>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</si>
  <si>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</si>
  <si>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</si>
  <si>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</si>
  <si>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</si>
  <si>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</si>
  <si>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</si>
  <si>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</si>
  <si>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</si>
  <si>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</si>
  <si>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</si>
  <si>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</si>
  <si>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</si>
  <si>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</si>
  <si>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</si>
  <si>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</si>
  <si>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</si>
  <si>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</si>
  <si>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</si>
  <si>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</si>
  <si>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</si>
  <si>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</si>
  <si>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</si>
  <si>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</si>
  <si>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</si>
  <si>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</si>
  <si>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</si>
  <si>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</si>
  <si>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</si>
  <si>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</si>
  <si>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</si>
  <si>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</si>
  <si>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</si>
  <si>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</si>
  <si>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</si>
  <si>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</si>
  <si>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</si>
  <si>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</si>
  <si>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</si>
  <si>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</si>
  <si>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</si>
  <si>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</si>
  <si>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</si>
  <si>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</si>
  <si>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</si>
  <si>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</si>
  <si>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</si>
  <si>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</si>
  <si>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</si>
  <si>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</si>
  <si>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</si>
  <si>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</si>
  <si>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</si>
  <si>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</si>
  <si>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</si>
  <si>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</si>
  <si>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</si>
  <si>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</si>
  <si>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</si>
  <si>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</si>
  <si>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</si>
  <si>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</si>
  <si>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</si>
  <si>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</si>
  <si>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</si>
  <si>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</si>
  <si>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</si>
  <si>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</si>
  <si>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</si>
  <si>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</si>
  <si>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</si>
  <si>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</si>
  <si>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</si>
  <si>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</si>
  <si>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</si>
  <si>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</si>
  <si>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</si>
  <si>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</si>
  <si>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</si>
  <si>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</si>
  <si>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</si>
  <si>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</si>
  <si>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</si>
  <si>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</si>
  <si>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</si>
  <si>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</si>
  <si>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</si>
  <si>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</si>
  <si>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</si>
  <si>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</si>
  <si>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</si>
  <si>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</si>
  <si>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</si>
  <si>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</si>
  <si>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</si>
  <si>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</si>
  <si>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</si>
  <si>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</si>
  <si>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</si>
  <si>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</si>
  <si>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</si>
  <si>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</si>
  <si>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</si>
  <si>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</si>
  <si>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</si>
  <si>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</si>
  <si>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</si>
  <si>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</si>
  <si>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</si>
  <si>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</si>
  <si>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</si>
  <si>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</si>
  <si>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</si>
  <si>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</si>
  <si>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</si>
  <si>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</si>
  <si>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</si>
  <si>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</si>
  <si>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</si>
  <si>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</si>
  <si>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</si>
  <si>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</si>
  <si>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</si>
  <si>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</si>
  <si>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</si>
  <si>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</si>
  <si>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</si>
  <si>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</si>
  <si>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</si>
  <si>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</si>
  <si>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</si>
  <si>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</si>
  <si>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</si>
  <si>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</si>
  <si>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</si>
  <si>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</si>
  <si>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</si>
  <si>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</si>
  <si>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</si>
  <si>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</si>
  <si>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</si>
  <si>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</si>
  <si>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</si>
  <si>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</si>
  <si>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</si>
  <si>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</si>
  <si>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</si>
  <si>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</si>
  <si>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</si>
  <si>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</si>
  <si>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</si>
  <si>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</si>
  <si>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</si>
  <si>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</si>
  <si>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</si>
  <si>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</si>
  <si>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</si>
  <si>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</si>
  <si>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</si>
  <si>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</si>
  <si>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</si>
  <si>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</si>
  <si>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</si>
  <si>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</si>
  <si>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</si>
  <si>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</si>
  <si>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</si>
  <si>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</si>
  <si>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</si>
  <si>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</si>
  <si>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</si>
  <si>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</si>
  <si>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</si>
  <si>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</si>
  <si>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</si>
  <si>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</si>
  <si>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</si>
  <si>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</si>
  <si>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</si>
  <si>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</si>
  <si>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</si>
  <si>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</si>
  <si>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</si>
  <si>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</si>
  <si>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</si>
  <si>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</si>
  <si>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</si>
  <si>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</si>
  <si>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</si>
  <si>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</si>
  <si>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</si>
  <si>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</si>
  <si>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</si>
  <si>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</si>
  <si>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</si>
  <si>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</si>
  <si>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</si>
  <si>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</si>
  <si>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</si>
  <si>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</si>
  <si>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</si>
  <si>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</si>
  <si>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</si>
  <si>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</si>
  <si>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</si>
  <si>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</si>
  <si>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</si>
  <si>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</si>
  <si>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</si>
  <si>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</si>
  <si>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</si>
  <si>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</si>
  <si>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</si>
  <si>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</si>
  <si>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</si>
  <si>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</si>
  <si>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</si>
  <si>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</si>
  <si>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</si>
  <si>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</si>
  <si>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</si>
  <si>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</si>
  <si>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</si>
  <si>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</si>
  <si>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</si>
  <si>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</si>
  <si>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</si>
  <si>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</si>
  <si>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</si>
  <si>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</si>
  <si>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</si>
  <si>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</si>
  <si>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</si>
  <si>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</si>
  <si>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</si>
  <si>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</si>
  <si>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</si>
  <si>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</si>
  <si>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</si>
  <si>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</si>
  <si>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</si>
  <si>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</si>
  <si>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</si>
  <si>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</si>
  <si>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</si>
  <si>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</si>
  <si>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</si>
  <si>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</si>
  <si>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</si>
  <si>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</si>
  <si>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</si>
  <si>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</si>
  <si>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</si>
  <si>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</si>
  <si>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</si>
  <si>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</si>
  <si>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</si>
  <si>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</si>
  <si>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</si>
  <si>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</si>
  <si>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</si>
  <si>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</si>
  <si>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</si>
  <si>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</si>
  <si>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</si>
  <si>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</si>
  <si>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</si>
  <si>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</si>
  <si>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</si>
  <si>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</si>
  <si>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</si>
  <si>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</si>
  <si>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</si>
  <si>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</si>
  <si>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</si>
  <si>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</si>
  <si>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</si>
  <si>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</si>
  <si>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</si>
  <si>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</si>
  <si>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</si>
  <si>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</si>
  <si>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</si>
  <si>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</si>
  <si>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</si>
  <si>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</si>
  <si>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</si>
  <si>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</si>
  <si>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</si>
  <si>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</si>
  <si>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</si>
  <si>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</si>
  <si>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</si>
  <si>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</si>
  <si>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</si>
  <si>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</si>
  <si>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</si>
  <si>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</si>
  <si>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</si>
  <si>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</si>
  <si>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</si>
  <si>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</si>
  <si>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</si>
  <si>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</si>
  <si>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</si>
  <si>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</si>
  <si>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</si>
  <si>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</si>
  <si>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</si>
  <si>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</si>
  <si>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</si>
  <si>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</si>
  <si>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</si>
  <si>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</si>
  <si>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</si>
  <si>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</si>
  <si>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</si>
  <si>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</si>
  <si>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</si>
  <si>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</si>
  <si>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</si>
  <si>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</si>
  <si>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</si>
  <si>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</si>
  <si>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</si>
  <si>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</si>
  <si>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</si>
  <si>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</si>
  <si>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</si>
  <si>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</si>
  <si>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</si>
  <si>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</si>
  <si>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</si>
  <si>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</si>
  <si>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</si>
  <si>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</si>
  <si>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</si>
  <si>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</si>
  <si>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</si>
  <si>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</si>
  <si>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</si>
  <si>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</si>
  <si>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</si>
  <si>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</si>
  <si>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</si>
  <si>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</si>
  <si>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</si>
  <si>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</si>
  <si>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</si>
  <si>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</si>
  <si>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</si>
  <si>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</si>
  <si>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</si>
  <si>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</si>
  <si>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</si>
  <si>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</si>
  <si>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</si>
  <si>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</si>
  <si>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</si>
  <si>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</si>
  <si>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</si>
  <si>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</si>
  <si>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</si>
  <si>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</si>
  <si>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</si>
  <si>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</si>
  <si>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</si>
  <si>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</si>
  <si>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</si>
  <si>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</si>
  <si>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</si>
  <si>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</si>
  <si>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</si>
  <si>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</si>
  <si>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</si>
  <si>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</si>
  <si>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</si>
  <si>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</si>
  <si>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</si>
  <si>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</si>
  <si>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</si>
  <si>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</si>
  <si>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</si>
  <si>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</si>
  <si>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</si>
  <si>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</si>
  <si>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</si>
  <si>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</si>
  <si>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</si>
  <si>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</si>
  <si>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</si>
  <si>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</si>
  <si>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</si>
  <si>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</si>
  <si>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</si>
  <si>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</si>
  <si>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</si>
  <si>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</si>
  <si>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</si>
  <si>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</si>
  <si>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</si>
  <si>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</si>
  <si>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</si>
  <si>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</si>
  <si>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</si>
  <si>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</si>
  <si>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</si>
  <si>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</si>
  <si>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</si>
  <si>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</si>
  <si>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</si>
  <si>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</si>
  <si>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</si>
  <si>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</si>
  <si>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</si>
  <si>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</si>
  <si>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</si>
  <si>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</si>
  <si>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</si>
  <si>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</si>
  <si>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</si>
  <si>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</si>
  <si>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</si>
  <si>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</si>
  <si>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</si>
  <si>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</si>
  <si>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</si>
  <si>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</si>
  <si>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</si>
  <si>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</si>
  <si>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</si>
  <si>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</si>
  <si>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</si>
  <si>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</si>
  <si>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</si>
  <si>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</si>
  <si>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</si>
  <si>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</si>
  <si>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</si>
  <si>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</si>
  <si>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</si>
  <si>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</si>
  <si>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</si>
  <si>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</si>
  <si>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</si>
  <si>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</si>
  <si>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</si>
  <si>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</si>
  <si>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</si>
  <si>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</si>
  <si>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</si>
  <si>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</si>
  <si>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</si>
  <si>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</si>
  <si>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</si>
  <si>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</si>
  <si>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</si>
  <si>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</si>
  <si>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</si>
  <si>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</si>
  <si>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</si>
  <si>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</si>
  <si>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</si>
  <si>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</si>
  <si>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</si>
  <si>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</si>
  <si>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</si>
  <si>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</si>
  <si>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</si>
  <si>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</si>
  <si>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</si>
  <si>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</si>
  <si>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</si>
  <si>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</si>
  <si>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</si>
  <si>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</si>
  <si>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</si>
  <si>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</si>
  <si>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</si>
  <si>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</si>
  <si>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</si>
  <si>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</si>
  <si>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</si>
  <si>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</si>
  <si>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</si>
  <si>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</si>
  <si>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</si>
  <si>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</si>
  <si>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</si>
  <si>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</si>
  <si>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</si>
  <si>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</si>
  <si>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</si>
  <si>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</si>
  <si>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</si>
  <si>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</si>
  <si>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</si>
  <si>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</si>
  <si>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</si>
  <si>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</si>
  <si>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</si>
  <si>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</si>
  <si>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</si>
  <si>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</si>
  <si>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</si>
  <si>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</si>
  <si>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</si>
  <si>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</si>
  <si>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</si>
  <si>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</si>
  <si>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</si>
  <si>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</si>
  <si>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</si>
  <si>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</si>
  <si>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</si>
  <si>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</si>
  <si>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</si>
  <si>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</si>
  <si>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</si>
  <si>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</si>
  <si>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</si>
  <si>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</si>
  <si>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</si>
  <si>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</si>
  <si>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</si>
  <si>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</si>
  <si>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</si>
  <si>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</si>
  <si>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</si>
  <si>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</si>
  <si>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</si>
  <si>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</si>
  <si>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</si>
  <si>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</si>
  <si>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</si>
  <si>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</si>
  <si>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</si>
  <si>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</si>
  <si>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</si>
  <si>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</si>
  <si>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</si>
  <si>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</si>
  <si>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</si>
  <si>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</si>
  <si>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</si>
  <si>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</si>
  <si>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</si>
  <si>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</si>
  <si>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</si>
  <si>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</si>
  <si>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</si>
  <si>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</si>
  <si>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</si>
  <si>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</si>
  <si>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</si>
  <si>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</si>
  <si>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</si>
  <si>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</si>
  <si>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</si>
  <si>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</si>
  <si>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</si>
  <si>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</si>
  <si>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</si>
  <si>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</si>
  <si>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</si>
  <si>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</si>
  <si>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</si>
  <si>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</si>
  <si>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</si>
  <si>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</si>
  <si>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</si>
  <si>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</si>
  <si>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</si>
  <si>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</si>
  <si>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</si>
  <si>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</si>
  <si>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</si>
  <si>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</si>
  <si>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</si>
  <si>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</si>
  <si>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</si>
  <si>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</si>
  <si>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</si>
  <si>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</si>
  <si>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</si>
  <si>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</si>
  <si>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</si>
  <si>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</si>
  <si>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</si>
  <si>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</si>
  <si>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</si>
  <si>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</si>
  <si>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</si>
  <si>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</si>
  <si>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</si>
  <si>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</si>
  <si>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</si>
  <si>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</si>
  <si>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</si>
  <si>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</si>
  <si>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</si>
  <si>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</si>
  <si>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</si>
  <si>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</si>
  <si>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</si>
  <si>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</si>
  <si>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</si>
  <si>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</si>
  <si>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</si>
  <si>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</si>
  <si>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</si>
  <si>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</si>
  <si>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</si>
  <si>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</si>
  <si>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</si>
  <si>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</si>
  <si>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</si>
  <si>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</si>
  <si>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</si>
  <si>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</si>
  <si>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10002508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</si>
  <si>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</si>
  <si>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</si>
  <si>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</si>
  <si>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</si>
  <si>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</si>
  <si>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</si>
  <si>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</si>
  <si>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</si>
  <si>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</si>
  <si>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</si>
  <si>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</si>
  <si>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</si>
  <si>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</si>
  <si>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</si>
  <si>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</si>
  <si>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</si>
  <si>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</si>
  <si>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</si>
  <si>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</si>
  <si>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</si>
  <si>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</si>
  <si>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</si>
  <si>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</si>
  <si>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</si>
  <si>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</si>
  <si>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</si>
  <si>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</si>
  <si>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</si>
  <si>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</si>
  <si>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</si>
  <si>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</si>
  <si>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</si>
  <si>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</si>
  <si>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</si>
  <si>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10002504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</si>
  <si>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</si>
  <si>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</si>
  <si>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</si>
  <si>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</si>
  <si>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</si>
  <si>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</si>
  <si>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</si>
  <si>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</si>
  <si>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</si>
  <si>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</si>
  <si>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</si>
  <si>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</si>
  <si>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</si>
  <si>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</si>
  <si>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</si>
  <si>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</si>
  <si>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</si>
  <si>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</si>
  <si>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</si>
  <si>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</si>
  <si>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</si>
  <si>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</si>
  <si>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</si>
  <si>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</si>
  <si>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</si>
  <si>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</si>
  <si>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</si>
  <si>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</si>
  <si>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3.3775 24-04-23 (12) -515</t>
  </si>
  <si>
    <t>10002478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</si>
  <si>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</si>
  <si>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</si>
  <si>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</si>
  <si>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</si>
  <si>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</si>
  <si>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</si>
  <si>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</si>
  <si>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</si>
  <si>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</si>
  <si>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</si>
  <si>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</si>
  <si>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</si>
  <si>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</si>
  <si>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</si>
  <si>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</si>
  <si>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</si>
  <si>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</si>
  <si>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</si>
  <si>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</si>
  <si>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</si>
  <si>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</si>
  <si>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</si>
  <si>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</si>
  <si>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</si>
  <si>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</si>
  <si>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</si>
  <si>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</si>
  <si>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</si>
  <si>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</si>
  <si>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</si>
  <si>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</si>
  <si>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</si>
  <si>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</si>
  <si>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</si>
  <si>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</si>
  <si>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</si>
  <si>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</si>
  <si>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</si>
  <si>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</si>
  <si>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</si>
  <si>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</si>
  <si>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</si>
  <si>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</si>
  <si>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</si>
  <si>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</si>
  <si>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</si>
  <si>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</si>
  <si>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</si>
  <si>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</si>
  <si>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</si>
  <si>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</si>
  <si>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</si>
  <si>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</si>
  <si>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</si>
  <si>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</si>
  <si>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</si>
  <si>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</si>
  <si>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</si>
  <si>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</si>
  <si>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</si>
  <si>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</si>
  <si>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</si>
  <si>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</si>
  <si>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</si>
  <si>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</si>
  <si>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</si>
  <si>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</si>
  <si>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</si>
  <si>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</si>
  <si>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10002446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</si>
  <si>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</si>
  <si>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</si>
  <si>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</si>
  <si>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</si>
  <si>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</si>
  <si>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</si>
  <si>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18-05-23 (10) -565</t>
  </si>
  <si>
    <t>10002483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</si>
  <si>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</si>
  <si>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</si>
  <si>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</si>
  <si>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</si>
  <si>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</si>
  <si>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</si>
  <si>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</si>
  <si>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</si>
  <si>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</si>
  <si>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</si>
  <si>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</si>
  <si>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</si>
  <si>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</si>
  <si>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</si>
  <si>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</si>
  <si>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</si>
  <si>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</si>
  <si>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</si>
  <si>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</si>
  <si>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</si>
  <si>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</si>
  <si>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</si>
  <si>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</si>
  <si>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</si>
  <si>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</si>
  <si>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10002510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</si>
  <si>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</si>
  <si>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</si>
  <si>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</si>
  <si>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</si>
  <si>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</si>
  <si>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</si>
  <si>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</si>
  <si>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</si>
  <si>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</si>
  <si>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</si>
  <si>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</si>
  <si>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</si>
  <si>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</si>
  <si>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</si>
  <si>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</si>
  <si>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</si>
  <si>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</si>
  <si>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</si>
  <si>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</si>
  <si>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</si>
  <si>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</si>
  <si>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</si>
  <si>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</si>
  <si>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</si>
  <si>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</si>
  <si>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</si>
  <si>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3.478 30-10-23 (10) -430</t>
  </si>
  <si>
    <t>10002525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</si>
  <si>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</si>
  <si>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</si>
  <si>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</si>
  <si>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</si>
  <si>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</si>
  <si>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</si>
  <si>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</si>
  <si>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</si>
  <si>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</si>
  <si>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</si>
  <si>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</si>
  <si>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</si>
  <si>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</si>
  <si>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</si>
  <si>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</si>
  <si>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10002467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</si>
  <si>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</si>
  <si>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</si>
  <si>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</si>
  <si>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</si>
  <si>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</si>
  <si>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</si>
  <si>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</si>
  <si>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</si>
  <si>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</si>
  <si>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</si>
  <si>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</si>
  <si>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</si>
  <si>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</si>
  <si>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</si>
  <si>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</si>
  <si>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</si>
  <si>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</si>
  <si>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</si>
  <si>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</si>
  <si>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</si>
  <si>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</si>
  <si>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</si>
  <si>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</si>
  <si>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</si>
  <si>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</si>
  <si>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</si>
  <si>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</si>
  <si>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</si>
  <si>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</si>
  <si>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</si>
  <si>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</si>
  <si>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</si>
  <si>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</si>
  <si>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</si>
  <si>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10002528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</si>
  <si>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</si>
  <si>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</si>
  <si>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</si>
  <si>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</si>
  <si>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</si>
  <si>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</si>
  <si>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</si>
  <si>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10002530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</si>
  <si>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</si>
  <si>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</si>
  <si>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</si>
  <si>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</si>
  <si>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</si>
  <si>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</si>
  <si>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</si>
  <si>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</si>
  <si>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</si>
  <si>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</si>
  <si>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</si>
  <si>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</si>
  <si>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</si>
  <si>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</si>
  <si>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</si>
  <si>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</si>
  <si>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</si>
  <si>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</si>
  <si>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</si>
  <si>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</si>
  <si>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</si>
  <si>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</si>
  <si>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</si>
  <si>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</si>
  <si>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</si>
  <si>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</si>
  <si>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</si>
  <si>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</si>
  <si>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</si>
  <si>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</si>
  <si>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</si>
  <si>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</si>
  <si>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</si>
  <si>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</si>
  <si>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</si>
  <si>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</si>
  <si>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</si>
  <si>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</si>
  <si>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</si>
  <si>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</si>
  <si>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</si>
  <si>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</si>
  <si>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</si>
  <si>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</si>
  <si>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</si>
  <si>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</si>
  <si>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</si>
  <si>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</si>
  <si>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</si>
  <si>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</si>
  <si>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</si>
  <si>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</si>
  <si>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</si>
  <si>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3.579 30-10-23 (10) -440</t>
  </si>
  <si>
    <t>10002539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</si>
  <si>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</si>
  <si>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</si>
  <si>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</si>
  <si>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</si>
  <si>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</si>
  <si>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</si>
  <si>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</si>
  <si>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</si>
  <si>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</si>
  <si>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30-10-23 (10) -380</t>
  </si>
  <si>
    <t>10002536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</si>
  <si>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</si>
  <si>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</si>
  <si>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</si>
  <si>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</si>
  <si>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</si>
  <si>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</si>
  <si>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</si>
  <si>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</si>
  <si>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</si>
  <si>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</si>
  <si>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</si>
  <si>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</si>
  <si>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</si>
  <si>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</si>
  <si>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</si>
  <si>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</si>
  <si>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</si>
  <si>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</si>
  <si>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</si>
  <si>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</si>
  <si>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</si>
  <si>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</si>
  <si>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</si>
  <si>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</si>
  <si>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</si>
  <si>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</si>
  <si>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</si>
  <si>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</si>
  <si>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</si>
  <si>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</si>
  <si>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</si>
  <si>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</si>
  <si>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</si>
  <si>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</si>
  <si>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</si>
  <si>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</si>
  <si>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</si>
  <si>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</si>
  <si>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</si>
  <si>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</si>
  <si>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</si>
  <si>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</si>
  <si>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</si>
  <si>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</si>
  <si>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</si>
  <si>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</si>
  <si>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</si>
  <si>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</si>
  <si>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</si>
  <si>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</si>
  <si>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</si>
  <si>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</si>
  <si>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</si>
  <si>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</si>
  <si>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</si>
  <si>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</si>
  <si>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</si>
  <si>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</si>
  <si>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</si>
  <si>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</si>
  <si>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</si>
  <si>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</si>
  <si>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</si>
  <si>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</si>
  <si>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3.403 18-05-23 (10) -380</t>
  </si>
  <si>
    <t>10002488</t>
  </si>
  <si>
    <t>+USD/-ILS 3.404 02-05-23 (10) -167</t>
  </si>
  <si>
    <t>10000192</t>
  </si>
  <si>
    <t>+USD/-ILS 3.4711 03-04-23 (11) -84</t>
  </si>
  <si>
    <t>10003382</t>
  </si>
  <si>
    <t>+USD/-ILS 3.4907 18-05-23 (10) -135</t>
  </si>
  <si>
    <t>10002518</t>
  </si>
  <si>
    <t>+USD/-ILS 3.5637 04-05-23 (11) -38</t>
  </si>
  <si>
    <t>10003606</t>
  </si>
  <si>
    <t>+USD/-ILS 3.5725 30-05-23 (12) -75</t>
  </si>
  <si>
    <t>10003608</t>
  </si>
  <si>
    <t>+USD/-ILS 3.5725 30-10-23 (10) -445</t>
  </si>
  <si>
    <t>10002533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</si>
  <si>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</si>
  <si>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</si>
  <si>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</si>
  <si>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</si>
  <si>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</si>
  <si>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</si>
  <si>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</si>
  <si>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</si>
  <si>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3.6039 18-05-23 (10) -116</t>
  </si>
  <si>
    <t>10002537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</si>
  <si>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</si>
  <si>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</si>
  <si>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</si>
  <si>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</si>
  <si>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</si>
  <si>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</si>
  <si>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</si>
  <si>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</si>
  <si>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3.641 30-10-23 (10) -390</t>
  </si>
  <si>
    <t>10002542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</si>
  <si>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</si>
  <si>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</si>
  <si>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</si>
  <si>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</si>
  <si>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</si>
  <si>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</si>
  <si>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</si>
  <si>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</si>
  <si>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</si>
  <si>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</si>
  <si>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</si>
  <si>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</si>
  <si>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</si>
  <si>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</si>
  <si>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</si>
  <si>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</si>
  <si>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</si>
  <si>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</si>
  <si>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</si>
  <si>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</si>
  <si>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</si>
  <si>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</si>
  <si>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</si>
  <si>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</si>
  <si>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</si>
  <si>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</si>
  <si>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+EUR/-USD 1.0804 05-04-23 (12) +37</t>
  </si>
  <si>
    <t>10002514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</si>
  <si>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</si>
  <si>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</si>
  <si>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</si>
  <si>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</si>
  <si>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</si>
  <si>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</si>
  <si>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</si>
  <si>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</si>
  <si>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</si>
  <si>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</si>
  <si>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</si>
  <si>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</si>
  <si>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</si>
  <si>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</si>
  <si>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</si>
  <si>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</si>
  <si>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</si>
  <si>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10002516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</si>
  <si>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</si>
  <si>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</si>
  <si>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</si>
  <si>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</si>
  <si>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</si>
  <si>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</si>
  <si>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0.9841 05-04-23 (12) +131</t>
  </si>
  <si>
    <t>10002456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</si>
  <si>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</si>
  <si>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</si>
  <si>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</si>
  <si>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</si>
  <si>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</si>
  <si>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</si>
  <si>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</si>
  <si>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</si>
  <si>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10002433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</si>
  <si>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</si>
  <si>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</si>
  <si>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</si>
  <si>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</si>
  <si>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</si>
  <si>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</si>
  <si>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</si>
  <si>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</si>
  <si>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</si>
  <si>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</si>
  <si>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</si>
  <si>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</si>
  <si>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</si>
  <si>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</si>
  <si>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</si>
  <si>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</si>
  <si>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10002405</t>
  </si>
  <si>
    <t>+USD/-EUR 1.03077 05-04-23 (12) +207.7</t>
  </si>
  <si>
    <t>10002407</t>
  </si>
  <si>
    <t>+USD/-EUR 1.0346 17-04-23 (20) +204</t>
  </si>
  <si>
    <t>+USD/-EUR 1.0349 17-04-23 (10) +204</t>
  </si>
  <si>
    <t>10002800</t>
  </si>
  <si>
    <t>10002416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</si>
  <si>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</si>
  <si>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</si>
  <si>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</si>
  <si>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</si>
  <si>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</si>
  <si>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</si>
  <si>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1.05098 05-04-23 (12) +112.8</t>
  </si>
  <si>
    <t>10002480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</si>
  <si>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</si>
  <si>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</si>
  <si>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</si>
  <si>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</si>
  <si>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</si>
  <si>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</si>
  <si>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</si>
  <si>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</si>
  <si>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</si>
  <si>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</si>
  <si>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</si>
  <si>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</si>
  <si>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</si>
  <si>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</si>
  <si>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</si>
  <si>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</si>
  <si>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</si>
  <si>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</si>
  <si>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</si>
  <si>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</si>
  <si>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</si>
  <si>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1.06972 05-06-23 (12) +131.2</t>
  </si>
  <si>
    <t>10002491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</si>
  <si>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</si>
  <si>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</si>
  <si>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</si>
  <si>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</si>
  <si>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</si>
  <si>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</si>
  <si>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</si>
  <si>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</si>
  <si>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</si>
  <si>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</si>
  <si>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</si>
  <si>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1.07275 26-06-23 (12) +75.5</t>
  </si>
  <si>
    <t>10002532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</si>
  <si>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</si>
  <si>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</si>
  <si>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</si>
  <si>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</si>
  <si>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</si>
  <si>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</si>
  <si>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</si>
  <si>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</si>
  <si>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</si>
  <si>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</si>
  <si>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10002544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</si>
  <si>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</si>
  <si>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</si>
  <si>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</si>
  <si>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</si>
  <si>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</si>
  <si>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</si>
  <si>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</si>
  <si>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</si>
  <si>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</si>
  <si>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</si>
  <si>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1.1957 18-04-23 (10) +48</t>
  </si>
  <si>
    <t>10002481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</si>
  <si>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</si>
  <si>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</si>
  <si>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</si>
  <si>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</si>
  <si>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</si>
  <si>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</si>
  <si>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</si>
  <si>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</si>
  <si>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</si>
  <si>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</si>
  <si>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</si>
  <si>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1.21735 22-05-23 (10) +53.5</t>
  </si>
  <si>
    <t>10002484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</si>
  <si>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</si>
  <si>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</si>
  <si>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</si>
  <si>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</si>
  <si>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</si>
  <si>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10002420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</si>
  <si>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</si>
  <si>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</si>
  <si>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</si>
  <si>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</si>
  <si>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</si>
  <si>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</si>
  <si>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</si>
  <si>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</si>
  <si>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</si>
  <si>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</si>
  <si>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10002520</t>
  </si>
  <si>
    <t>+USD/-JPY 129.563 24-07-23 (12) -303.7</t>
  </si>
  <si>
    <t>10002522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</si>
  <si>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</si>
  <si>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</si>
  <si>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</si>
  <si>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</si>
  <si>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</si>
  <si>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</si>
  <si>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</si>
  <si>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</si>
  <si>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</si>
  <si>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</si>
  <si>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</si>
  <si>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</si>
  <si>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</si>
  <si>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</si>
  <si>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</si>
  <si>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</si>
  <si>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</si>
  <si>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</si>
  <si>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</si>
  <si>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</si>
  <si>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</si>
  <si>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</si>
  <si>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</si>
  <si>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</si>
  <si>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</si>
  <si>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</si>
  <si>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</si>
  <si>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</si>
  <si>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</si>
  <si>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30010000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</si>
  <si>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</si>
  <si>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</si>
  <si>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</si>
  <si>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</si>
  <si>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</si>
  <si>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</si>
  <si>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</si>
  <si>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</si>
  <si>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</si>
  <si>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</si>
  <si>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</si>
  <si>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</si>
  <si>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</si>
  <si>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</si>
  <si>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</si>
  <si>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</si>
  <si>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</si>
  <si>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</si>
  <si>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</si>
  <si>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</si>
  <si>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</si>
  <si>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</si>
  <si>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</si>
  <si>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</si>
  <si>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</si>
  <si>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</si>
  <si>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</si>
  <si>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</si>
  <si>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</si>
  <si>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</si>
  <si>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</si>
  <si>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</si>
  <si>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</si>
  <si>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</si>
  <si>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</si>
  <si>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</si>
  <si>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</si>
  <si>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</si>
  <si>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</si>
  <si>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</si>
  <si>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</si>
  <si>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</si>
  <si>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</si>
  <si>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</si>
  <si>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</si>
  <si>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</si>
  <si>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</si>
  <si>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</si>
  <si>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</si>
  <si>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</si>
  <si>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</si>
  <si>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</si>
  <si>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</si>
  <si>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</si>
  <si>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</si>
  <si>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</si>
  <si>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</si>
  <si>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</si>
  <si>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</si>
  <si>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</si>
  <si>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</si>
  <si>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</si>
  <si>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</si>
  <si>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</si>
  <si>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</si>
  <si>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</si>
  <si>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</si>
  <si>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</si>
  <si>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</si>
  <si>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</si>
  <si>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</si>
  <si>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</si>
  <si>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</si>
  <si>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</si>
  <si>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</si>
  <si>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</si>
  <si>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</si>
  <si>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</si>
  <si>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</si>
  <si>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</si>
  <si>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</si>
  <si>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</si>
  <si>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</si>
  <si>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</si>
  <si>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</si>
  <si>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</si>
  <si>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</si>
  <si>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</si>
  <si>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</si>
  <si>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</si>
  <si>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</si>
  <si>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</si>
  <si>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</si>
  <si>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</si>
  <si>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</si>
  <si>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</si>
  <si>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</si>
  <si>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</si>
  <si>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</si>
  <si>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</si>
  <si>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</si>
  <si>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</si>
  <si>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</si>
  <si>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</si>
  <si>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</si>
  <si>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</si>
  <si>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</si>
  <si>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</si>
  <si>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</si>
  <si>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</si>
  <si>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</si>
  <si>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</si>
  <si>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</si>
  <si>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</si>
  <si>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</si>
  <si>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</si>
  <si>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</si>
  <si>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</si>
  <si>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</si>
  <si>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</si>
  <si>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</si>
  <si>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</si>
  <si>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</si>
  <si>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</si>
  <si>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</si>
  <si>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</si>
  <si>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</si>
  <si>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</si>
  <si>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</si>
  <si>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</si>
  <si>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</si>
  <si>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</si>
  <si>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</si>
  <si>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</si>
  <si>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</si>
  <si>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</si>
  <si>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</si>
  <si>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</si>
  <si>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</si>
  <si>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</si>
  <si>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</si>
  <si>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</si>
  <si>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</si>
  <si>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</si>
  <si>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</si>
  <si>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</si>
  <si>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</si>
  <si>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</si>
  <si>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</si>
  <si>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</si>
  <si>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</si>
  <si>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</si>
  <si>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</si>
  <si>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</si>
  <si>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</si>
  <si>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</si>
  <si>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</si>
  <si>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</si>
  <si>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</si>
  <si>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</si>
  <si>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</si>
  <si>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</si>
  <si>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</si>
  <si>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</si>
  <si>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</si>
  <si>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</si>
  <si>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</si>
  <si>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</si>
  <si>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</si>
  <si>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</si>
  <si>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</si>
  <si>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</si>
  <si>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</si>
  <si>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</si>
  <si>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</si>
  <si>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</si>
  <si>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</si>
  <si>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</si>
  <si>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</si>
  <si>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</si>
  <si>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</si>
  <si>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</si>
  <si>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</si>
  <si>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</si>
  <si>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</si>
  <si>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</si>
  <si>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</si>
  <si>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</si>
  <si>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</si>
  <si>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</si>
  <si>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</si>
  <si>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</si>
  <si>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</si>
  <si>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</si>
  <si>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</si>
  <si>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</si>
  <si>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</si>
  <si>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</si>
  <si>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</si>
  <si>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</si>
  <si>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</si>
  <si>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</si>
  <si>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</si>
  <si>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</si>
  <si>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</si>
  <si>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</si>
  <si>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</si>
  <si>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</si>
  <si>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</si>
  <si>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</si>
  <si>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</si>
  <si>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</si>
  <si>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</si>
  <si>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</si>
  <si>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</si>
  <si>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</si>
  <si>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</si>
  <si>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</si>
  <si>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</si>
  <si>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</si>
  <si>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</si>
  <si>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</si>
  <si>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</si>
  <si>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</si>
  <si>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</si>
  <si>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</si>
  <si>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</si>
  <si>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</si>
  <si>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</si>
  <si>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</si>
  <si>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</si>
  <si>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</si>
  <si>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</si>
  <si>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</si>
  <si>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</si>
  <si>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</si>
  <si>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</si>
  <si>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</si>
  <si>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</si>
  <si>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</si>
  <si>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</si>
  <si>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</si>
  <si>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</si>
  <si>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</si>
  <si>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</si>
  <si>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</si>
  <si>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</si>
  <si>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</si>
  <si>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</si>
  <si>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</si>
  <si>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</si>
  <si>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</si>
  <si>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</si>
  <si>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</si>
  <si>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</si>
  <si>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</si>
  <si>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</si>
  <si>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</si>
  <si>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</si>
  <si>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</si>
  <si>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</si>
  <si>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אפיק מובטח תשואה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</si>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</sst>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66" fontId="29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6" fillId="0" borderId="0" xfId="16" applyNumberFormat="1" applyFont="1" applyFill="1" applyAlignment="1">
      <alignment horizontal="right"/>
    </xf>
    <xf numFmtId="4" fontId="26" fillId="0" borderId="0" xfId="16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2" fontId="26" fillId="0" borderId="0" xfId="16" applyNumberFormat="1" applyFont="1" applyFill="1" applyBorder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0" fontId="30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15" sqref="F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67" t="s" vm="1">
        <v>229</v>
      </c>
    </row>
    <row r="2" spans="1:4">
      <c r="B2" s="46" t="s">
        <v>144</v>
      </c>
      <c r="C2" s="67" t="s">
        <v>230</v>
      </c>
    </row>
    <row r="3" spans="1:4">
      <c r="B3" s="46" t="s">
        <v>146</v>
      </c>
      <c r="C3" s="67" t="s">
        <v>231</v>
      </c>
    </row>
    <row r="4" spans="1:4">
      <c r="B4" s="46" t="s">
        <v>147</v>
      </c>
      <c r="C4" s="67">
        <v>8801</v>
      </c>
    </row>
    <row r="6" spans="1:4" ht="26.25" customHeight="1">
      <c r="B6" s="149" t="s">
        <v>159</v>
      </c>
      <c r="C6" s="150"/>
      <c r="D6" s="151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112">
        <f>C11+C12+C23+C33+C34+C35+C36+C37</f>
        <v>17253719.870923758</v>
      </c>
      <c r="D10" s="113">
        <f>C10/$C$42</f>
        <v>1</v>
      </c>
    </row>
    <row r="11" spans="1:4">
      <c r="A11" s="42" t="s">
        <v>124</v>
      </c>
      <c r="B11" s="27" t="s">
        <v>160</v>
      </c>
      <c r="C11" s="112">
        <f>מזומנים!J10</f>
        <v>2648595.8159494461</v>
      </c>
      <c r="D11" s="113">
        <f t="shared" ref="D11:D42" si="0">C11/$C$42</f>
        <v>0.15350868309928353</v>
      </c>
    </row>
    <row r="12" spans="1:4">
      <c r="B12" s="27" t="s">
        <v>161</v>
      </c>
      <c r="C12" s="112">
        <f>SUM(C13:C22)</f>
        <v>7616084.8690280374</v>
      </c>
      <c r="D12" s="113">
        <f t="shared" si="0"/>
        <v>0.44141697709273608</v>
      </c>
    </row>
    <row r="13" spans="1:4">
      <c r="A13" s="44" t="s">
        <v>124</v>
      </c>
      <c r="B13" s="28" t="s">
        <v>69</v>
      </c>
      <c r="C13" s="112" vm="2">
        <v>431893.38835128403</v>
      </c>
      <c r="D13" s="113">
        <f t="shared" si="0"/>
        <v>2.5031899879116366E-2</v>
      </c>
    </row>
    <row r="14" spans="1:4">
      <c r="A14" s="44" t="s">
        <v>124</v>
      </c>
      <c r="B14" s="28" t="s">
        <v>70</v>
      </c>
      <c r="C14" s="112">
        <v>0</v>
      </c>
      <c r="D14" s="113">
        <f t="shared" si="0"/>
        <v>0</v>
      </c>
    </row>
    <row r="15" spans="1:4">
      <c r="A15" s="44" t="s">
        <v>124</v>
      </c>
      <c r="B15" s="28" t="s">
        <v>71</v>
      </c>
      <c r="C15" s="112">
        <f>'אג"ח קונצרני'!R11</f>
        <v>1274307.1826869482</v>
      </c>
      <c r="D15" s="113">
        <f t="shared" si="0"/>
        <v>7.3856953295876271E-2</v>
      </c>
    </row>
    <row r="16" spans="1:4">
      <c r="A16" s="44" t="s">
        <v>124</v>
      </c>
      <c r="B16" s="28" t="s">
        <v>72</v>
      </c>
      <c r="C16" s="112">
        <f>מניות!L11</f>
        <v>2926196.2098956709</v>
      </c>
      <c r="D16" s="113">
        <f t="shared" si="0"/>
        <v>0.16959798998631845</v>
      </c>
    </row>
    <row r="17" spans="1:4">
      <c r="A17" s="44" t="s">
        <v>124</v>
      </c>
      <c r="B17" s="28" t="s">
        <v>221</v>
      </c>
      <c r="C17" s="112" vm="3">
        <v>2617267.8567605061</v>
      </c>
      <c r="D17" s="113">
        <f t="shared" si="0"/>
        <v>0.1516929610739286</v>
      </c>
    </row>
    <row r="18" spans="1:4">
      <c r="A18" s="44" t="s">
        <v>124</v>
      </c>
      <c r="B18" s="28" t="s">
        <v>73</v>
      </c>
      <c r="C18" s="112" vm="4">
        <v>256116.74751768302</v>
      </c>
      <c r="D18" s="113">
        <f t="shared" si="0"/>
        <v>1.4844146620769879E-2</v>
      </c>
    </row>
    <row r="19" spans="1:4">
      <c r="A19" s="44" t="s">
        <v>124</v>
      </c>
      <c r="B19" s="28" t="s">
        <v>74</v>
      </c>
      <c r="C19" s="112" vm="5">
        <v>561.00305610700002</v>
      </c>
      <c r="D19" s="113">
        <f t="shared" si="0"/>
        <v>3.2514904629488696E-5</v>
      </c>
    </row>
    <row r="20" spans="1:4">
      <c r="A20" s="44" t="s">
        <v>124</v>
      </c>
      <c r="B20" s="28" t="s">
        <v>75</v>
      </c>
      <c r="C20" s="112" vm="6">
        <v>342.96994125900045</v>
      </c>
      <c r="D20" s="113">
        <f t="shared" si="0"/>
        <v>1.9878028843912022E-5</v>
      </c>
    </row>
    <row r="21" spans="1:4">
      <c r="A21" s="44" t="s">
        <v>124</v>
      </c>
      <c r="B21" s="28" t="s">
        <v>76</v>
      </c>
      <c r="C21" s="112" vm="7">
        <v>109399.51081857899</v>
      </c>
      <c r="D21" s="113">
        <f t="shared" si="0"/>
        <v>6.3406333032531015E-3</v>
      </c>
    </row>
    <row r="22" spans="1:4">
      <c r="A22" s="44" t="s">
        <v>124</v>
      </c>
      <c r="B22" s="28" t="s">
        <v>77</v>
      </c>
      <c r="C22" s="112">
        <v>0</v>
      </c>
      <c r="D22" s="113">
        <f t="shared" si="0"/>
        <v>0</v>
      </c>
    </row>
    <row r="23" spans="1:4">
      <c r="B23" s="27" t="s">
        <v>162</v>
      </c>
      <c r="C23" s="112">
        <f>SUM(C24:C32)</f>
        <v>6562175.536362228</v>
      </c>
      <c r="D23" s="113">
        <f t="shared" si="0"/>
        <v>0.38033395612391446</v>
      </c>
    </row>
    <row r="24" spans="1:4">
      <c r="A24" s="44" t="s">
        <v>124</v>
      </c>
      <c r="B24" s="28" t="s">
        <v>78</v>
      </c>
      <c r="C24" s="112" vm="8">
        <v>4555111.3669583872</v>
      </c>
      <c r="D24" s="113">
        <f t="shared" si="0"/>
        <v>0.26400749525525408</v>
      </c>
    </row>
    <row r="25" spans="1:4">
      <c r="A25" s="44" t="s">
        <v>124</v>
      </c>
      <c r="B25" s="28" t="s">
        <v>79</v>
      </c>
      <c r="C25" s="112">
        <v>0</v>
      </c>
      <c r="D25" s="113">
        <f t="shared" si="0"/>
        <v>0</v>
      </c>
    </row>
    <row r="26" spans="1:4">
      <c r="A26" s="44" t="s">
        <v>124</v>
      </c>
      <c r="B26" s="28" t="s">
        <v>71</v>
      </c>
      <c r="C26" s="112" vm="9">
        <v>17411.070679809</v>
      </c>
      <c r="D26" s="113">
        <f t="shared" si="0"/>
        <v>1.0091198193816983E-3</v>
      </c>
    </row>
    <row r="27" spans="1:4">
      <c r="A27" s="44" t="s">
        <v>124</v>
      </c>
      <c r="B27" s="28" t="s">
        <v>80</v>
      </c>
      <c r="C27" s="112" vm="10">
        <v>365587.88015838986</v>
      </c>
      <c r="D27" s="113">
        <f t="shared" si="0"/>
        <v>2.1188931018550055E-2</v>
      </c>
    </row>
    <row r="28" spans="1:4">
      <c r="A28" s="44" t="s">
        <v>124</v>
      </c>
      <c r="B28" s="28" t="s">
        <v>81</v>
      </c>
      <c r="C28" s="112" vm="11">
        <v>1777831.3057574823</v>
      </c>
      <c r="D28" s="113">
        <f t="shared" si="0"/>
        <v>0.10304046426263776</v>
      </c>
    </row>
    <row r="29" spans="1:4">
      <c r="A29" s="44" t="s">
        <v>124</v>
      </c>
      <c r="B29" s="28" t="s">
        <v>82</v>
      </c>
      <c r="C29" s="112" vm="12">
        <v>29.895366061000001</v>
      </c>
      <c r="D29" s="113">
        <f t="shared" si="0"/>
        <v>1.7326910535611595E-6</v>
      </c>
    </row>
    <row r="30" spans="1:4">
      <c r="A30" s="44" t="s">
        <v>124</v>
      </c>
      <c r="B30" s="28" t="s">
        <v>185</v>
      </c>
      <c r="C30" s="112">
        <v>0</v>
      </c>
      <c r="D30" s="113">
        <f t="shared" si="0"/>
        <v>0</v>
      </c>
    </row>
    <row r="31" spans="1:4">
      <c r="A31" s="44" t="s">
        <v>124</v>
      </c>
      <c r="B31" s="28" t="s">
        <v>105</v>
      </c>
      <c r="C31" s="112" vm="13">
        <v>-153795.98255790101</v>
      </c>
      <c r="D31" s="113">
        <f t="shared" si="0"/>
        <v>-8.9137869229626489E-3</v>
      </c>
    </row>
    <row r="32" spans="1:4">
      <c r="A32" s="44" t="s">
        <v>124</v>
      </c>
      <c r="B32" s="28" t="s">
        <v>83</v>
      </c>
      <c r="C32" s="112">
        <v>0</v>
      </c>
      <c r="D32" s="113">
        <f t="shared" si="0"/>
        <v>0</v>
      </c>
    </row>
    <row r="33" spans="1:4">
      <c r="A33" s="44" t="s">
        <v>124</v>
      </c>
      <c r="B33" s="27" t="s">
        <v>163</v>
      </c>
      <c r="C33" s="112" vm="14">
        <v>250321.972964088</v>
      </c>
      <c r="D33" s="113">
        <f t="shared" si="0"/>
        <v>1.4508290086819744E-2</v>
      </c>
    </row>
    <row r="34" spans="1:4">
      <c r="A34" s="44" t="s">
        <v>124</v>
      </c>
      <c r="B34" s="27" t="s">
        <v>164</v>
      </c>
      <c r="C34" s="112">
        <v>0</v>
      </c>
      <c r="D34" s="113">
        <f t="shared" si="0"/>
        <v>0</v>
      </c>
    </row>
    <row r="35" spans="1:4">
      <c r="A35" s="44" t="s">
        <v>124</v>
      </c>
      <c r="B35" s="27" t="s">
        <v>165</v>
      </c>
      <c r="C35" s="112" vm="15">
        <v>177592.89791999999</v>
      </c>
      <c r="D35" s="113">
        <f t="shared" si="0"/>
        <v>1.0293020823833031E-2</v>
      </c>
    </row>
    <row r="36" spans="1:4">
      <c r="A36" s="44" t="s">
        <v>124</v>
      </c>
      <c r="B36" s="45" t="s">
        <v>166</v>
      </c>
      <c r="C36" s="112">
        <v>0</v>
      </c>
      <c r="D36" s="113">
        <f t="shared" si="0"/>
        <v>0</v>
      </c>
    </row>
    <row r="37" spans="1:4">
      <c r="A37" s="44" t="s">
        <v>124</v>
      </c>
      <c r="B37" s="27" t="s">
        <v>167</v>
      </c>
      <c r="C37" s="112">
        <f>'השקעות אחרות '!I10</f>
        <v>-1051.2213000450001</v>
      </c>
      <c r="D37" s="113">
        <f t="shared" si="0"/>
        <v>-6.0927226587035005E-5</v>
      </c>
    </row>
    <row r="38" spans="1:4">
      <c r="A38" s="44"/>
      <c r="B38" s="55" t="s">
        <v>169</v>
      </c>
      <c r="C38" s="112">
        <f>SUM(C39:C41)</f>
        <v>0</v>
      </c>
      <c r="D38" s="113">
        <f t="shared" si="0"/>
        <v>0</v>
      </c>
    </row>
    <row r="39" spans="1:4">
      <c r="A39" s="44" t="s">
        <v>124</v>
      </c>
      <c r="B39" s="56" t="s">
        <v>170</v>
      </c>
      <c r="C39" s="112">
        <v>0</v>
      </c>
      <c r="D39" s="113">
        <f t="shared" si="0"/>
        <v>0</v>
      </c>
    </row>
    <row r="40" spans="1:4">
      <c r="A40" s="44" t="s">
        <v>124</v>
      </c>
      <c r="B40" s="56" t="s">
        <v>206</v>
      </c>
      <c r="C40" s="112">
        <v>0</v>
      </c>
      <c r="D40" s="113">
        <f t="shared" si="0"/>
        <v>0</v>
      </c>
    </row>
    <row r="41" spans="1:4">
      <c r="A41" s="44" t="s">
        <v>124</v>
      </c>
      <c r="B41" s="56" t="s">
        <v>171</v>
      </c>
      <c r="C41" s="112">
        <v>0</v>
      </c>
      <c r="D41" s="113">
        <f t="shared" si="0"/>
        <v>0</v>
      </c>
    </row>
    <row r="42" spans="1:4">
      <c r="B42" s="56" t="s">
        <v>84</v>
      </c>
      <c r="C42" s="112">
        <f>C38+C10</f>
        <v>17253719.870923758</v>
      </c>
      <c r="D42" s="113">
        <f t="shared" si="0"/>
        <v>1</v>
      </c>
    </row>
    <row r="43" spans="1:4">
      <c r="A43" s="44" t="s">
        <v>124</v>
      </c>
      <c r="B43" s="56" t="s">
        <v>168</v>
      </c>
      <c r="C43" s="112">
        <f>'יתרת התחייבות להשקעה'!C10</f>
        <v>1258241.9451926763</v>
      </c>
      <c r="D43" s="113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114" t="s">
        <v>135</v>
      </c>
      <c r="D47" s="115" vm="16">
        <v>2.4159000000000002</v>
      </c>
    </row>
    <row r="48" spans="1:4">
      <c r="C48" s="114" t="s">
        <v>142</v>
      </c>
      <c r="D48" s="115">
        <v>0.71320062343401669</v>
      </c>
    </row>
    <row r="49" spans="2:4">
      <c r="C49" s="114" t="s">
        <v>139</v>
      </c>
      <c r="D49" s="115" vm="17">
        <v>2.6667000000000001</v>
      </c>
    </row>
    <row r="50" spans="2:4">
      <c r="B50" s="11"/>
      <c r="C50" s="114" t="s">
        <v>3002</v>
      </c>
      <c r="D50" s="115" vm="18">
        <v>3.9455</v>
      </c>
    </row>
    <row r="51" spans="2:4">
      <c r="C51" s="114" t="s">
        <v>133</v>
      </c>
      <c r="D51" s="115" vm="19">
        <v>3.9321999999999999</v>
      </c>
    </row>
    <row r="52" spans="2:4">
      <c r="C52" s="114" t="s">
        <v>134</v>
      </c>
      <c r="D52" s="115" vm="20">
        <v>4.4672000000000001</v>
      </c>
    </row>
    <row r="53" spans="2:4">
      <c r="C53" s="114" t="s">
        <v>136</v>
      </c>
      <c r="D53" s="115">
        <v>0.46051542057860612</v>
      </c>
    </row>
    <row r="54" spans="2:4">
      <c r="C54" s="114" t="s">
        <v>140</v>
      </c>
      <c r="D54" s="115">
        <v>2.7067999999999998E-2</v>
      </c>
    </row>
    <row r="55" spans="2:4">
      <c r="C55" s="114" t="s">
        <v>141</v>
      </c>
      <c r="D55" s="115">
        <v>0.20053698423440919</v>
      </c>
    </row>
    <row r="56" spans="2:4">
      <c r="C56" s="114" t="s">
        <v>138</v>
      </c>
      <c r="D56" s="115" vm="21">
        <v>0.52790000000000004</v>
      </c>
    </row>
    <row r="57" spans="2:4">
      <c r="C57" s="114" t="s">
        <v>3003</v>
      </c>
      <c r="D57" s="115">
        <v>2.260821</v>
      </c>
    </row>
    <row r="58" spans="2:4">
      <c r="C58" s="114" t="s">
        <v>137</v>
      </c>
      <c r="D58" s="115" vm="22">
        <v>0.34910000000000002</v>
      </c>
    </row>
    <row r="59" spans="2:4">
      <c r="C59" s="114" t="s">
        <v>131</v>
      </c>
      <c r="D59" s="115" vm="23">
        <v>3.6150000000000002</v>
      </c>
    </row>
    <row r="60" spans="2:4">
      <c r="C60" s="114" t="s">
        <v>143</v>
      </c>
      <c r="D60" s="115" vm="24">
        <v>0.2029</v>
      </c>
    </row>
    <row r="61" spans="2:4">
      <c r="C61" s="114" t="s">
        <v>3004</v>
      </c>
      <c r="D61" s="115" vm="25">
        <v>0.34649999999999997</v>
      </c>
    </row>
    <row r="62" spans="2:4">
      <c r="C62" s="114" t="s">
        <v>3005</v>
      </c>
      <c r="D62" s="115">
        <v>4.6569268405166807E-2</v>
      </c>
    </row>
    <row r="63" spans="2:4">
      <c r="C63" s="114" t="s">
        <v>3006</v>
      </c>
      <c r="D63" s="115">
        <v>0.52591762806057873</v>
      </c>
    </row>
    <row r="64" spans="2:4">
      <c r="C64" s="114" t="s">
        <v>132</v>
      </c>
      <c r="D64" s="115">
        <v>1</v>
      </c>
    </row>
    <row r="65" spans="3:4">
      <c r="C65" s="116"/>
      <c r="D65" s="116"/>
    </row>
    <row r="66" spans="3:4">
      <c r="C66" s="116"/>
      <c r="D66" s="116"/>
    </row>
    <row r="67" spans="3:4">
      <c r="C67" s="117"/>
      <c r="D67" s="11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7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9.7109375" style="1" bestFit="1" customWidth="1"/>
    <col min="8" max="8" width="14.2851562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145</v>
      </c>
      <c r="C1" s="67" t="s" vm="1">
        <v>229</v>
      </c>
    </row>
    <row r="2" spans="2:13">
      <c r="B2" s="46" t="s">
        <v>144</v>
      </c>
      <c r="C2" s="67" t="s">
        <v>230</v>
      </c>
    </row>
    <row r="3" spans="2:13">
      <c r="B3" s="46" t="s">
        <v>146</v>
      </c>
      <c r="C3" s="67" t="s">
        <v>231</v>
      </c>
    </row>
    <row r="4" spans="2:13">
      <c r="B4" s="46" t="s">
        <v>147</v>
      </c>
      <c r="C4" s="67">
        <v>8801</v>
      </c>
    </row>
    <row r="6" spans="2:13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3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3"/>
    </row>
    <row r="8" spans="2:13" s="3" customFormat="1" ht="78.75">
      <c r="B8" s="21" t="s">
        <v>115</v>
      </c>
      <c r="C8" s="29" t="s">
        <v>45</v>
      </c>
      <c r="D8" s="29" t="s">
        <v>118</v>
      </c>
      <c r="E8" s="29" t="s">
        <v>65</v>
      </c>
      <c r="F8" s="29" t="s">
        <v>102</v>
      </c>
      <c r="G8" s="29" t="s">
        <v>205</v>
      </c>
      <c r="H8" s="29" t="s">
        <v>204</v>
      </c>
      <c r="I8" s="29" t="s">
        <v>61</v>
      </c>
      <c r="J8" s="29" t="s">
        <v>58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342.96994125900045</v>
      </c>
      <c r="J11" s="71"/>
      <c r="K11" s="81">
        <f>IFERROR(I11/$I$11,0)</f>
        <v>1</v>
      </c>
      <c r="L11" s="81">
        <f>I11/'סכום נכסי הקרן'!$C$42</f>
        <v>1.9878028843912022E-5</v>
      </c>
    </row>
    <row r="12" spans="2:13">
      <c r="B12" s="92" t="s">
        <v>198</v>
      </c>
      <c r="C12" s="73"/>
      <c r="D12" s="73"/>
      <c r="E12" s="73"/>
      <c r="F12" s="73"/>
      <c r="G12" s="83"/>
      <c r="H12" s="85"/>
      <c r="I12" s="83">
        <v>1426.9475122770004</v>
      </c>
      <c r="J12" s="73"/>
      <c r="K12" s="84">
        <f t="shared" ref="K12:K24" si="0">IFERROR(I12/$I$11,0)</f>
        <v>4.1605614388212908</v>
      </c>
      <c r="L12" s="84">
        <f>I12/'סכום נכסי הקרן'!$C$42</f>
        <v>8.2703760287757716E-5</v>
      </c>
    </row>
    <row r="13" spans="2:13">
      <c r="B13" s="89" t="s">
        <v>191</v>
      </c>
      <c r="C13" s="71"/>
      <c r="D13" s="71"/>
      <c r="E13" s="71"/>
      <c r="F13" s="71"/>
      <c r="G13" s="80"/>
      <c r="H13" s="82"/>
      <c r="I13" s="80">
        <v>1426.9475122770004</v>
      </c>
      <c r="J13" s="71"/>
      <c r="K13" s="81">
        <f t="shared" si="0"/>
        <v>4.1605614388212908</v>
      </c>
      <c r="L13" s="81">
        <f>I13/'סכום נכסי הקרן'!$C$42</f>
        <v>8.2703760287757716E-5</v>
      </c>
    </row>
    <row r="14" spans="2:13">
      <c r="B14" s="76" t="s">
        <v>1693</v>
      </c>
      <c r="C14" s="73" t="s">
        <v>1694</v>
      </c>
      <c r="D14" s="86" t="s">
        <v>119</v>
      </c>
      <c r="E14" s="86" t="s">
        <v>525</v>
      </c>
      <c r="F14" s="86" t="s">
        <v>132</v>
      </c>
      <c r="G14" s="83">
        <v>167.90637599999999</v>
      </c>
      <c r="H14" s="109">
        <v>731000</v>
      </c>
      <c r="I14" s="83">
        <v>1227.39561185</v>
      </c>
      <c r="J14" s="73"/>
      <c r="K14" s="84">
        <f t="shared" si="0"/>
        <v>3.5787264835640751</v>
      </c>
      <c r="L14" s="84">
        <f>I14/'סכום נכסי הקרן'!$C$42</f>
        <v>7.1138028264758517E-5</v>
      </c>
    </row>
    <row r="15" spans="2:13">
      <c r="B15" s="76" t="s">
        <v>1695</v>
      </c>
      <c r="C15" s="73" t="s">
        <v>1696</v>
      </c>
      <c r="D15" s="86" t="s">
        <v>119</v>
      </c>
      <c r="E15" s="86" t="s">
        <v>525</v>
      </c>
      <c r="F15" s="86" t="s">
        <v>132</v>
      </c>
      <c r="G15" s="83">
        <v>-167.90637599999999</v>
      </c>
      <c r="H15" s="109">
        <v>1906900</v>
      </c>
      <c r="I15" s="83">
        <v>-3201.806692525</v>
      </c>
      <c r="J15" s="73"/>
      <c r="K15" s="84">
        <f t="shared" si="0"/>
        <v>-9.3355315068473974</v>
      </c>
      <c r="L15" s="84">
        <f>I15/'סכום נכסי הקרן'!$C$42</f>
        <v>-1.8557196456636202E-4</v>
      </c>
    </row>
    <row r="16" spans="2:13">
      <c r="B16" s="76" t="s">
        <v>1697</v>
      </c>
      <c r="C16" s="73" t="s">
        <v>1698</v>
      </c>
      <c r="D16" s="86" t="s">
        <v>119</v>
      </c>
      <c r="E16" s="86" t="s">
        <v>525</v>
      </c>
      <c r="F16" s="86" t="s">
        <v>132</v>
      </c>
      <c r="G16" s="83">
        <v>1543.96668</v>
      </c>
      <c r="H16" s="109">
        <v>220300</v>
      </c>
      <c r="I16" s="83">
        <v>3401.3585960400001</v>
      </c>
      <c r="J16" s="73"/>
      <c r="K16" s="84">
        <f t="shared" si="0"/>
        <v>9.9173664711083163</v>
      </c>
      <c r="L16" s="84">
        <f>I16/'סכום נכסי הקרן'!$C$42</f>
        <v>1.971376967683371E-4</v>
      </c>
    </row>
    <row r="17" spans="2:12">
      <c r="B17" s="76" t="s">
        <v>1699</v>
      </c>
      <c r="C17" s="73" t="s">
        <v>1700</v>
      </c>
      <c r="D17" s="86" t="s">
        <v>119</v>
      </c>
      <c r="E17" s="86" t="s">
        <v>525</v>
      </c>
      <c r="F17" s="86" t="s">
        <v>132</v>
      </c>
      <c r="G17" s="83">
        <v>-1543.96668</v>
      </c>
      <c r="H17" s="85">
        <v>0.01</v>
      </c>
      <c r="I17" s="83">
        <v>-3.0879999999999999E-6</v>
      </c>
      <c r="J17" s="73"/>
      <c r="K17" s="84">
        <f t="shared" si="0"/>
        <v>-9.0037044898580088E-9</v>
      </c>
      <c r="L17" s="84">
        <f>I17/'סכום נכסי הקרן'!$C$42</f>
        <v>-1.7897589755145768E-13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197</v>
      </c>
      <c r="C19" s="73"/>
      <c r="D19" s="73"/>
      <c r="E19" s="73"/>
      <c r="F19" s="73"/>
      <c r="G19" s="83"/>
      <c r="H19" s="85"/>
      <c r="I19" s="83">
        <v>-1083.9775710179999</v>
      </c>
      <c r="J19" s="73"/>
      <c r="K19" s="84">
        <f t="shared" si="0"/>
        <v>-3.1605614388212904</v>
      </c>
      <c r="L19" s="84">
        <f>I19/'סכום נכסי הקרן'!$C$42</f>
        <v>-6.2825731443845687E-5</v>
      </c>
    </row>
    <row r="20" spans="2:12">
      <c r="B20" s="89" t="s">
        <v>191</v>
      </c>
      <c r="C20" s="71"/>
      <c r="D20" s="71"/>
      <c r="E20" s="71"/>
      <c r="F20" s="71"/>
      <c r="G20" s="80"/>
      <c r="H20" s="82"/>
      <c r="I20" s="80">
        <v>-1083.9775710179999</v>
      </c>
      <c r="J20" s="71"/>
      <c r="K20" s="81">
        <f t="shared" si="0"/>
        <v>-3.1605614388212904</v>
      </c>
      <c r="L20" s="81">
        <f>I20/'סכום נכסי הקרן'!$C$42</f>
        <v>-6.2825731443845687E-5</v>
      </c>
    </row>
    <row r="21" spans="2:12">
      <c r="B21" s="76" t="s">
        <v>1701</v>
      </c>
      <c r="C21" s="73" t="s">
        <v>1702</v>
      </c>
      <c r="D21" s="86" t="s">
        <v>27</v>
      </c>
      <c r="E21" s="86" t="s">
        <v>525</v>
      </c>
      <c r="F21" s="86" t="s">
        <v>133</v>
      </c>
      <c r="G21" s="83">
        <v>1510.5038219999999</v>
      </c>
      <c r="H21" s="85">
        <v>60</v>
      </c>
      <c r="I21" s="83">
        <v>178.18809386600003</v>
      </c>
      <c r="J21" s="73"/>
      <c r="K21" s="84">
        <f t="shared" si="0"/>
        <v>0.5195443461076894</v>
      </c>
      <c r="L21" s="84">
        <f>I21/'סכום נכסי הקרן'!$C$42</f>
        <v>1.032751749762006E-5</v>
      </c>
    </row>
    <row r="22" spans="2:12">
      <c r="B22" s="76" t="s">
        <v>1703</v>
      </c>
      <c r="C22" s="73" t="s">
        <v>1704</v>
      </c>
      <c r="D22" s="86" t="s">
        <v>27</v>
      </c>
      <c r="E22" s="86" t="s">
        <v>525</v>
      </c>
      <c r="F22" s="86" t="s">
        <v>133</v>
      </c>
      <c r="G22" s="83">
        <v>-1510.5038219999999</v>
      </c>
      <c r="H22" s="85">
        <v>5</v>
      </c>
      <c r="I22" s="83">
        <v>-14.849007821999999</v>
      </c>
      <c r="J22" s="73"/>
      <c r="K22" s="84">
        <f t="shared" si="0"/>
        <v>-4.3295362175154818E-2</v>
      </c>
      <c r="L22" s="84">
        <f>I22/'סכום נכסי הקרן'!$C$42</f>
        <v>-8.6062645812534501E-7</v>
      </c>
    </row>
    <row r="23" spans="2:12">
      <c r="B23" s="76" t="s">
        <v>1705</v>
      </c>
      <c r="C23" s="73" t="s">
        <v>1706</v>
      </c>
      <c r="D23" s="86" t="s">
        <v>27</v>
      </c>
      <c r="E23" s="86" t="s">
        <v>525</v>
      </c>
      <c r="F23" s="86" t="s">
        <v>133</v>
      </c>
      <c r="G23" s="83">
        <v>-1510.5038219999999</v>
      </c>
      <c r="H23" s="85">
        <v>585</v>
      </c>
      <c r="I23" s="83">
        <v>-1737.3339151940002</v>
      </c>
      <c r="J23" s="73"/>
      <c r="K23" s="84">
        <f t="shared" si="0"/>
        <v>-5.0655573745514291</v>
      </c>
      <c r="L23" s="84">
        <f>I23/'סכום נכסי הקרן'!$C$42</f>
        <v>-1.0069329560182456E-4</v>
      </c>
    </row>
    <row r="24" spans="2:12">
      <c r="B24" s="76" t="s">
        <v>1707</v>
      </c>
      <c r="C24" s="73" t="s">
        <v>1708</v>
      </c>
      <c r="D24" s="86" t="s">
        <v>27</v>
      </c>
      <c r="E24" s="86" t="s">
        <v>525</v>
      </c>
      <c r="F24" s="86" t="s">
        <v>133</v>
      </c>
      <c r="G24" s="83">
        <v>1510.5038219999999</v>
      </c>
      <c r="H24" s="85">
        <v>165</v>
      </c>
      <c r="I24" s="83">
        <v>490.01725813199999</v>
      </c>
      <c r="J24" s="73"/>
      <c r="K24" s="84">
        <f t="shared" si="0"/>
        <v>1.4287469517976035</v>
      </c>
      <c r="L24" s="84">
        <f>I24/'סכום נכסי הקרן'!$C$42</f>
        <v>2.8400673118484138E-5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1" t="s">
        <v>220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31" t="s">
        <v>111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31" t="s">
        <v>203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31" t="s">
        <v>211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</row>
    <row r="507" spans="2:12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</row>
    <row r="508" spans="2:12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</row>
    <row r="509" spans="2:12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</row>
    <row r="510" spans="2:12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</row>
    <row r="511" spans="2:12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</row>
    <row r="512" spans="2:12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</row>
    <row r="513" spans="2:12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</row>
    <row r="514" spans="2:12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</row>
    <row r="515" spans="2:12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</row>
    <row r="516" spans="2:12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</row>
    <row r="517" spans="2:12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</row>
    <row r="518" spans="2:12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</row>
    <row r="519" spans="2:12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</row>
    <row r="520" spans="2:12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</row>
    <row r="521" spans="2:12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</row>
    <row r="522" spans="2:12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</row>
    <row r="523" spans="2:12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</row>
    <row r="524" spans="2:12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</row>
    <row r="525" spans="2:12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</row>
    <row r="526" spans="2:12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</row>
    <row r="527" spans="2:12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</row>
    <row r="528" spans="2:12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</row>
    <row r="529" spans="2:12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</row>
    <row r="530" spans="2:12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</row>
    <row r="531" spans="2:12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</row>
    <row r="532" spans="2:12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</row>
    <row r="533" spans="2:12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</row>
    <row r="534" spans="2:12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</row>
    <row r="535" spans="2:12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</row>
    <row r="536" spans="2:12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</row>
    <row r="537" spans="2:12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</row>
    <row r="538" spans="2:12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</row>
    <row r="539" spans="2:12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</row>
    <row r="540" spans="2:12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</row>
    <row r="541" spans="2:12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</row>
    <row r="542" spans="2:12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</row>
    <row r="543" spans="2:12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</row>
    <row r="544" spans="2:12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</row>
    <row r="545" spans="2:12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</row>
    <row r="546" spans="2:12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</row>
    <row r="547" spans="2:12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</row>
    <row r="548" spans="2:12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</row>
    <row r="549" spans="2:12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</row>
    <row r="550" spans="2:12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</row>
    <row r="551" spans="2:12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</row>
    <row r="552" spans="2:12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</row>
    <row r="553" spans="2:12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</row>
    <row r="554" spans="2:12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</row>
    <row r="555" spans="2:12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</row>
    <row r="556" spans="2:12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</row>
    <row r="557" spans="2:12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</row>
    <row r="558" spans="2:12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</row>
    <row r="559" spans="2:12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</row>
    <row r="560" spans="2:12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</row>
    <row r="561" spans="2:12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</row>
    <row r="562" spans="2:12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</row>
    <row r="563" spans="2:12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</row>
    <row r="564" spans="2:12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</row>
    <row r="565" spans="2:12">
      <c r="B565" s="123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</row>
    <row r="566" spans="2:12">
      <c r="B566" s="123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</row>
    <row r="567" spans="2:12">
      <c r="B567" s="123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</row>
    <row r="568" spans="2:12">
      <c r="B568" s="123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</row>
    <row r="569" spans="2:12">
      <c r="B569" s="123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</row>
    <row r="570" spans="2:12">
      <c r="B570" s="123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</row>
    <row r="571" spans="2:12">
      <c r="B571" s="123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</row>
    <row r="572" spans="2:12">
      <c r="B572" s="123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</row>
    <row r="573" spans="2:12">
      <c r="B573" s="123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</row>
    <row r="574" spans="2:12">
      <c r="B574" s="123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</row>
    <row r="575" spans="2:12">
      <c r="B575" s="123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</row>
    <row r="576" spans="2:12">
      <c r="B576" s="123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</row>
    <row r="577" spans="2:12">
      <c r="B577" s="123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</row>
    <row r="578" spans="2:12">
      <c r="B578" s="123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</row>
    <row r="579" spans="2:12">
      <c r="B579" s="123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</row>
    <row r="580" spans="2:12">
      <c r="B580" s="123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</row>
    <row r="581" spans="2:12">
      <c r="B581" s="123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</row>
    <row r="582" spans="2:12">
      <c r="B582" s="123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</row>
    <row r="583" spans="2:12">
      <c r="B583" s="123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</row>
    <row r="584" spans="2:12">
      <c r="B584" s="123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</row>
    <row r="585" spans="2:12">
      <c r="B585" s="123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</row>
    <row r="586" spans="2:12">
      <c r="B586" s="123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7" t="s" vm="1">
        <v>229</v>
      </c>
    </row>
    <row r="2" spans="1:11">
      <c r="B2" s="46" t="s">
        <v>144</v>
      </c>
      <c r="C2" s="67" t="s">
        <v>230</v>
      </c>
    </row>
    <row r="3" spans="1:11">
      <c r="B3" s="46" t="s">
        <v>146</v>
      </c>
      <c r="C3" s="67" t="s">
        <v>231</v>
      </c>
    </row>
    <row r="4" spans="1:11">
      <c r="B4" s="46" t="s">
        <v>147</v>
      </c>
      <c r="C4" s="67">
        <v>8801</v>
      </c>
    </row>
    <row r="6" spans="1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65</v>
      </c>
      <c r="F8" s="29" t="s">
        <v>102</v>
      </c>
      <c r="G8" s="29" t="s">
        <v>205</v>
      </c>
      <c r="H8" s="29" t="s">
        <v>204</v>
      </c>
      <c r="I8" s="29" t="s">
        <v>61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49</v>
      </c>
      <c r="C11" s="73"/>
      <c r="D11" s="73"/>
      <c r="E11" s="73"/>
      <c r="F11" s="73"/>
      <c r="G11" s="83"/>
      <c r="H11" s="85"/>
      <c r="I11" s="83">
        <v>109399.51081857899</v>
      </c>
      <c r="J11" s="84">
        <f>IFERROR(I11/$I$11,0)</f>
        <v>1</v>
      </c>
      <c r="K11" s="84">
        <f>I11/'סכום נכסי הקרן'!$C$42</f>
        <v>6.3406333032531015E-3</v>
      </c>
    </row>
    <row r="12" spans="1:11">
      <c r="B12" s="92" t="s">
        <v>200</v>
      </c>
      <c r="C12" s="73"/>
      <c r="D12" s="73"/>
      <c r="E12" s="73"/>
      <c r="F12" s="73"/>
      <c r="G12" s="83"/>
      <c r="H12" s="85"/>
      <c r="I12" s="83">
        <v>109399.51081857899</v>
      </c>
      <c r="J12" s="84">
        <f t="shared" ref="J12:J17" si="0">IFERROR(I12/$I$11,0)</f>
        <v>1</v>
      </c>
      <c r="K12" s="84">
        <f>I12/'סכום נכסי הקרן'!$C$42</f>
        <v>6.3406333032531015E-3</v>
      </c>
    </row>
    <row r="13" spans="1:11">
      <c r="B13" s="72" t="s">
        <v>1709</v>
      </c>
      <c r="C13" s="73" t="s">
        <v>1710</v>
      </c>
      <c r="D13" s="86" t="s">
        <v>27</v>
      </c>
      <c r="E13" s="86" t="s">
        <v>525</v>
      </c>
      <c r="F13" s="86" t="s">
        <v>131</v>
      </c>
      <c r="G13" s="83">
        <v>619.39048400000001</v>
      </c>
      <c r="H13" s="85">
        <v>99550.01</v>
      </c>
      <c r="I13" s="83">
        <v>4015.2504820150002</v>
      </c>
      <c r="J13" s="84">
        <f t="shared" si="0"/>
        <v>3.6702636528911266E-2</v>
      </c>
      <c r="K13" s="84">
        <f>I13/'סכום נכסי הקרן'!$C$42</f>
        <v>2.3271795949240858E-4</v>
      </c>
    </row>
    <row r="14" spans="1:11">
      <c r="B14" s="72" t="s">
        <v>1711</v>
      </c>
      <c r="C14" s="73" t="s">
        <v>1712</v>
      </c>
      <c r="D14" s="86" t="s">
        <v>27</v>
      </c>
      <c r="E14" s="86" t="s">
        <v>525</v>
      </c>
      <c r="F14" s="86" t="s">
        <v>131</v>
      </c>
      <c r="G14" s="83">
        <v>168.84076099999999</v>
      </c>
      <c r="H14" s="85">
        <v>1330175</v>
      </c>
      <c r="I14" s="83">
        <v>13952.349149292</v>
      </c>
      <c r="J14" s="84">
        <f t="shared" si="0"/>
        <v>0.12753575445533449</v>
      </c>
      <c r="K14" s="84">
        <f>I14/'סכום נכסי הקרן'!$C$42</f>
        <v>8.0865745205500406E-4</v>
      </c>
    </row>
    <row r="15" spans="1:11">
      <c r="B15" s="72" t="s">
        <v>1713</v>
      </c>
      <c r="C15" s="73" t="s">
        <v>1714</v>
      </c>
      <c r="D15" s="86" t="s">
        <v>27</v>
      </c>
      <c r="E15" s="86" t="s">
        <v>525</v>
      </c>
      <c r="F15" s="86" t="s">
        <v>139</v>
      </c>
      <c r="G15" s="83">
        <v>80.560203999999999</v>
      </c>
      <c r="H15" s="85">
        <v>120920</v>
      </c>
      <c r="I15" s="83">
        <v>1300.6620808140001</v>
      </c>
      <c r="J15" s="84">
        <f t="shared" si="0"/>
        <v>1.1889103260899706E-2</v>
      </c>
      <c r="K15" s="84">
        <f>I15/'סכום נכסי הקרן'!$C$42</f>
        <v>7.5384444081875733E-5</v>
      </c>
    </row>
    <row r="16" spans="1:11">
      <c r="B16" s="72" t="s">
        <v>1715</v>
      </c>
      <c r="C16" s="73" t="s">
        <v>1716</v>
      </c>
      <c r="D16" s="86" t="s">
        <v>27</v>
      </c>
      <c r="E16" s="86" t="s">
        <v>525</v>
      </c>
      <c r="F16" s="86" t="s">
        <v>131</v>
      </c>
      <c r="G16" s="83">
        <v>1975.235498</v>
      </c>
      <c r="H16" s="85">
        <v>413775</v>
      </c>
      <c r="I16" s="83">
        <v>86688.840865355</v>
      </c>
      <c r="J16" s="84">
        <f t="shared" si="0"/>
        <v>0.79240611056400534</v>
      </c>
      <c r="K16" s="84">
        <f>I16/'סכום נכסי הקרן'!$C$42</f>
        <v>5.0243565743433921E-3</v>
      </c>
    </row>
    <row r="17" spans="2:11">
      <c r="B17" s="72" t="s">
        <v>1717</v>
      </c>
      <c r="C17" s="73" t="s">
        <v>1718</v>
      </c>
      <c r="D17" s="86" t="s">
        <v>27</v>
      </c>
      <c r="E17" s="86" t="s">
        <v>525</v>
      </c>
      <c r="F17" s="86" t="s">
        <v>133</v>
      </c>
      <c r="G17" s="83">
        <v>1401.244046</v>
      </c>
      <c r="H17" s="85">
        <v>45450</v>
      </c>
      <c r="I17" s="83">
        <v>3442.4082411029999</v>
      </c>
      <c r="J17" s="84">
        <f t="shared" si="0"/>
        <v>3.1466395190849303E-2</v>
      </c>
      <c r="K17" s="84">
        <f>I17/'סכום נכסי הקרן'!$C$42</f>
        <v>1.9951687328042232E-4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1" t="s">
        <v>220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1" t="s">
        <v>111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1" t="s">
        <v>203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1" t="s">
        <v>211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3"/>
      <c r="C118" s="133"/>
      <c r="D118" s="133"/>
      <c r="E118" s="133"/>
      <c r="F118" s="133"/>
      <c r="G118" s="133"/>
      <c r="H118" s="133"/>
      <c r="I118" s="124"/>
      <c r="J118" s="124"/>
      <c r="K118" s="133"/>
    </row>
    <row r="119" spans="2:11">
      <c r="B119" s="123"/>
      <c r="C119" s="133"/>
      <c r="D119" s="133"/>
      <c r="E119" s="133"/>
      <c r="F119" s="133"/>
      <c r="G119" s="133"/>
      <c r="H119" s="133"/>
      <c r="I119" s="124"/>
      <c r="J119" s="124"/>
      <c r="K119" s="133"/>
    </row>
    <row r="120" spans="2:11">
      <c r="B120" s="123"/>
      <c r="C120" s="133"/>
      <c r="D120" s="133"/>
      <c r="E120" s="133"/>
      <c r="F120" s="133"/>
      <c r="G120" s="133"/>
      <c r="H120" s="133"/>
      <c r="I120" s="124"/>
      <c r="J120" s="124"/>
      <c r="K120" s="133"/>
    </row>
    <row r="121" spans="2:11">
      <c r="B121" s="123"/>
      <c r="C121" s="133"/>
      <c r="D121" s="133"/>
      <c r="E121" s="133"/>
      <c r="F121" s="133"/>
      <c r="G121" s="133"/>
      <c r="H121" s="133"/>
      <c r="I121" s="124"/>
      <c r="J121" s="124"/>
      <c r="K121" s="133"/>
    </row>
    <row r="122" spans="2:11">
      <c r="B122" s="123"/>
      <c r="C122" s="133"/>
      <c r="D122" s="133"/>
      <c r="E122" s="133"/>
      <c r="F122" s="133"/>
      <c r="G122" s="133"/>
      <c r="H122" s="133"/>
      <c r="I122" s="124"/>
      <c r="J122" s="124"/>
      <c r="K122" s="133"/>
    </row>
    <row r="123" spans="2:11">
      <c r="B123" s="123"/>
      <c r="C123" s="133"/>
      <c r="D123" s="133"/>
      <c r="E123" s="133"/>
      <c r="F123" s="133"/>
      <c r="G123" s="133"/>
      <c r="H123" s="133"/>
      <c r="I123" s="124"/>
      <c r="J123" s="124"/>
      <c r="K123" s="133"/>
    </row>
    <row r="124" spans="2:11">
      <c r="B124" s="123"/>
      <c r="C124" s="133"/>
      <c r="D124" s="133"/>
      <c r="E124" s="133"/>
      <c r="F124" s="133"/>
      <c r="G124" s="133"/>
      <c r="H124" s="133"/>
      <c r="I124" s="124"/>
      <c r="J124" s="124"/>
      <c r="K124" s="133"/>
    </row>
    <row r="125" spans="2:11">
      <c r="B125" s="123"/>
      <c r="C125" s="133"/>
      <c r="D125" s="133"/>
      <c r="E125" s="133"/>
      <c r="F125" s="133"/>
      <c r="G125" s="133"/>
      <c r="H125" s="133"/>
      <c r="I125" s="124"/>
      <c r="J125" s="124"/>
      <c r="K125" s="133"/>
    </row>
    <row r="126" spans="2:11">
      <c r="B126" s="123"/>
      <c r="C126" s="133"/>
      <c r="D126" s="133"/>
      <c r="E126" s="133"/>
      <c r="F126" s="133"/>
      <c r="G126" s="133"/>
      <c r="H126" s="133"/>
      <c r="I126" s="124"/>
      <c r="J126" s="124"/>
      <c r="K126" s="133"/>
    </row>
    <row r="127" spans="2:11">
      <c r="B127" s="123"/>
      <c r="C127" s="133"/>
      <c r="D127" s="133"/>
      <c r="E127" s="133"/>
      <c r="F127" s="133"/>
      <c r="G127" s="133"/>
      <c r="H127" s="133"/>
      <c r="I127" s="124"/>
      <c r="J127" s="124"/>
      <c r="K127" s="133"/>
    </row>
    <row r="128" spans="2:11">
      <c r="B128" s="123"/>
      <c r="C128" s="133"/>
      <c r="D128" s="133"/>
      <c r="E128" s="133"/>
      <c r="F128" s="133"/>
      <c r="G128" s="133"/>
      <c r="H128" s="133"/>
      <c r="I128" s="124"/>
      <c r="J128" s="124"/>
      <c r="K128" s="133"/>
    </row>
    <row r="129" spans="2:11">
      <c r="B129" s="123"/>
      <c r="C129" s="133"/>
      <c r="D129" s="133"/>
      <c r="E129" s="133"/>
      <c r="F129" s="133"/>
      <c r="G129" s="133"/>
      <c r="H129" s="133"/>
      <c r="I129" s="124"/>
      <c r="J129" s="124"/>
      <c r="K129" s="133"/>
    </row>
    <row r="130" spans="2:11">
      <c r="B130" s="123"/>
      <c r="C130" s="133"/>
      <c r="D130" s="133"/>
      <c r="E130" s="133"/>
      <c r="F130" s="133"/>
      <c r="G130" s="133"/>
      <c r="H130" s="133"/>
      <c r="I130" s="124"/>
      <c r="J130" s="124"/>
      <c r="K130" s="133"/>
    </row>
    <row r="131" spans="2:11">
      <c r="B131" s="123"/>
      <c r="C131" s="133"/>
      <c r="D131" s="133"/>
      <c r="E131" s="133"/>
      <c r="F131" s="133"/>
      <c r="G131" s="133"/>
      <c r="H131" s="133"/>
      <c r="I131" s="124"/>
      <c r="J131" s="124"/>
      <c r="K131" s="133"/>
    </row>
    <row r="132" spans="2:11">
      <c r="B132" s="123"/>
      <c r="C132" s="133"/>
      <c r="D132" s="133"/>
      <c r="E132" s="133"/>
      <c r="F132" s="133"/>
      <c r="G132" s="133"/>
      <c r="H132" s="133"/>
      <c r="I132" s="124"/>
      <c r="J132" s="124"/>
      <c r="K132" s="133"/>
    </row>
    <row r="133" spans="2:11">
      <c r="B133" s="123"/>
      <c r="C133" s="133"/>
      <c r="D133" s="133"/>
      <c r="E133" s="133"/>
      <c r="F133" s="133"/>
      <c r="G133" s="133"/>
      <c r="H133" s="133"/>
      <c r="I133" s="124"/>
      <c r="J133" s="124"/>
      <c r="K133" s="133"/>
    </row>
    <row r="134" spans="2:11">
      <c r="B134" s="123"/>
      <c r="C134" s="133"/>
      <c r="D134" s="133"/>
      <c r="E134" s="133"/>
      <c r="F134" s="133"/>
      <c r="G134" s="133"/>
      <c r="H134" s="133"/>
      <c r="I134" s="124"/>
      <c r="J134" s="124"/>
      <c r="K134" s="133"/>
    </row>
    <row r="135" spans="2:11">
      <c r="B135" s="123"/>
      <c r="C135" s="133"/>
      <c r="D135" s="133"/>
      <c r="E135" s="133"/>
      <c r="F135" s="133"/>
      <c r="G135" s="133"/>
      <c r="H135" s="133"/>
      <c r="I135" s="124"/>
      <c r="J135" s="124"/>
      <c r="K135" s="133"/>
    </row>
    <row r="136" spans="2:11">
      <c r="B136" s="123"/>
      <c r="C136" s="133"/>
      <c r="D136" s="133"/>
      <c r="E136" s="133"/>
      <c r="F136" s="133"/>
      <c r="G136" s="133"/>
      <c r="H136" s="133"/>
      <c r="I136" s="124"/>
      <c r="J136" s="124"/>
      <c r="K136" s="133"/>
    </row>
    <row r="137" spans="2:11">
      <c r="B137" s="123"/>
      <c r="C137" s="133"/>
      <c r="D137" s="133"/>
      <c r="E137" s="133"/>
      <c r="F137" s="133"/>
      <c r="G137" s="133"/>
      <c r="H137" s="133"/>
      <c r="I137" s="124"/>
      <c r="J137" s="124"/>
      <c r="K137" s="133"/>
    </row>
    <row r="138" spans="2:11">
      <c r="B138" s="123"/>
      <c r="C138" s="133"/>
      <c r="D138" s="133"/>
      <c r="E138" s="133"/>
      <c r="F138" s="133"/>
      <c r="G138" s="133"/>
      <c r="H138" s="133"/>
      <c r="I138" s="124"/>
      <c r="J138" s="124"/>
      <c r="K138" s="133"/>
    </row>
    <row r="139" spans="2:11">
      <c r="B139" s="123"/>
      <c r="C139" s="133"/>
      <c r="D139" s="133"/>
      <c r="E139" s="133"/>
      <c r="F139" s="133"/>
      <c r="G139" s="133"/>
      <c r="H139" s="133"/>
      <c r="I139" s="124"/>
      <c r="J139" s="124"/>
      <c r="K139" s="133"/>
    </row>
    <row r="140" spans="2:11">
      <c r="B140" s="123"/>
      <c r="C140" s="133"/>
      <c r="D140" s="133"/>
      <c r="E140" s="133"/>
      <c r="F140" s="133"/>
      <c r="G140" s="133"/>
      <c r="H140" s="133"/>
      <c r="I140" s="124"/>
      <c r="J140" s="124"/>
      <c r="K140" s="133"/>
    </row>
    <row r="141" spans="2:11">
      <c r="B141" s="123"/>
      <c r="C141" s="133"/>
      <c r="D141" s="133"/>
      <c r="E141" s="133"/>
      <c r="F141" s="133"/>
      <c r="G141" s="133"/>
      <c r="H141" s="133"/>
      <c r="I141" s="124"/>
      <c r="J141" s="124"/>
      <c r="K141" s="133"/>
    </row>
    <row r="142" spans="2:11">
      <c r="B142" s="123"/>
      <c r="C142" s="133"/>
      <c r="D142" s="133"/>
      <c r="E142" s="133"/>
      <c r="F142" s="133"/>
      <c r="G142" s="133"/>
      <c r="H142" s="133"/>
      <c r="I142" s="124"/>
      <c r="J142" s="124"/>
      <c r="K142" s="133"/>
    </row>
    <row r="143" spans="2:11">
      <c r="B143" s="123"/>
      <c r="C143" s="133"/>
      <c r="D143" s="133"/>
      <c r="E143" s="133"/>
      <c r="F143" s="133"/>
      <c r="G143" s="133"/>
      <c r="H143" s="133"/>
      <c r="I143" s="124"/>
      <c r="J143" s="124"/>
      <c r="K143" s="133"/>
    </row>
    <row r="144" spans="2:11">
      <c r="B144" s="123"/>
      <c r="C144" s="133"/>
      <c r="D144" s="133"/>
      <c r="E144" s="133"/>
      <c r="F144" s="133"/>
      <c r="G144" s="133"/>
      <c r="H144" s="133"/>
      <c r="I144" s="124"/>
      <c r="J144" s="124"/>
      <c r="K144" s="133"/>
    </row>
    <row r="145" spans="2:11">
      <c r="B145" s="123"/>
      <c r="C145" s="133"/>
      <c r="D145" s="133"/>
      <c r="E145" s="133"/>
      <c r="F145" s="133"/>
      <c r="G145" s="133"/>
      <c r="H145" s="133"/>
      <c r="I145" s="124"/>
      <c r="J145" s="124"/>
      <c r="K145" s="133"/>
    </row>
    <row r="146" spans="2:11">
      <c r="B146" s="123"/>
      <c r="C146" s="133"/>
      <c r="D146" s="133"/>
      <c r="E146" s="133"/>
      <c r="F146" s="133"/>
      <c r="G146" s="133"/>
      <c r="H146" s="133"/>
      <c r="I146" s="124"/>
      <c r="J146" s="124"/>
      <c r="K146" s="133"/>
    </row>
    <row r="147" spans="2:11">
      <c r="B147" s="123"/>
      <c r="C147" s="133"/>
      <c r="D147" s="133"/>
      <c r="E147" s="133"/>
      <c r="F147" s="133"/>
      <c r="G147" s="133"/>
      <c r="H147" s="133"/>
      <c r="I147" s="124"/>
      <c r="J147" s="124"/>
      <c r="K147" s="133"/>
    </row>
    <row r="148" spans="2:11">
      <c r="B148" s="123"/>
      <c r="C148" s="133"/>
      <c r="D148" s="133"/>
      <c r="E148" s="133"/>
      <c r="F148" s="133"/>
      <c r="G148" s="133"/>
      <c r="H148" s="133"/>
      <c r="I148" s="124"/>
      <c r="J148" s="124"/>
      <c r="K148" s="133"/>
    </row>
    <row r="149" spans="2:11">
      <c r="B149" s="123"/>
      <c r="C149" s="133"/>
      <c r="D149" s="133"/>
      <c r="E149" s="133"/>
      <c r="F149" s="133"/>
      <c r="G149" s="133"/>
      <c r="H149" s="133"/>
      <c r="I149" s="124"/>
      <c r="J149" s="124"/>
      <c r="K149" s="133"/>
    </row>
    <row r="150" spans="2:11">
      <c r="B150" s="123"/>
      <c r="C150" s="133"/>
      <c r="D150" s="133"/>
      <c r="E150" s="133"/>
      <c r="F150" s="133"/>
      <c r="G150" s="133"/>
      <c r="H150" s="133"/>
      <c r="I150" s="124"/>
      <c r="J150" s="124"/>
      <c r="K150" s="133"/>
    </row>
    <row r="151" spans="2:11">
      <c r="B151" s="123"/>
      <c r="C151" s="133"/>
      <c r="D151" s="133"/>
      <c r="E151" s="133"/>
      <c r="F151" s="133"/>
      <c r="G151" s="133"/>
      <c r="H151" s="133"/>
      <c r="I151" s="124"/>
      <c r="J151" s="124"/>
      <c r="K151" s="133"/>
    </row>
    <row r="152" spans="2:11">
      <c r="B152" s="123"/>
      <c r="C152" s="133"/>
      <c r="D152" s="133"/>
      <c r="E152" s="133"/>
      <c r="F152" s="133"/>
      <c r="G152" s="133"/>
      <c r="H152" s="133"/>
      <c r="I152" s="124"/>
      <c r="J152" s="124"/>
      <c r="K152" s="133"/>
    </row>
    <row r="153" spans="2:11">
      <c r="B153" s="123"/>
      <c r="C153" s="133"/>
      <c r="D153" s="133"/>
      <c r="E153" s="133"/>
      <c r="F153" s="133"/>
      <c r="G153" s="133"/>
      <c r="H153" s="133"/>
      <c r="I153" s="124"/>
      <c r="J153" s="124"/>
      <c r="K153" s="133"/>
    </row>
    <row r="154" spans="2:11">
      <c r="B154" s="123"/>
      <c r="C154" s="133"/>
      <c r="D154" s="133"/>
      <c r="E154" s="133"/>
      <c r="F154" s="133"/>
      <c r="G154" s="133"/>
      <c r="H154" s="133"/>
      <c r="I154" s="124"/>
      <c r="J154" s="124"/>
      <c r="K154" s="133"/>
    </row>
    <row r="155" spans="2:11">
      <c r="B155" s="123"/>
      <c r="C155" s="133"/>
      <c r="D155" s="133"/>
      <c r="E155" s="133"/>
      <c r="F155" s="133"/>
      <c r="G155" s="133"/>
      <c r="H155" s="133"/>
      <c r="I155" s="124"/>
      <c r="J155" s="124"/>
      <c r="K155" s="133"/>
    </row>
    <row r="156" spans="2:11">
      <c r="B156" s="123"/>
      <c r="C156" s="133"/>
      <c r="D156" s="133"/>
      <c r="E156" s="133"/>
      <c r="F156" s="133"/>
      <c r="G156" s="133"/>
      <c r="H156" s="133"/>
      <c r="I156" s="124"/>
      <c r="J156" s="124"/>
      <c r="K156" s="133"/>
    </row>
    <row r="157" spans="2:11">
      <c r="B157" s="123"/>
      <c r="C157" s="133"/>
      <c r="D157" s="133"/>
      <c r="E157" s="133"/>
      <c r="F157" s="133"/>
      <c r="G157" s="133"/>
      <c r="H157" s="133"/>
      <c r="I157" s="124"/>
      <c r="J157" s="124"/>
      <c r="K157" s="133"/>
    </row>
    <row r="158" spans="2:11">
      <c r="B158" s="123"/>
      <c r="C158" s="133"/>
      <c r="D158" s="133"/>
      <c r="E158" s="133"/>
      <c r="F158" s="133"/>
      <c r="G158" s="133"/>
      <c r="H158" s="133"/>
      <c r="I158" s="124"/>
      <c r="J158" s="124"/>
      <c r="K158" s="133"/>
    </row>
    <row r="159" spans="2:11">
      <c r="B159" s="123"/>
      <c r="C159" s="133"/>
      <c r="D159" s="133"/>
      <c r="E159" s="133"/>
      <c r="F159" s="133"/>
      <c r="G159" s="133"/>
      <c r="H159" s="133"/>
      <c r="I159" s="124"/>
      <c r="J159" s="124"/>
      <c r="K159" s="133"/>
    </row>
    <row r="160" spans="2:11">
      <c r="B160" s="123"/>
      <c r="C160" s="133"/>
      <c r="D160" s="133"/>
      <c r="E160" s="133"/>
      <c r="F160" s="133"/>
      <c r="G160" s="133"/>
      <c r="H160" s="133"/>
      <c r="I160" s="124"/>
      <c r="J160" s="124"/>
      <c r="K160" s="133"/>
    </row>
    <row r="161" spans="2:11">
      <c r="B161" s="123"/>
      <c r="C161" s="133"/>
      <c r="D161" s="133"/>
      <c r="E161" s="133"/>
      <c r="F161" s="133"/>
      <c r="G161" s="133"/>
      <c r="H161" s="133"/>
      <c r="I161" s="124"/>
      <c r="J161" s="124"/>
      <c r="K161" s="133"/>
    </row>
    <row r="162" spans="2:11">
      <c r="B162" s="123"/>
      <c r="C162" s="133"/>
      <c r="D162" s="133"/>
      <c r="E162" s="133"/>
      <c r="F162" s="133"/>
      <c r="G162" s="133"/>
      <c r="H162" s="133"/>
      <c r="I162" s="124"/>
      <c r="J162" s="124"/>
      <c r="K162" s="133"/>
    </row>
    <row r="163" spans="2:11">
      <c r="B163" s="123"/>
      <c r="C163" s="133"/>
      <c r="D163" s="133"/>
      <c r="E163" s="133"/>
      <c r="F163" s="133"/>
      <c r="G163" s="133"/>
      <c r="H163" s="133"/>
      <c r="I163" s="124"/>
      <c r="J163" s="124"/>
      <c r="K163" s="133"/>
    </row>
    <row r="164" spans="2:11">
      <c r="B164" s="123"/>
      <c r="C164" s="133"/>
      <c r="D164" s="133"/>
      <c r="E164" s="133"/>
      <c r="F164" s="133"/>
      <c r="G164" s="133"/>
      <c r="H164" s="133"/>
      <c r="I164" s="124"/>
      <c r="J164" s="124"/>
      <c r="K164" s="133"/>
    </row>
    <row r="165" spans="2:11">
      <c r="B165" s="123"/>
      <c r="C165" s="133"/>
      <c r="D165" s="133"/>
      <c r="E165" s="133"/>
      <c r="F165" s="133"/>
      <c r="G165" s="133"/>
      <c r="H165" s="133"/>
      <c r="I165" s="124"/>
      <c r="J165" s="124"/>
      <c r="K165" s="133"/>
    </row>
    <row r="166" spans="2:11">
      <c r="B166" s="123"/>
      <c r="C166" s="133"/>
      <c r="D166" s="133"/>
      <c r="E166" s="133"/>
      <c r="F166" s="133"/>
      <c r="G166" s="133"/>
      <c r="H166" s="133"/>
      <c r="I166" s="124"/>
      <c r="J166" s="124"/>
      <c r="K166" s="133"/>
    </row>
    <row r="167" spans="2:11">
      <c r="B167" s="123"/>
      <c r="C167" s="133"/>
      <c r="D167" s="133"/>
      <c r="E167" s="133"/>
      <c r="F167" s="133"/>
      <c r="G167" s="133"/>
      <c r="H167" s="133"/>
      <c r="I167" s="124"/>
      <c r="J167" s="124"/>
      <c r="K167" s="133"/>
    </row>
    <row r="168" spans="2:11">
      <c r="B168" s="123"/>
      <c r="C168" s="133"/>
      <c r="D168" s="133"/>
      <c r="E168" s="133"/>
      <c r="F168" s="133"/>
      <c r="G168" s="133"/>
      <c r="H168" s="133"/>
      <c r="I168" s="124"/>
      <c r="J168" s="124"/>
      <c r="K168" s="133"/>
    </row>
    <row r="169" spans="2:11">
      <c r="B169" s="123"/>
      <c r="C169" s="133"/>
      <c r="D169" s="133"/>
      <c r="E169" s="133"/>
      <c r="F169" s="133"/>
      <c r="G169" s="133"/>
      <c r="H169" s="133"/>
      <c r="I169" s="124"/>
      <c r="J169" s="124"/>
      <c r="K169" s="133"/>
    </row>
    <row r="170" spans="2:11">
      <c r="B170" s="123"/>
      <c r="C170" s="133"/>
      <c r="D170" s="133"/>
      <c r="E170" s="133"/>
      <c r="F170" s="133"/>
      <c r="G170" s="133"/>
      <c r="H170" s="133"/>
      <c r="I170" s="124"/>
      <c r="J170" s="124"/>
      <c r="K170" s="133"/>
    </row>
    <row r="171" spans="2:11">
      <c r="B171" s="123"/>
      <c r="C171" s="133"/>
      <c r="D171" s="133"/>
      <c r="E171" s="133"/>
      <c r="F171" s="133"/>
      <c r="G171" s="133"/>
      <c r="H171" s="133"/>
      <c r="I171" s="124"/>
      <c r="J171" s="124"/>
      <c r="K171" s="133"/>
    </row>
    <row r="172" spans="2:11">
      <c r="B172" s="123"/>
      <c r="C172" s="133"/>
      <c r="D172" s="133"/>
      <c r="E172" s="133"/>
      <c r="F172" s="133"/>
      <c r="G172" s="133"/>
      <c r="H172" s="133"/>
      <c r="I172" s="124"/>
      <c r="J172" s="124"/>
      <c r="K172" s="133"/>
    </row>
    <row r="173" spans="2:11">
      <c r="B173" s="123"/>
      <c r="C173" s="133"/>
      <c r="D173" s="133"/>
      <c r="E173" s="133"/>
      <c r="F173" s="133"/>
      <c r="G173" s="133"/>
      <c r="H173" s="133"/>
      <c r="I173" s="124"/>
      <c r="J173" s="124"/>
      <c r="K173" s="133"/>
    </row>
    <row r="174" spans="2:11">
      <c r="B174" s="123"/>
      <c r="C174" s="133"/>
      <c r="D174" s="133"/>
      <c r="E174" s="133"/>
      <c r="F174" s="133"/>
      <c r="G174" s="133"/>
      <c r="H174" s="133"/>
      <c r="I174" s="124"/>
      <c r="J174" s="124"/>
      <c r="K174" s="133"/>
    </row>
    <row r="175" spans="2:11">
      <c r="B175" s="123"/>
      <c r="C175" s="133"/>
      <c r="D175" s="133"/>
      <c r="E175" s="133"/>
      <c r="F175" s="133"/>
      <c r="G175" s="133"/>
      <c r="H175" s="133"/>
      <c r="I175" s="124"/>
      <c r="J175" s="124"/>
      <c r="K175" s="133"/>
    </row>
    <row r="176" spans="2:11">
      <c r="B176" s="123"/>
      <c r="C176" s="133"/>
      <c r="D176" s="133"/>
      <c r="E176" s="133"/>
      <c r="F176" s="133"/>
      <c r="G176" s="133"/>
      <c r="H176" s="133"/>
      <c r="I176" s="124"/>
      <c r="J176" s="124"/>
      <c r="K176" s="133"/>
    </row>
    <row r="177" spans="2:11">
      <c r="B177" s="123"/>
      <c r="C177" s="133"/>
      <c r="D177" s="133"/>
      <c r="E177" s="133"/>
      <c r="F177" s="133"/>
      <c r="G177" s="133"/>
      <c r="H177" s="133"/>
      <c r="I177" s="124"/>
      <c r="J177" s="124"/>
      <c r="K177" s="133"/>
    </row>
    <row r="178" spans="2:11">
      <c r="B178" s="123"/>
      <c r="C178" s="133"/>
      <c r="D178" s="133"/>
      <c r="E178" s="133"/>
      <c r="F178" s="133"/>
      <c r="G178" s="133"/>
      <c r="H178" s="133"/>
      <c r="I178" s="124"/>
      <c r="J178" s="124"/>
      <c r="K178" s="133"/>
    </row>
    <row r="179" spans="2:11">
      <c r="B179" s="123"/>
      <c r="C179" s="133"/>
      <c r="D179" s="133"/>
      <c r="E179" s="133"/>
      <c r="F179" s="133"/>
      <c r="G179" s="133"/>
      <c r="H179" s="133"/>
      <c r="I179" s="124"/>
      <c r="J179" s="124"/>
      <c r="K179" s="133"/>
    </row>
    <row r="180" spans="2:11">
      <c r="B180" s="123"/>
      <c r="C180" s="133"/>
      <c r="D180" s="133"/>
      <c r="E180" s="133"/>
      <c r="F180" s="133"/>
      <c r="G180" s="133"/>
      <c r="H180" s="133"/>
      <c r="I180" s="124"/>
      <c r="J180" s="124"/>
      <c r="K180" s="133"/>
    </row>
    <row r="181" spans="2:11">
      <c r="B181" s="123"/>
      <c r="C181" s="133"/>
      <c r="D181" s="133"/>
      <c r="E181" s="133"/>
      <c r="F181" s="133"/>
      <c r="G181" s="133"/>
      <c r="H181" s="133"/>
      <c r="I181" s="124"/>
      <c r="J181" s="124"/>
      <c r="K181" s="133"/>
    </row>
    <row r="182" spans="2:11">
      <c r="B182" s="123"/>
      <c r="C182" s="133"/>
      <c r="D182" s="133"/>
      <c r="E182" s="133"/>
      <c r="F182" s="133"/>
      <c r="G182" s="133"/>
      <c r="H182" s="133"/>
      <c r="I182" s="124"/>
      <c r="J182" s="124"/>
      <c r="K182" s="133"/>
    </row>
    <row r="183" spans="2:11">
      <c r="B183" s="123"/>
      <c r="C183" s="133"/>
      <c r="D183" s="133"/>
      <c r="E183" s="133"/>
      <c r="F183" s="133"/>
      <c r="G183" s="133"/>
      <c r="H183" s="133"/>
      <c r="I183" s="124"/>
      <c r="J183" s="124"/>
      <c r="K183" s="133"/>
    </row>
    <row r="184" spans="2:11">
      <c r="B184" s="123"/>
      <c r="C184" s="133"/>
      <c r="D184" s="133"/>
      <c r="E184" s="133"/>
      <c r="F184" s="133"/>
      <c r="G184" s="133"/>
      <c r="H184" s="133"/>
      <c r="I184" s="124"/>
      <c r="J184" s="124"/>
      <c r="K184" s="133"/>
    </row>
    <row r="185" spans="2:11">
      <c r="B185" s="123"/>
      <c r="C185" s="133"/>
      <c r="D185" s="133"/>
      <c r="E185" s="133"/>
      <c r="F185" s="133"/>
      <c r="G185" s="133"/>
      <c r="H185" s="133"/>
      <c r="I185" s="124"/>
      <c r="J185" s="124"/>
      <c r="K185" s="133"/>
    </row>
    <row r="186" spans="2:11">
      <c r="B186" s="123"/>
      <c r="C186" s="133"/>
      <c r="D186" s="133"/>
      <c r="E186" s="133"/>
      <c r="F186" s="133"/>
      <c r="G186" s="133"/>
      <c r="H186" s="133"/>
      <c r="I186" s="124"/>
      <c r="J186" s="124"/>
      <c r="K186" s="133"/>
    </row>
    <row r="187" spans="2:11">
      <c r="B187" s="123"/>
      <c r="C187" s="133"/>
      <c r="D187" s="133"/>
      <c r="E187" s="133"/>
      <c r="F187" s="133"/>
      <c r="G187" s="133"/>
      <c r="H187" s="133"/>
      <c r="I187" s="124"/>
      <c r="J187" s="124"/>
      <c r="K187" s="133"/>
    </row>
    <row r="188" spans="2:11">
      <c r="B188" s="123"/>
      <c r="C188" s="133"/>
      <c r="D188" s="133"/>
      <c r="E188" s="133"/>
      <c r="F188" s="133"/>
      <c r="G188" s="133"/>
      <c r="H188" s="133"/>
      <c r="I188" s="124"/>
      <c r="J188" s="124"/>
      <c r="K188" s="133"/>
    </row>
    <row r="189" spans="2:11">
      <c r="B189" s="123"/>
      <c r="C189" s="133"/>
      <c r="D189" s="133"/>
      <c r="E189" s="133"/>
      <c r="F189" s="133"/>
      <c r="G189" s="133"/>
      <c r="H189" s="133"/>
      <c r="I189" s="124"/>
      <c r="J189" s="124"/>
      <c r="K189" s="133"/>
    </row>
    <row r="190" spans="2:11">
      <c r="B190" s="123"/>
      <c r="C190" s="133"/>
      <c r="D190" s="133"/>
      <c r="E190" s="133"/>
      <c r="F190" s="133"/>
      <c r="G190" s="133"/>
      <c r="H190" s="133"/>
      <c r="I190" s="124"/>
      <c r="J190" s="124"/>
      <c r="K190" s="133"/>
    </row>
    <row r="191" spans="2:11">
      <c r="B191" s="123"/>
      <c r="C191" s="133"/>
      <c r="D191" s="133"/>
      <c r="E191" s="133"/>
      <c r="F191" s="133"/>
      <c r="G191" s="133"/>
      <c r="H191" s="133"/>
      <c r="I191" s="124"/>
      <c r="J191" s="124"/>
      <c r="K191" s="133"/>
    </row>
    <row r="192" spans="2:11">
      <c r="B192" s="123"/>
      <c r="C192" s="133"/>
      <c r="D192" s="133"/>
      <c r="E192" s="133"/>
      <c r="F192" s="133"/>
      <c r="G192" s="133"/>
      <c r="H192" s="133"/>
      <c r="I192" s="124"/>
      <c r="J192" s="124"/>
      <c r="K192" s="133"/>
    </row>
    <row r="193" spans="2:11">
      <c r="B193" s="123"/>
      <c r="C193" s="133"/>
      <c r="D193" s="133"/>
      <c r="E193" s="133"/>
      <c r="F193" s="133"/>
      <c r="G193" s="133"/>
      <c r="H193" s="133"/>
      <c r="I193" s="124"/>
      <c r="J193" s="124"/>
      <c r="K193" s="133"/>
    </row>
    <row r="194" spans="2:11">
      <c r="B194" s="123"/>
      <c r="C194" s="133"/>
      <c r="D194" s="133"/>
      <c r="E194" s="133"/>
      <c r="F194" s="133"/>
      <c r="G194" s="133"/>
      <c r="H194" s="133"/>
      <c r="I194" s="124"/>
      <c r="J194" s="124"/>
      <c r="K194" s="133"/>
    </row>
    <row r="195" spans="2:11">
      <c r="B195" s="123"/>
      <c r="C195" s="133"/>
      <c r="D195" s="133"/>
      <c r="E195" s="133"/>
      <c r="F195" s="133"/>
      <c r="G195" s="133"/>
      <c r="H195" s="133"/>
      <c r="I195" s="124"/>
      <c r="J195" s="124"/>
      <c r="K195" s="133"/>
    </row>
    <row r="196" spans="2:11">
      <c r="B196" s="123"/>
      <c r="C196" s="133"/>
      <c r="D196" s="133"/>
      <c r="E196" s="133"/>
      <c r="F196" s="133"/>
      <c r="G196" s="133"/>
      <c r="H196" s="133"/>
      <c r="I196" s="124"/>
      <c r="J196" s="124"/>
      <c r="K196" s="133"/>
    </row>
    <row r="197" spans="2:11">
      <c r="B197" s="123"/>
      <c r="C197" s="133"/>
      <c r="D197" s="133"/>
      <c r="E197" s="133"/>
      <c r="F197" s="133"/>
      <c r="G197" s="133"/>
      <c r="H197" s="133"/>
      <c r="I197" s="124"/>
      <c r="J197" s="124"/>
      <c r="K197" s="133"/>
    </row>
    <row r="198" spans="2:11">
      <c r="B198" s="123"/>
      <c r="C198" s="133"/>
      <c r="D198" s="133"/>
      <c r="E198" s="133"/>
      <c r="F198" s="133"/>
      <c r="G198" s="133"/>
      <c r="H198" s="133"/>
      <c r="I198" s="124"/>
      <c r="J198" s="124"/>
      <c r="K198" s="133"/>
    </row>
    <row r="199" spans="2:11">
      <c r="B199" s="123"/>
      <c r="C199" s="133"/>
      <c r="D199" s="133"/>
      <c r="E199" s="133"/>
      <c r="F199" s="133"/>
      <c r="G199" s="133"/>
      <c r="H199" s="133"/>
      <c r="I199" s="124"/>
      <c r="J199" s="124"/>
      <c r="K199" s="133"/>
    </row>
    <row r="200" spans="2:11">
      <c r="B200" s="123"/>
      <c r="C200" s="133"/>
      <c r="D200" s="133"/>
      <c r="E200" s="133"/>
      <c r="F200" s="133"/>
      <c r="G200" s="133"/>
      <c r="H200" s="133"/>
      <c r="I200" s="124"/>
      <c r="J200" s="124"/>
      <c r="K200" s="133"/>
    </row>
    <row r="201" spans="2:11">
      <c r="B201" s="123"/>
      <c r="C201" s="133"/>
      <c r="D201" s="133"/>
      <c r="E201" s="133"/>
      <c r="F201" s="133"/>
      <c r="G201" s="133"/>
      <c r="H201" s="133"/>
      <c r="I201" s="124"/>
      <c r="J201" s="124"/>
      <c r="K201" s="133"/>
    </row>
    <row r="202" spans="2:11">
      <c r="B202" s="123"/>
      <c r="C202" s="133"/>
      <c r="D202" s="133"/>
      <c r="E202" s="133"/>
      <c r="F202" s="133"/>
      <c r="G202" s="133"/>
      <c r="H202" s="133"/>
      <c r="I202" s="124"/>
      <c r="J202" s="124"/>
      <c r="K202" s="133"/>
    </row>
    <row r="203" spans="2:11">
      <c r="B203" s="123"/>
      <c r="C203" s="133"/>
      <c r="D203" s="133"/>
      <c r="E203" s="133"/>
      <c r="F203" s="133"/>
      <c r="G203" s="133"/>
      <c r="H203" s="133"/>
      <c r="I203" s="124"/>
      <c r="J203" s="124"/>
      <c r="K203" s="133"/>
    </row>
    <row r="204" spans="2:11">
      <c r="B204" s="123"/>
      <c r="C204" s="133"/>
      <c r="D204" s="133"/>
      <c r="E204" s="133"/>
      <c r="F204" s="133"/>
      <c r="G204" s="133"/>
      <c r="H204" s="133"/>
      <c r="I204" s="124"/>
      <c r="J204" s="124"/>
      <c r="K204" s="133"/>
    </row>
    <row r="205" spans="2:11">
      <c r="B205" s="123"/>
      <c r="C205" s="133"/>
      <c r="D205" s="133"/>
      <c r="E205" s="133"/>
      <c r="F205" s="133"/>
      <c r="G205" s="133"/>
      <c r="H205" s="133"/>
      <c r="I205" s="124"/>
      <c r="J205" s="124"/>
      <c r="K205" s="133"/>
    </row>
    <row r="206" spans="2:11">
      <c r="B206" s="123"/>
      <c r="C206" s="133"/>
      <c r="D206" s="133"/>
      <c r="E206" s="133"/>
      <c r="F206" s="133"/>
      <c r="G206" s="133"/>
      <c r="H206" s="133"/>
      <c r="I206" s="124"/>
      <c r="J206" s="124"/>
      <c r="K206" s="133"/>
    </row>
    <row r="207" spans="2:11">
      <c r="B207" s="123"/>
      <c r="C207" s="133"/>
      <c r="D207" s="133"/>
      <c r="E207" s="133"/>
      <c r="F207" s="133"/>
      <c r="G207" s="133"/>
      <c r="H207" s="133"/>
      <c r="I207" s="124"/>
      <c r="J207" s="124"/>
      <c r="K207" s="133"/>
    </row>
    <row r="208" spans="2:11">
      <c r="B208" s="123"/>
      <c r="C208" s="133"/>
      <c r="D208" s="133"/>
      <c r="E208" s="133"/>
      <c r="F208" s="133"/>
      <c r="G208" s="133"/>
      <c r="H208" s="133"/>
      <c r="I208" s="124"/>
      <c r="J208" s="124"/>
      <c r="K208" s="133"/>
    </row>
    <row r="209" spans="2:11">
      <c r="B209" s="123"/>
      <c r="C209" s="133"/>
      <c r="D209" s="133"/>
      <c r="E209" s="133"/>
      <c r="F209" s="133"/>
      <c r="G209" s="133"/>
      <c r="H209" s="133"/>
      <c r="I209" s="124"/>
      <c r="J209" s="124"/>
      <c r="K209" s="133"/>
    </row>
    <row r="210" spans="2:11">
      <c r="B210" s="123"/>
      <c r="C210" s="133"/>
      <c r="D210" s="133"/>
      <c r="E210" s="133"/>
      <c r="F210" s="133"/>
      <c r="G210" s="133"/>
      <c r="H210" s="133"/>
      <c r="I210" s="124"/>
      <c r="J210" s="124"/>
      <c r="K210" s="133"/>
    </row>
    <row r="211" spans="2:11">
      <c r="B211" s="123"/>
      <c r="C211" s="133"/>
      <c r="D211" s="133"/>
      <c r="E211" s="133"/>
      <c r="F211" s="133"/>
      <c r="G211" s="133"/>
      <c r="H211" s="133"/>
      <c r="I211" s="124"/>
      <c r="J211" s="124"/>
      <c r="K211" s="133"/>
    </row>
    <row r="212" spans="2:11">
      <c r="B212" s="123"/>
      <c r="C212" s="133"/>
      <c r="D212" s="133"/>
      <c r="E212" s="133"/>
      <c r="F212" s="133"/>
      <c r="G212" s="133"/>
      <c r="H212" s="133"/>
      <c r="I212" s="124"/>
      <c r="J212" s="124"/>
      <c r="K212" s="133"/>
    </row>
    <row r="213" spans="2:11">
      <c r="B213" s="123"/>
      <c r="C213" s="133"/>
      <c r="D213" s="133"/>
      <c r="E213" s="133"/>
      <c r="F213" s="133"/>
      <c r="G213" s="133"/>
      <c r="H213" s="133"/>
      <c r="I213" s="124"/>
      <c r="J213" s="124"/>
      <c r="K213" s="133"/>
    </row>
    <row r="214" spans="2:11">
      <c r="B214" s="123"/>
      <c r="C214" s="133"/>
      <c r="D214" s="133"/>
      <c r="E214" s="133"/>
      <c r="F214" s="133"/>
      <c r="G214" s="133"/>
      <c r="H214" s="133"/>
      <c r="I214" s="124"/>
      <c r="J214" s="124"/>
      <c r="K214" s="133"/>
    </row>
    <row r="215" spans="2:11">
      <c r="B215" s="123"/>
      <c r="C215" s="133"/>
      <c r="D215" s="133"/>
      <c r="E215" s="133"/>
      <c r="F215" s="133"/>
      <c r="G215" s="133"/>
      <c r="H215" s="133"/>
      <c r="I215" s="124"/>
      <c r="J215" s="124"/>
      <c r="K215" s="133"/>
    </row>
    <row r="216" spans="2:11">
      <c r="B216" s="123"/>
      <c r="C216" s="133"/>
      <c r="D216" s="133"/>
      <c r="E216" s="133"/>
      <c r="F216" s="133"/>
      <c r="G216" s="133"/>
      <c r="H216" s="133"/>
      <c r="I216" s="124"/>
      <c r="J216" s="124"/>
      <c r="K216" s="133"/>
    </row>
    <row r="217" spans="2:11">
      <c r="B217" s="123"/>
      <c r="C217" s="133"/>
      <c r="D217" s="133"/>
      <c r="E217" s="133"/>
      <c r="F217" s="133"/>
      <c r="G217" s="133"/>
      <c r="H217" s="133"/>
      <c r="I217" s="124"/>
      <c r="J217" s="124"/>
      <c r="K217" s="133"/>
    </row>
    <row r="218" spans="2:11">
      <c r="B218" s="123"/>
      <c r="C218" s="133"/>
      <c r="D218" s="133"/>
      <c r="E218" s="133"/>
      <c r="F218" s="133"/>
      <c r="G218" s="133"/>
      <c r="H218" s="133"/>
      <c r="I218" s="124"/>
      <c r="J218" s="124"/>
      <c r="K218" s="133"/>
    </row>
    <row r="219" spans="2:11">
      <c r="B219" s="123"/>
      <c r="C219" s="133"/>
      <c r="D219" s="133"/>
      <c r="E219" s="133"/>
      <c r="F219" s="133"/>
      <c r="G219" s="133"/>
      <c r="H219" s="133"/>
      <c r="I219" s="124"/>
      <c r="J219" s="124"/>
      <c r="K219" s="133"/>
    </row>
    <row r="220" spans="2:11">
      <c r="B220" s="123"/>
      <c r="C220" s="133"/>
      <c r="D220" s="133"/>
      <c r="E220" s="133"/>
      <c r="F220" s="133"/>
      <c r="G220" s="133"/>
      <c r="H220" s="133"/>
      <c r="I220" s="124"/>
      <c r="J220" s="124"/>
      <c r="K220" s="133"/>
    </row>
    <row r="221" spans="2:11">
      <c r="B221" s="123"/>
      <c r="C221" s="133"/>
      <c r="D221" s="133"/>
      <c r="E221" s="133"/>
      <c r="F221" s="133"/>
      <c r="G221" s="133"/>
      <c r="H221" s="133"/>
      <c r="I221" s="124"/>
      <c r="J221" s="124"/>
      <c r="K221" s="133"/>
    </row>
    <row r="222" spans="2:11">
      <c r="B222" s="123"/>
      <c r="C222" s="133"/>
      <c r="D222" s="133"/>
      <c r="E222" s="133"/>
      <c r="F222" s="133"/>
      <c r="G222" s="133"/>
      <c r="H222" s="133"/>
      <c r="I222" s="124"/>
      <c r="J222" s="124"/>
      <c r="K222" s="133"/>
    </row>
    <row r="223" spans="2:11">
      <c r="B223" s="123"/>
      <c r="C223" s="133"/>
      <c r="D223" s="133"/>
      <c r="E223" s="133"/>
      <c r="F223" s="133"/>
      <c r="G223" s="133"/>
      <c r="H223" s="133"/>
      <c r="I223" s="124"/>
      <c r="J223" s="124"/>
      <c r="K223" s="133"/>
    </row>
    <row r="224" spans="2:11">
      <c r="B224" s="123"/>
      <c r="C224" s="133"/>
      <c r="D224" s="133"/>
      <c r="E224" s="133"/>
      <c r="F224" s="133"/>
      <c r="G224" s="133"/>
      <c r="H224" s="133"/>
      <c r="I224" s="124"/>
      <c r="J224" s="124"/>
      <c r="K224" s="133"/>
    </row>
    <row r="225" spans="2:11">
      <c r="B225" s="123"/>
      <c r="C225" s="133"/>
      <c r="D225" s="133"/>
      <c r="E225" s="133"/>
      <c r="F225" s="133"/>
      <c r="G225" s="133"/>
      <c r="H225" s="133"/>
      <c r="I225" s="124"/>
      <c r="J225" s="124"/>
      <c r="K225" s="133"/>
    </row>
    <row r="226" spans="2:11">
      <c r="B226" s="123"/>
      <c r="C226" s="133"/>
      <c r="D226" s="133"/>
      <c r="E226" s="133"/>
      <c r="F226" s="133"/>
      <c r="G226" s="133"/>
      <c r="H226" s="133"/>
      <c r="I226" s="124"/>
      <c r="J226" s="124"/>
      <c r="K226" s="133"/>
    </row>
    <row r="227" spans="2:11">
      <c r="B227" s="123"/>
      <c r="C227" s="133"/>
      <c r="D227" s="133"/>
      <c r="E227" s="133"/>
      <c r="F227" s="133"/>
      <c r="G227" s="133"/>
      <c r="H227" s="133"/>
      <c r="I227" s="124"/>
      <c r="J227" s="124"/>
      <c r="K227" s="133"/>
    </row>
    <row r="228" spans="2:11">
      <c r="B228" s="123"/>
      <c r="C228" s="133"/>
      <c r="D228" s="133"/>
      <c r="E228" s="133"/>
      <c r="F228" s="133"/>
      <c r="G228" s="133"/>
      <c r="H228" s="133"/>
      <c r="I228" s="124"/>
      <c r="J228" s="124"/>
      <c r="K228" s="133"/>
    </row>
    <row r="229" spans="2:11">
      <c r="B229" s="123"/>
      <c r="C229" s="133"/>
      <c r="D229" s="133"/>
      <c r="E229" s="133"/>
      <c r="F229" s="133"/>
      <c r="G229" s="133"/>
      <c r="H229" s="133"/>
      <c r="I229" s="124"/>
      <c r="J229" s="124"/>
      <c r="K229" s="133"/>
    </row>
    <row r="230" spans="2:11">
      <c r="B230" s="123"/>
      <c r="C230" s="133"/>
      <c r="D230" s="133"/>
      <c r="E230" s="133"/>
      <c r="F230" s="133"/>
      <c r="G230" s="133"/>
      <c r="H230" s="133"/>
      <c r="I230" s="124"/>
      <c r="J230" s="124"/>
      <c r="K230" s="133"/>
    </row>
    <row r="231" spans="2:11">
      <c r="B231" s="123"/>
      <c r="C231" s="133"/>
      <c r="D231" s="133"/>
      <c r="E231" s="133"/>
      <c r="F231" s="133"/>
      <c r="G231" s="133"/>
      <c r="H231" s="133"/>
      <c r="I231" s="124"/>
      <c r="J231" s="124"/>
      <c r="K231" s="133"/>
    </row>
    <row r="232" spans="2:11">
      <c r="B232" s="123"/>
      <c r="C232" s="133"/>
      <c r="D232" s="133"/>
      <c r="E232" s="133"/>
      <c r="F232" s="133"/>
      <c r="G232" s="133"/>
      <c r="H232" s="133"/>
      <c r="I232" s="124"/>
      <c r="J232" s="124"/>
      <c r="K232" s="133"/>
    </row>
    <row r="233" spans="2:11">
      <c r="B233" s="123"/>
      <c r="C233" s="133"/>
      <c r="D233" s="133"/>
      <c r="E233" s="133"/>
      <c r="F233" s="133"/>
      <c r="G233" s="133"/>
      <c r="H233" s="133"/>
      <c r="I233" s="124"/>
      <c r="J233" s="124"/>
      <c r="K233" s="133"/>
    </row>
    <row r="234" spans="2:11">
      <c r="B234" s="123"/>
      <c r="C234" s="133"/>
      <c r="D234" s="133"/>
      <c r="E234" s="133"/>
      <c r="F234" s="133"/>
      <c r="G234" s="133"/>
      <c r="H234" s="133"/>
      <c r="I234" s="124"/>
      <c r="J234" s="124"/>
      <c r="K234" s="133"/>
    </row>
    <row r="235" spans="2:11">
      <c r="B235" s="123"/>
      <c r="C235" s="133"/>
      <c r="D235" s="133"/>
      <c r="E235" s="133"/>
      <c r="F235" s="133"/>
      <c r="G235" s="133"/>
      <c r="H235" s="133"/>
      <c r="I235" s="124"/>
      <c r="J235" s="124"/>
      <c r="K235" s="133"/>
    </row>
    <row r="236" spans="2:11">
      <c r="B236" s="123"/>
      <c r="C236" s="133"/>
      <c r="D236" s="133"/>
      <c r="E236" s="133"/>
      <c r="F236" s="133"/>
      <c r="G236" s="133"/>
      <c r="H236" s="133"/>
      <c r="I236" s="124"/>
      <c r="J236" s="124"/>
      <c r="K236" s="133"/>
    </row>
    <row r="237" spans="2:11">
      <c r="B237" s="123"/>
      <c r="C237" s="133"/>
      <c r="D237" s="133"/>
      <c r="E237" s="133"/>
      <c r="F237" s="133"/>
      <c r="G237" s="133"/>
      <c r="H237" s="133"/>
      <c r="I237" s="124"/>
      <c r="J237" s="124"/>
      <c r="K237" s="133"/>
    </row>
    <row r="238" spans="2:11">
      <c r="B238" s="123"/>
      <c r="C238" s="133"/>
      <c r="D238" s="133"/>
      <c r="E238" s="133"/>
      <c r="F238" s="133"/>
      <c r="G238" s="133"/>
      <c r="H238" s="133"/>
      <c r="I238" s="124"/>
      <c r="J238" s="124"/>
      <c r="K238" s="133"/>
    </row>
    <row r="239" spans="2:11">
      <c r="B239" s="123"/>
      <c r="C239" s="133"/>
      <c r="D239" s="133"/>
      <c r="E239" s="133"/>
      <c r="F239" s="133"/>
      <c r="G239" s="133"/>
      <c r="H239" s="133"/>
      <c r="I239" s="124"/>
      <c r="J239" s="124"/>
      <c r="K239" s="133"/>
    </row>
    <row r="240" spans="2:11">
      <c r="B240" s="123"/>
      <c r="C240" s="133"/>
      <c r="D240" s="133"/>
      <c r="E240" s="133"/>
      <c r="F240" s="133"/>
      <c r="G240" s="133"/>
      <c r="H240" s="133"/>
      <c r="I240" s="124"/>
      <c r="J240" s="124"/>
      <c r="K240" s="133"/>
    </row>
    <row r="241" spans="2:11">
      <c r="B241" s="123"/>
      <c r="C241" s="133"/>
      <c r="D241" s="133"/>
      <c r="E241" s="133"/>
      <c r="F241" s="133"/>
      <c r="G241" s="133"/>
      <c r="H241" s="133"/>
      <c r="I241" s="124"/>
      <c r="J241" s="124"/>
      <c r="K241" s="133"/>
    </row>
    <row r="242" spans="2:11">
      <c r="B242" s="123"/>
      <c r="C242" s="133"/>
      <c r="D242" s="133"/>
      <c r="E242" s="133"/>
      <c r="F242" s="133"/>
      <c r="G242" s="133"/>
      <c r="H242" s="133"/>
      <c r="I242" s="124"/>
      <c r="J242" s="124"/>
      <c r="K242" s="133"/>
    </row>
    <row r="243" spans="2:11">
      <c r="B243" s="123"/>
      <c r="C243" s="133"/>
      <c r="D243" s="133"/>
      <c r="E243" s="133"/>
      <c r="F243" s="133"/>
      <c r="G243" s="133"/>
      <c r="H243" s="133"/>
      <c r="I243" s="124"/>
      <c r="J243" s="124"/>
      <c r="K243" s="133"/>
    </row>
    <row r="244" spans="2:11">
      <c r="B244" s="123"/>
      <c r="C244" s="133"/>
      <c r="D244" s="133"/>
      <c r="E244" s="133"/>
      <c r="F244" s="133"/>
      <c r="G244" s="133"/>
      <c r="H244" s="133"/>
      <c r="I244" s="124"/>
      <c r="J244" s="124"/>
      <c r="K244" s="133"/>
    </row>
    <row r="245" spans="2:11">
      <c r="B245" s="123"/>
      <c r="C245" s="133"/>
      <c r="D245" s="133"/>
      <c r="E245" s="133"/>
      <c r="F245" s="133"/>
      <c r="G245" s="133"/>
      <c r="H245" s="133"/>
      <c r="I245" s="124"/>
      <c r="J245" s="124"/>
      <c r="K245" s="133"/>
    </row>
    <row r="246" spans="2:11">
      <c r="B246" s="123"/>
      <c r="C246" s="133"/>
      <c r="D246" s="133"/>
      <c r="E246" s="133"/>
      <c r="F246" s="133"/>
      <c r="G246" s="133"/>
      <c r="H246" s="133"/>
      <c r="I246" s="124"/>
      <c r="J246" s="124"/>
      <c r="K246" s="133"/>
    </row>
    <row r="247" spans="2:11">
      <c r="B247" s="123"/>
      <c r="C247" s="133"/>
      <c r="D247" s="133"/>
      <c r="E247" s="133"/>
      <c r="F247" s="133"/>
      <c r="G247" s="133"/>
      <c r="H247" s="133"/>
      <c r="I247" s="124"/>
      <c r="J247" s="124"/>
      <c r="K247" s="133"/>
    </row>
    <row r="248" spans="2:11">
      <c r="B248" s="123"/>
      <c r="C248" s="133"/>
      <c r="D248" s="133"/>
      <c r="E248" s="133"/>
      <c r="F248" s="133"/>
      <c r="G248" s="133"/>
      <c r="H248" s="133"/>
      <c r="I248" s="124"/>
      <c r="J248" s="124"/>
      <c r="K248" s="133"/>
    </row>
    <row r="249" spans="2:11">
      <c r="B249" s="123"/>
      <c r="C249" s="133"/>
      <c r="D249" s="133"/>
      <c r="E249" s="133"/>
      <c r="F249" s="133"/>
      <c r="G249" s="133"/>
      <c r="H249" s="133"/>
      <c r="I249" s="124"/>
      <c r="J249" s="124"/>
      <c r="K249" s="133"/>
    </row>
    <row r="250" spans="2:11">
      <c r="B250" s="123"/>
      <c r="C250" s="133"/>
      <c r="D250" s="133"/>
      <c r="E250" s="133"/>
      <c r="F250" s="133"/>
      <c r="G250" s="133"/>
      <c r="H250" s="133"/>
      <c r="I250" s="124"/>
      <c r="J250" s="124"/>
      <c r="K250" s="133"/>
    </row>
    <row r="251" spans="2:11">
      <c r="B251" s="123"/>
      <c r="C251" s="133"/>
      <c r="D251" s="133"/>
      <c r="E251" s="133"/>
      <c r="F251" s="133"/>
      <c r="G251" s="133"/>
      <c r="H251" s="133"/>
      <c r="I251" s="124"/>
      <c r="J251" s="124"/>
      <c r="K251" s="133"/>
    </row>
    <row r="252" spans="2:11">
      <c r="B252" s="123"/>
      <c r="C252" s="133"/>
      <c r="D252" s="133"/>
      <c r="E252" s="133"/>
      <c r="F252" s="133"/>
      <c r="G252" s="133"/>
      <c r="H252" s="133"/>
      <c r="I252" s="124"/>
      <c r="J252" s="124"/>
      <c r="K252" s="133"/>
    </row>
    <row r="253" spans="2:11">
      <c r="B253" s="123"/>
      <c r="C253" s="133"/>
      <c r="D253" s="133"/>
      <c r="E253" s="133"/>
      <c r="F253" s="133"/>
      <c r="G253" s="133"/>
      <c r="H253" s="133"/>
      <c r="I253" s="124"/>
      <c r="J253" s="124"/>
      <c r="K253" s="133"/>
    </row>
    <row r="254" spans="2:11">
      <c r="B254" s="123"/>
      <c r="C254" s="133"/>
      <c r="D254" s="133"/>
      <c r="E254" s="133"/>
      <c r="F254" s="133"/>
      <c r="G254" s="133"/>
      <c r="H254" s="133"/>
      <c r="I254" s="124"/>
      <c r="J254" s="124"/>
      <c r="K254" s="133"/>
    </row>
    <row r="255" spans="2:11">
      <c r="B255" s="123"/>
      <c r="C255" s="133"/>
      <c r="D255" s="133"/>
      <c r="E255" s="133"/>
      <c r="F255" s="133"/>
      <c r="G255" s="133"/>
      <c r="H255" s="133"/>
      <c r="I255" s="124"/>
      <c r="J255" s="124"/>
      <c r="K255" s="133"/>
    </row>
    <row r="256" spans="2:11">
      <c r="B256" s="123"/>
      <c r="C256" s="133"/>
      <c r="D256" s="133"/>
      <c r="E256" s="133"/>
      <c r="F256" s="133"/>
      <c r="G256" s="133"/>
      <c r="H256" s="133"/>
      <c r="I256" s="124"/>
      <c r="J256" s="124"/>
      <c r="K256" s="133"/>
    </row>
    <row r="257" spans="2:11">
      <c r="B257" s="123"/>
      <c r="C257" s="133"/>
      <c r="D257" s="133"/>
      <c r="E257" s="133"/>
      <c r="F257" s="133"/>
      <c r="G257" s="133"/>
      <c r="H257" s="133"/>
      <c r="I257" s="124"/>
      <c r="J257" s="124"/>
      <c r="K257" s="133"/>
    </row>
    <row r="258" spans="2:11">
      <c r="B258" s="123"/>
      <c r="C258" s="133"/>
      <c r="D258" s="133"/>
      <c r="E258" s="133"/>
      <c r="F258" s="133"/>
      <c r="G258" s="133"/>
      <c r="H258" s="133"/>
      <c r="I258" s="124"/>
      <c r="J258" s="124"/>
      <c r="K258" s="133"/>
    </row>
    <row r="259" spans="2:11">
      <c r="B259" s="123"/>
      <c r="C259" s="133"/>
      <c r="D259" s="133"/>
      <c r="E259" s="133"/>
      <c r="F259" s="133"/>
      <c r="G259" s="133"/>
      <c r="H259" s="133"/>
      <c r="I259" s="124"/>
      <c r="J259" s="124"/>
      <c r="K259" s="133"/>
    </row>
    <row r="260" spans="2:11">
      <c r="B260" s="123"/>
      <c r="C260" s="133"/>
      <c r="D260" s="133"/>
      <c r="E260" s="133"/>
      <c r="F260" s="133"/>
      <c r="G260" s="133"/>
      <c r="H260" s="133"/>
      <c r="I260" s="124"/>
      <c r="J260" s="124"/>
      <c r="K260" s="133"/>
    </row>
    <row r="261" spans="2:11">
      <c r="B261" s="123"/>
      <c r="C261" s="133"/>
      <c r="D261" s="133"/>
      <c r="E261" s="133"/>
      <c r="F261" s="133"/>
      <c r="G261" s="133"/>
      <c r="H261" s="133"/>
      <c r="I261" s="124"/>
      <c r="J261" s="124"/>
      <c r="K261" s="133"/>
    </row>
    <row r="262" spans="2:11">
      <c r="B262" s="123"/>
      <c r="C262" s="133"/>
      <c r="D262" s="133"/>
      <c r="E262" s="133"/>
      <c r="F262" s="133"/>
      <c r="G262" s="133"/>
      <c r="H262" s="133"/>
      <c r="I262" s="124"/>
      <c r="J262" s="124"/>
      <c r="K262" s="133"/>
    </row>
    <row r="263" spans="2:11">
      <c r="B263" s="123"/>
      <c r="C263" s="133"/>
      <c r="D263" s="133"/>
      <c r="E263" s="133"/>
      <c r="F263" s="133"/>
      <c r="G263" s="133"/>
      <c r="H263" s="133"/>
      <c r="I263" s="124"/>
      <c r="J263" s="124"/>
      <c r="K263" s="133"/>
    </row>
    <row r="264" spans="2:11">
      <c r="B264" s="123"/>
      <c r="C264" s="133"/>
      <c r="D264" s="133"/>
      <c r="E264" s="133"/>
      <c r="F264" s="133"/>
      <c r="G264" s="133"/>
      <c r="H264" s="133"/>
      <c r="I264" s="124"/>
      <c r="J264" s="124"/>
      <c r="K264" s="133"/>
    </row>
    <row r="265" spans="2:11">
      <c r="B265" s="123"/>
      <c r="C265" s="133"/>
      <c r="D265" s="133"/>
      <c r="E265" s="133"/>
      <c r="F265" s="133"/>
      <c r="G265" s="133"/>
      <c r="H265" s="133"/>
      <c r="I265" s="124"/>
      <c r="J265" s="124"/>
      <c r="K265" s="133"/>
    </row>
    <row r="266" spans="2:11">
      <c r="B266" s="123"/>
      <c r="C266" s="133"/>
      <c r="D266" s="133"/>
      <c r="E266" s="133"/>
      <c r="F266" s="133"/>
      <c r="G266" s="133"/>
      <c r="H266" s="133"/>
      <c r="I266" s="124"/>
      <c r="J266" s="124"/>
      <c r="K266" s="133"/>
    </row>
    <row r="267" spans="2:11">
      <c r="B267" s="123"/>
      <c r="C267" s="133"/>
      <c r="D267" s="133"/>
      <c r="E267" s="133"/>
      <c r="F267" s="133"/>
      <c r="G267" s="133"/>
      <c r="H267" s="133"/>
      <c r="I267" s="124"/>
      <c r="J267" s="124"/>
      <c r="K267" s="133"/>
    </row>
    <row r="268" spans="2:11">
      <c r="B268" s="123"/>
      <c r="C268" s="133"/>
      <c r="D268" s="133"/>
      <c r="E268" s="133"/>
      <c r="F268" s="133"/>
      <c r="G268" s="133"/>
      <c r="H268" s="133"/>
      <c r="I268" s="124"/>
      <c r="J268" s="124"/>
      <c r="K268" s="133"/>
    </row>
    <row r="269" spans="2:11">
      <c r="B269" s="123"/>
      <c r="C269" s="133"/>
      <c r="D269" s="133"/>
      <c r="E269" s="133"/>
      <c r="F269" s="133"/>
      <c r="G269" s="133"/>
      <c r="H269" s="133"/>
      <c r="I269" s="124"/>
      <c r="J269" s="124"/>
      <c r="K269" s="133"/>
    </row>
    <row r="270" spans="2:11">
      <c r="B270" s="123"/>
      <c r="C270" s="133"/>
      <c r="D270" s="133"/>
      <c r="E270" s="133"/>
      <c r="F270" s="133"/>
      <c r="G270" s="133"/>
      <c r="H270" s="133"/>
      <c r="I270" s="124"/>
      <c r="J270" s="124"/>
      <c r="K270" s="133"/>
    </row>
    <row r="271" spans="2:11">
      <c r="B271" s="123"/>
      <c r="C271" s="133"/>
      <c r="D271" s="133"/>
      <c r="E271" s="133"/>
      <c r="F271" s="133"/>
      <c r="G271" s="133"/>
      <c r="H271" s="133"/>
      <c r="I271" s="124"/>
      <c r="J271" s="124"/>
      <c r="K271" s="133"/>
    </row>
    <row r="272" spans="2:11">
      <c r="B272" s="123"/>
      <c r="C272" s="133"/>
      <c r="D272" s="133"/>
      <c r="E272" s="133"/>
      <c r="F272" s="133"/>
      <c r="G272" s="133"/>
      <c r="H272" s="133"/>
      <c r="I272" s="124"/>
      <c r="J272" s="124"/>
      <c r="K272" s="133"/>
    </row>
    <row r="273" spans="2:11">
      <c r="B273" s="123"/>
      <c r="C273" s="133"/>
      <c r="D273" s="133"/>
      <c r="E273" s="133"/>
      <c r="F273" s="133"/>
      <c r="G273" s="133"/>
      <c r="H273" s="133"/>
      <c r="I273" s="124"/>
      <c r="J273" s="124"/>
      <c r="K273" s="133"/>
    </row>
    <row r="274" spans="2:11">
      <c r="B274" s="123"/>
      <c r="C274" s="133"/>
      <c r="D274" s="133"/>
      <c r="E274" s="133"/>
      <c r="F274" s="133"/>
      <c r="G274" s="133"/>
      <c r="H274" s="133"/>
      <c r="I274" s="124"/>
      <c r="J274" s="124"/>
      <c r="K274" s="133"/>
    </row>
    <row r="275" spans="2:11">
      <c r="B275" s="123"/>
      <c r="C275" s="133"/>
      <c r="D275" s="133"/>
      <c r="E275" s="133"/>
      <c r="F275" s="133"/>
      <c r="G275" s="133"/>
      <c r="H275" s="133"/>
      <c r="I275" s="124"/>
      <c r="J275" s="124"/>
      <c r="K275" s="133"/>
    </row>
    <row r="276" spans="2:11">
      <c r="B276" s="123"/>
      <c r="C276" s="133"/>
      <c r="D276" s="133"/>
      <c r="E276" s="133"/>
      <c r="F276" s="133"/>
      <c r="G276" s="133"/>
      <c r="H276" s="133"/>
      <c r="I276" s="124"/>
      <c r="J276" s="124"/>
      <c r="K276" s="133"/>
    </row>
    <row r="277" spans="2:11">
      <c r="B277" s="123"/>
      <c r="C277" s="133"/>
      <c r="D277" s="133"/>
      <c r="E277" s="133"/>
      <c r="F277" s="133"/>
      <c r="G277" s="133"/>
      <c r="H277" s="133"/>
      <c r="I277" s="124"/>
      <c r="J277" s="124"/>
      <c r="K277" s="133"/>
    </row>
    <row r="278" spans="2:11">
      <c r="B278" s="123"/>
      <c r="C278" s="133"/>
      <c r="D278" s="133"/>
      <c r="E278" s="133"/>
      <c r="F278" s="133"/>
      <c r="G278" s="133"/>
      <c r="H278" s="133"/>
      <c r="I278" s="124"/>
      <c r="J278" s="124"/>
      <c r="K278" s="133"/>
    </row>
    <row r="279" spans="2:11">
      <c r="B279" s="123"/>
      <c r="C279" s="133"/>
      <c r="D279" s="133"/>
      <c r="E279" s="133"/>
      <c r="F279" s="133"/>
      <c r="G279" s="133"/>
      <c r="H279" s="133"/>
      <c r="I279" s="124"/>
      <c r="J279" s="124"/>
      <c r="K279" s="133"/>
    </row>
    <row r="280" spans="2:11">
      <c r="B280" s="123"/>
      <c r="C280" s="133"/>
      <c r="D280" s="133"/>
      <c r="E280" s="133"/>
      <c r="F280" s="133"/>
      <c r="G280" s="133"/>
      <c r="H280" s="133"/>
      <c r="I280" s="124"/>
      <c r="J280" s="124"/>
      <c r="K280" s="133"/>
    </row>
    <row r="281" spans="2:11">
      <c r="B281" s="123"/>
      <c r="C281" s="133"/>
      <c r="D281" s="133"/>
      <c r="E281" s="133"/>
      <c r="F281" s="133"/>
      <c r="G281" s="133"/>
      <c r="H281" s="133"/>
      <c r="I281" s="124"/>
      <c r="J281" s="124"/>
      <c r="K281" s="133"/>
    </row>
    <row r="282" spans="2:11">
      <c r="B282" s="123"/>
      <c r="C282" s="133"/>
      <c r="D282" s="133"/>
      <c r="E282" s="133"/>
      <c r="F282" s="133"/>
      <c r="G282" s="133"/>
      <c r="H282" s="133"/>
      <c r="I282" s="124"/>
      <c r="J282" s="124"/>
      <c r="K282" s="133"/>
    </row>
    <row r="283" spans="2:11">
      <c r="B283" s="123"/>
      <c r="C283" s="133"/>
      <c r="D283" s="133"/>
      <c r="E283" s="133"/>
      <c r="F283" s="133"/>
      <c r="G283" s="133"/>
      <c r="H283" s="133"/>
      <c r="I283" s="124"/>
      <c r="J283" s="124"/>
      <c r="K283" s="133"/>
    </row>
    <row r="284" spans="2:11">
      <c r="B284" s="123"/>
      <c r="C284" s="133"/>
      <c r="D284" s="133"/>
      <c r="E284" s="133"/>
      <c r="F284" s="133"/>
      <c r="G284" s="133"/>
      <c r="H284" s="133"/>
      <c r="I284" s="124"/>
      <c r="J284" s="124"/>
      <c r="K284" s="133"/>
    </row>
    <row r="285" spans="2:11">
      <c r="B285" s="123"/>
      <c r="C285" s="133"/>
      <c r="D285" s="133"/>
      <c r="E285" s="133"/>
      <c r="F285" s="133"/>
      <c r="G285" s="133"/>
      <c r="H285" s="133"/>
      <c r="I285" s="124"/>
      <c r="J285" s="124"/>
      <c r="K285" s="133"/>
    </row>
    <row r="286" spans="2:11">
      <c r="B286" s="123"/>
      <c r="C286" s="133"/>
      <c r="D286" s="133"/>
      <c r="E286" s="133"/>
      <c r="F286" s="133"/>
      <c r="G286" s="133"/>
      <c r="H286" s="133"/>
      <c r="I286" s="124"/>
      <c r="J286" s="124"/>
      <c r="K286" s="133"/>
    </row>
    <row r="287" spans="2:11">
      <c r="B287" s="123"/>
      <c r="C287" s="133"/>
      <c r="D287" s="133"/>
      <c r="E287" s="133"/>
      <c r="F287" s="133"/>
      <c r="G287" s="133"/>
      <c r="H287" s="133"/>
      <c r="I287" s="124"/>
      <c r="J287" s="124"/>
      <c r="K287" s="133"/>
    </row>
    <row r="288" spans="2:11">
      <c r="B288" s="123"/>
      <c r="C288" s="133"/>
      <c r="D288" s="133"/>
      <c r="E288" s="133"/>
      <c r="F288" s="133"/>
      <c r="G288" s="133"/>
      <c r="H288" s="133"/>
      <c r="I288" s="124"/>
      <c r="J288" s="124"/>
      <c r="K288" s="133"/>
    </row>
    <row r="289" spans="2:11">
      <c r="B289" s="123"/>
      <c r="C289" s="133"/>
      <c r="D289" s="133"/>
      <c r="E289" s="133"/>
      <c r="F289" s="133"/>
      <c r="G289" s="133"/>
      <c r="H289" s="133"/>
      <c r="I289" s="124"/>
      <c r="J289" s="124"/>
      <c r="K289" s="133"/>
    </row>
    <row r="290" spans="2:11">
      <c r="B290" s="123"/>
      <c r="C290" s="133"/>
      <c r="D290" s="133"/>
      <c r="E290" s="133"/>
      <c r="F290" s="133"/>
      <c r="G290" s="133"/>
      <c r="H290" s="133"/>
      <c r="I290" s="124"/>
      <c r="J290" s="124"/>
      <c r="K290" s="133"/>
    </row>
    <row r="291" spans="2:11">
      <c r="B291" s="123"/>
      <c r="C291" s="133"/>
      <c r="D291" s="133"/>
      <c r="E291" s="133"/>
      <c r="F291" s="133"/>
      <c r="G291" s="133"/>
      <c r="H291" s="133"/>
      <c r="I291" s="124"/>
      <c r="J291" s="124"/>
      <c r="K291" s="133"/>
    </row>
    <row r="292" spans="2:11">
      <c r="B292" s="123"/>
      <c r="C292" s="133"/>
      <c r="D292" s="133"/>
      <c r="E292" s="133"/>
      <c r="F292" s="133"/>
      <c r="G292" s="133"/>
      <c r="H292" s="133"/>
      <c r="I292" s="124"/>
      <c r="J292" s="124"/>
      <c r="K292" s="133"/>
    </row>
    <row r="293" spans="2:11">
      <c r="B293" s="123"/>
      <c r="C293" s="133"/>
      <c r="D293" s="133"/>
      <c r="E293" s="133"/>
      <c r="F293" s="133"/>
      <c r="G293" s="133"/>
      <c r="H293" s="133"/>
      <c r="I293" s="124"/>
      <c r="J293" s="124"/>
      <c r="K293" s="133"/>
    </row>
    <row r="294" spans="2:11">
      <c r="B294" s="123"/>
      <c r="C294" s="133"/>
      <c r="D294" s="133"/>
      <c r="E294" s="133"/>
      <c r="F294" s="133"/>
      <c r="G294" s="133"/>
      <c r="H294" s="133"/>
      <c r="I294" s="124"/>
      <c r="J294" s="124"/>
      <c r="K294" s="133"/>
    </row>
    <row r="295" spans="2:11">
      <c r="B295" s="123"/>
      <c r="C295" s="133"/>
      <c r="D295" s="133"/>
      <c r="E295" s="133"/>
      <c r="F295" s="133"/>
      <c r="G295" s="133"/>
      <c r="H295" s="133"/>
      <c r="I295" s="124"/>
      <c r="J295" s="124"/>
      <c r="K295" s="133"/>
    </row>
    <row r="296" spans="2:11">
      <c r="B296" s="123"/>
      <c r="C296" s="133"/>
      <c r="D296" s="133"/>
      <c r="E296" s="133"/>
      <c r="F296" s="133"/>
      <c r="G296" s="133"/>
      <c r="H296" s="133"/>
      <c r="I296" s="124"/>
      <c r="J296" s="124"/>
      <c r="K296" s="133"/>
    </row>
    <row r="297" spans="2:11">
      <c r="B297" s="123"/>
      <c r="C297" s="133"/>
      <c r="D297" s="133"/>
      <c r="E297" s="133"/>
      <c r="F297" s="133"/>
      <c r="G297" s="133"/>
      <c r="H297" s="133"/>
      <c r="I297" s="124"/>
      <c r="J297" s="124"/>
      <c r="K297" s="133"/>
    </row>
    <row r="298" spans="2:11">
      <c r="B298" s="123"/>
      <c r="C298" s="133"/>
      <c r="D298" s="133"/>
      <c r="E298" s="133"/>
      <c r="F298" s="133"/>
      <c r="G298" s="133"/>
      <c r="H298" s="133"/>
      <c r="I298" s="124"/>
      <c r="J298" s="124"/>
      <c r="K298" s="133"/>
    </row>
    <row r="299" spans="2:11">
      <c r="B299" s="123"/>
      <c r="C299" s="133"/>
      <c r="D299" s="133"/>
      <c r="E299" s="133"/>
      <c r="F299" s="133"/>
      <c r="G299" s="133"/>
      <c r="H299" s="133"/>
      <c r="I299" s="124"/>
      <c r="J299" s="124"/>
      <c r="K299" s="133"/>
    </row>
    <row r="300" spans="2:11">
      <c r="B300" s="123"/>
      <c r="C300" s="133"/>
      <c r="D300" s="133"/>
      <c r="E300" s="133"/>
      <c r="F300" s="133"/>
      <c r="G300" s="133"/>
      <c r="H300" s="133"/>
      <c r="I300" s="124"/>
      <c r="J300" s="124"/>
      <c r="K300" s="133"/>
    </row>
    <row r="301" spans="2:11">
      <c r="B301" s="123"/>
      <c r="C301" s="133"/>
      <c r="D301" s="133"/>
      <c r="E301" s="133"/>
      <c r="F301" s="133"/>
      <c r="G301" s="133"/>
      <c r="H301" s="133"/>
      <c r="I301" s="124"/>
      <c r="J301" s="124"/>
      <c r="K301" s="133"/>
    </row>
    <row r="302" spans="2:11">
      <c r="B302" s="123"/>
      <c r="C302" s="133"/>
      <c r="D302" s="133"/>
      <c r="E302" s="133"/>
      <c r="F302" s="133"/>
      <c r="G302" s="133"/>
      <c r="H302" s="133"/>
      <c r="I302" s="124"/>
      <c r="J302" s="124"/>
      <c r="K302" s="133"/>
    </row>
    <row r="303" spans="2:11">
      <c r="B303" s="123"/>
      <c r="C303" s="133"/>
      <c r="D303" s="133"/>
      <c r="E303" s="133"/>
      <c r="F303" s="133"/>
      <c r="G303" s="133"/>
      <c r="H303" s="133"/>
      <c r="I303" s="124"/>
      <c r="J303" s="124"/>
      <c r="K303" s="133"/>
    </row>
    <row r="304" spans="2:11">
      <c r="B304" s="123"/>
      <c r="C304" s="133"/>
      <c r="D304" s="133"/>
      <c r="E304" s="133"/>
      <c r="F304" s="133"/>
      <c r="G304" s="133"/>
      <c r="H304" s="133"/>
      <c r="I304" s="124"/>
      <c r="J304" s="124"/>
      <c r="K304" s="133"/>
    </row>
    <row r="305" spans="2:11">
      <c r="B305" s="123"/>
      <c r="C305" s="133"/>
      <c r="D305" s="133"/>
      <c r="E305" s="133"/>
      <c r="F305" s="133"/>
      <c r="G305" s="133"/>
      <c r="H305" s="133"/>
      <c r="I305" s="124"/>
      <c r="J305" s="124"/>
      <c r="K305" s="133"/>
    </row>
    <row r="306" spans="2:11">
      <c r="B306" s="123"/>
      <c r="C306" s="133"/>
      <c r="D306" s="133"/>
      <c r="E306" s="133"/>
      <c r="F306" s="133"/>
      <c r="G306" s="133"/>
      <c r="H306" s="133"/>
      <c r="I306" s="124"/>
      <c r="J306" s="124"/>
      <c r="K306" s="133"/>
    </row>
    <row r="307" spans="2:11">
      <c r="B307" s="123"/>
      <c r="C307" s="133"/>
      <c r="D307" s="133"/>
      <c r="E307" s="133"/>
      <c r="F307" s="133"/>
      <c r="G307" s="133"/>
      <c r="H307" s="133"/>
      <c r="I307" s="124"/>
      <c r="J307" s="124"/>
      <c r="K307" s="133"/>
    </row>
    <row r="308" spans="2:11">
      <c r="B308" s="123"/>
      <c r="C308" s="133"/>
      <c r="D308" s="133"/>
      <c r="E308" s="133"/>
      <c r="F308" s="133"/>
      <c r="G308" s="133"/>
      <c r="H308" s="133"/>
      <c r="I308" s="124"/>
      <c r="J308" s="124"/>
      <c r="K308" s="133"/>
    </row>
    <row r="309" spans="2:11">
      <c r="B309" s="123"/>
      <c r="C309" s="133"/>
      <c r="D309" s="133"/>
      <c r="E309" s="133"/>
      <c r="F309" s="133"/>
      <c r="G309" s="133"/>
      <c r="H309" s="133"/>
      <c r="I309" s="124"/>
      <c r="J309" s="124"/>
      <c r="K309" s="133"/>
    </row>
    <row r="310" spans="2:11">
      <c r="B310" s="123"/>
      <c r="C310" s="133"/>
      <c r="D310" s="133"/>
      <c r="E310" s="133"/>
      <c r="F310" s="133"/>
      <c r="G310" s="133"/>
      <c r="H310" s="133"/>
      <c r="I310" s="124"/>
      <c r="J310" s="124"/>
      <c r="K310" s="133"/>
    </row>
    <row r="311" spans="2:11">
      <c r="B311" s="123"/>
      <c r="C311" s="133"/>
      <c r="D311" s="133"/>
      <c r="E311" s="133"/>
      <c r="F311" s="133"/>
      <c r="G311" s="133"/>
      <c r="H311" s="133"/>
      <c r="I311" s="124"/>
      <c r="J311" s="124"/>
      <c r="K311" s="133"/>
    </row>
    <row r="312" spans="2:11">
      <c r="B312" s="123"/>
      <c r="C312" s="133"/>
      <c r="D312" s="133"/>
      <c r="E312" s="133"/>
      <c r="F312" s="133"/>
      <c r="G312" s="133"/>
      <c r="H312" s="133"/>
      <c r="I312" s="124"/>
      <c r="J312" s="124"/>
      <c r="K312" s="133"/>
    </row>
    <row r="313" spans="2:11">
      <c r="B313" s="123"/>
      <c r="C313" s="133"/>
      <c r="D313" s="133"/>
      <c r="E313" s="133"/>
      <c r="F313" s="133"/>
      <c r="G313" s="133"/>
      <c r="H313" s="133"/>
      <c r="I313" s="124"/>
      <c r="J313" s="124"/>
      <c r="K313" s="133"/>
    </row>
    <row r="314" spans="2:11">
      <c r="B314" s="123"/>
      <c r="C314" s="133"/>
      <c r="D314" s="133"/>
      <c r="E314" s="133"/>
      <c r="F314" s="133"/>
      <c r="G314" s="133"/>
      <c r="H314" s="133"/>
      <c r="I314" s="124"/>
      <c r="J314" s="124"/>
      <c r="K314" s="133"/>
    </row>
    <row r="315" spans="2:11">
      <c r="B315" s="123"/>
      <c r="C315" s="133"/>
      <c r="D315" s="133"/>
      <c r="E315" s="133"/>
      <c r="F315" s="133"/>
      <c r="G315" s="133"/>
      <c r="H315" s="133"/>
      <c r="I315" s="124"/>
      <c r="J315" s="124"/>
      <c r="K315" s="133"/>
    </row>
    <row r="316" spans="2:11">
      <c r="B316" s="123"/>
      <c r="C316" s="133"/>
      <c r="D316" s="133"/>
      <c r="E316" s="133"/>
      <c r="F316" s="133"/>
      <c r="G316" s="133"/>
      <c r="H316" s="133"/>
      <c r="I316" s="124"/>
      <c r="J316" s="124"/>
      <c r="K316" s="133"/>
    </row>
    <row r="317" spans="2:11">
      <c r="B317" s="123"/>
      <c r="C317" s="133"/>
      <c r="D317" s="133"/>
      <c r="E317" s="133"/>
      <c r="F317" s="133"/>
      <c r="G317" s="133"/>
      <c r="H317" s="133"/>
      <c r="I317" s="124"/>
      <c r="J317" s="124"/>
      <c r="K317" s="133"/>
    </row>
    <row r="318" spans="2:11">
      <c r="B318" s="123"/>
      <c r="C318" s="133"/>
      <c r="D318" s="133"/>
      <c r="E318" s="133"/>
      <c r="F318" s="133"/>
      <c r="G318" s="133"/>
      <c r="H318" s="133"/>
      <c r="I318" s="124"/>
      <c r="J318" s="124"/>
      <c r="K318" s="133"/>
    </row>
    <row r="319" spans="2:11">
      <c r="B319" s="123"/>
      <c r="C319" s="133"/>
      <c r="D319" s="133"/>
      <c r="E319" s="133"/>
      <c r="F319" s="133"/>
      <c r="G319" s="133"/>
      <c r="H319" s="133"/>
      <c r="I319" s="124"/>
      <c r="J319" s="124"/>
      <c r="K319" s="133"/>
    </row>
    <row r="320" spans="2:11">
      <c r="B320" s="123"/>
      <c r="C320" s="133"/>
      <c r="D320" s="133"/>
      <c r="E320" s="133"/>
      <c r="F320" s="133"/>
      <c r="G320" s="133"/>
      <c r="H320" s="133"/>
      <c r="I320" s="124"/>
      <c r="J320" s="124"/>
      <c r="K320" s="133"/>
    </row>
    <row r="321" spans="2:11">
      <c r="B321" s="123"/>
      <c r="C321" s="133"/>
      <c r="D321" s="133"/>
      <c r="E321" s="133"/>
      <c r="F321" s="133"/>
      <c r="G321" s="133"/>
      <c r="H321" s="133"/>
      <c r="I321" s="124"/>
      <c r="J321" s="124"/>
      <c r="K321" s="133"/>
    </row>
    <row r="322" spans="2:11">
      <c r="B322" s="123"/>
      <c r="C322" s="133"/>
      <c r="D322" s="133"/>
      <c r="E322" s="133"/>
      <c r="F322" s="133"/>
      <c r="G322" s="133"/>
      <c r="H322" s="133"/>
      <c r="I322" s="124"/>
      <c r="J322" s="124"/>
      <c r="K322" s="133"/>
    </row>
    <row r="323" spans="2:11">
      <c r="B323" s="123"/>
      <c r="C323" s="133"/>
      <c r="D323" s="133"/>
      <c r="E323" s="133"/>
      <c r="F323" s="133"/>
      <c r="G323" s="133"/>
      <c r="H323" s="133"/>
      <c r="I323" s="124"/>
      <c r="J323" s="124"/>
      <c r="K323" s="133"/>
    </row>
    <row r="324" spans="2:11">
      <c r="B324" s="123"/>
      <c r="C324" s="133"/>
      <c r="D324" s="133"/>
      <c r="E324" s="133"/>
      <c r="F324" s="133"/>
      <c r="G324" s="133"/>
      <c r="H324" s="133"/>
      <c r="I324" s="124"/>
      <c r="J324" s="124"/>
      <c r="K324" s="133"/>
    </row>
    <row r="325" spans="2:11">
      <c r="B325" s="123"/>
      <c r="C325" s="133"/>
      <c r="D325" s="133"/>
      <c r="E325" s="133"/>
      <c r="F325" s="133"/>
      <c r="G325" s="133"/>
      <c r="H325" s="133"/>
      <c r="I325" s="124"/>
      <c r="J325" s="124"/>
      <c r="K325" s="133"/>
    </row>
    <row r="326" spans="2:11">
      <c r="B326" s="123"/>
      <c r="C326" s="133"/>
      <c r="D326" s="133"/>
      <c r="E326" s="133"/>
      <c r="F326" s="133"/>
      <c r="G326" s="133"/>
      <c r="H326" s="133"/>
      <c r="I326" s="124"/>
      <c r="J326" s="124"/>
      <c r="K326" s="133"/>
    </row>
    <row r="327" spans="2:11">
      <c r="B327" s="123"/>
      <c r="C327" s="133"/>
      <c r="D327" s="133"/>
      <c r="E327" s="133"/>
      <c r="F327" s="133"/>
      <c r="G327" s="133"/>
      <c r="H327" s="133"/>
      <c r="I327" s="124"/>
      <c r="J327" s="124"/>
      <c r="K327" s="133"/>
    </row>
    <row r="328" spans="2:11">
      <c r="B328" s="123"/>
      <c r="C328" s="133"/>
      <c r="D328" s="133"/>
      <c r="E328" s="133"/>
      <c r="F328" s="133"/>
      <c r="G328" s="133"/>
      <c r="H328" s="133"/>
      <c r="I328" s="124"/>
      <c r="J328" s="124"/>
      <c r="K328" s="133"/>
    </row>
    <row r="329" spans="2:11">
      <c r="B329" s="123"/>
      <c r="C329" s="133"/>
      <c r="D329" s="133"/>
      <c r="E329" s="133"/>
      <c r="F329" s="133"/>
      <c r="G329" s="133"/>
      <c r="H329" s="133"/>
      <c r="I329" s="124"/>
      <c r="J329" s="124"/>
      <c r="K329" s="133"/>
    </row>
    <row r="330" spans="2:11">
      <c r="B330" s="123"/>
      <c r="C330" s="133"/>
      <c r="D330" s="133"/>
      <c r="E330" s="133"/>
      <c r="F330" s="133"/>
      <c r="G330" s="133"/>
      <c r="H330" s="133"/>
      <c r="I330" s="124"/>
      <c r="J330" s="124"/>
      <c r="K330" s="133"/>
    </row>
    <row r="331" spans="2:11">
      <c r="B331" s="123"/>
      <c r="C331" s="133"/>
      <c r="D331" s="133"/>
      <c r="E331" s="133"/>
      <c r="F331" s="133"/>
      <c r="G331" s="133"/>
      <c r="H331" s="133"/>
      <c r="I331" s="124"/>
      <c r="J331" s="124"/>
      <c r="K331" s="133"/>
    </row>
    <row r="332" spans="2:11">
      <c r="B332" s="123"/>
      <c r="C332" s="133"/>
      <c r="D332" s="133"/>
      <c r="E332" s="133"/>
      <c r="F332" s="133"/>
      <c r="G332" s="133"/>
      <c r="H332" s="133"/>
      <c r="I332" s="124"/>
      <c r="J332" s="124"/>
      <c r="K332" s="133"/>
    </row>
    <row r="333" spans="2:11">
      <c r="B333" s="123"/>
      <c r="C333" s="133"/>
      <c r="D333" s="133"/>
      <c r="E333" s="133"/>
      <c r="F333" s="133"/>
      <c r="G333" s="133"/>
      <c r="H333" s="133"/>
      <c r="I333" s="124"/>
      <c r="J333" s="124"/>
      <c r="K333" s="133"/>
    </row>
    <row r="334" spans="2:11">
      <c r="B334" s="123"/>
      <c r="C334" s="133"/>
      <c r="D334" s="133"/>
      <c r="E334" s="133"/>
      <c r="F334" s="133"/>
      <c r="G334" s="133"/>
      <c r="H334" s="133"/>
      <c r="I334" s="124"/>
      <c r="J334" s="124"/>
      <c r="K334" s="133"/>
    </row>
    <row r="335" spans="2:11">
      <c r="B335" s="123"/>
      <c r="C335" s="133"/>
      <c r="D335" s="133"/>
      <c r="E335" s="133"/>
      <c r="F335" s="133"/>
      <c r="G335" s="133"/>
      <c r="H335" s="133"/>
      <c r="I335" s="124"/>
      <c r="J335" s="124"/>
      <c r="K335" s="133"/>
    </row>
    <row r="336" spans="2:11">
      <c r="B336" s="123"/>
      <c r="C336" s="133"/>
      <c r="D336" s="133"/>
      <c r="E336" s="133"/>
      <c r="F336" s="133"/>
      <c r="G336" s="133"/>
      <c r="H336" s="133"/>
      <c r="I336" s="124"/>
      <c r="J336" s="124"/>
      <c r="K336" s="133"/>
    </row>
    <row r="337" spans="2:11">
      <c r="B337" s="123"/>
      <c r="C337" s="133"/>
      <c r="D337" s="133"/>
      <c r="E337" s="133"/>
      <c r="F337" s="133"/>
      <c r="G337" s="133"/>
      <c r="H337" s="133"/>
      <c r="I337" s="124"/>
      <c r="J337" s="124"/>
      <c r="K337" s="133"/>
    </row>
    <row r="338" spans="2:11">
      <c r="B338" s="123"/>
      <c r="C338" s="133"/>
      <c r="D338" s="133"/>
      <c r="E338" s="133"/>
      <c r="F338" s="133"/>
      <c r="G338" s="133"/>
      <c r="H338" s="133"/>
      <c r="I338" s="124"/>
      <c r="J338" s="124"/>
      <c r="K338" s="133"/>
    </row>
    <row r="339" spans="2:11">
      <c r="B339" s="123"/>
      <c r="C339" s="133"/>
      <c r="D339" s="133"/>
      <c r="E339" s="133"/>
      <c r="F339" s="133"/>
      <c r="G339" s="133"/>
      <c r="H339" s="133"/>
      <c r="I339" s="124"/>
      <c r="J339" s="124"/>
      <c r="K339" s="133"/>
    </row>
    <row r="340" spans="2:11">
      <c r="B340" s="123"/>
      <c r="C340" s="133"/>
      <c r="D340" s="133"/>
      <c r="E340" s="133"/>
      <c r="F340" s="133"/>
      <c r="G340" s="133"/>
      <c r="H340" s="133"/>
      <c r="I340" s="124"/>
      <c r="J340" s="124"/>
      <c r="K340" s="133"/>
    </row>
    <row r="341" spans="2:11">
      <c r="B341" s="123"/>
      <c r="C341" s="133"/>
      <c r="D341" s="133"/>
      <c r="E341" s="133"/>
      <c r="F341" s="133"/>
      <c r="G341" s="133"/>
      <c r="H341" s="133"/>
      <c r="I341" s="124"/>
      <c r="J341" s="124"/>
      <c r="K341" s="133"/>
    </row>
    <row r="342" spans="2:11">
      <c r="B342" s="123"/>
      <c r="C342" s="133"/>
      <c r="D342" s="133"/>
      <c r="E342" s="133"/>
      <c r="F342" s="133"/>
      <c r="G342" s="133"/>
      <c r="H342" s="133"/>
      <c r="I342" s="124"/>
      <c r="J342" s="124"/>
      <c r="K342" s="133"/>
    </row>
    <row r="343" spans="2:11">
      <c r="B343" s="123"/>
      <c r="C343" s="133"/>
      <c r="D343" s="133"/>
      <c r="E343" s="133"/>
      <c r="F343" s="133"/>
      <c r="G343" s="133"/>
      <c r="H343" s="133"/>
      <c r="I343" s="124"/>
      <c r="J343" s="124"/>
      <c r="K343" s="133"/>
    </row>
    <row r="344" spans="2:11">
      <c r="B344" s="123"/>
      <c r="C344" s="133"/>
      <c r="D344" s="133"/>
      <c r="E344" s="133"/>
      <c r="F344" s="133"/>
      <c r="G344" s="133"/>
      <c r="H344" s="133"/>
      <c r="I344" s="124"/>
      <c r="J344" s="124"/>
      <c r="K344" s="133"/>
    </row>
    <row r="345" spans="2:11">
      <c r="B345" s="123"/>
      <c r="C345" s="133"/>
      <c r="D345" s="133"/>
      <c r="E345" s="133"/>
      <c r="F345" s="133"/>
      <c r="G345" s="133"/>
      <c r="H345" s="133"/>
      <c r="I345" s="124"/>
      <c r="J345" s="124"/>
      <c r="K345" s="133"/>
    </row>
    <row r="346" spans="2:11">
      <c r="B346" s="123"/>
      <c r="C346" s="133"/>
      <c r="D346" s="133"/>
      <c r="E346" s="133"/>
      <c r="F346" s="133"/>
      <c r="G346" s="133"/>
      <c r="H346" s="133"/>
      <c r="I346" s="124"/>
      <c r="J346" s="124"/>
      <c r="K346" s="133"/>
    </row>
    <row r="347" spans="2:11">
      <c r="B347" s="123"/>
      <c r="C347" s="133"/>
      <c r="D347" s="133"/>
      <c r="E347" s="133"/>
      <c r="F347" s="133"/>
      <c r="G347" s="133"/>
      <c r="H347" s="133"/>
      <c r="I347" s="124"/>
      <c r="J347" s="124"/>
      <c r="K347" s="133"/>
    </row>
    <row r="348" spans="2:11">
      <c r="B348" s="123"/>
      <c r="C348" s="133"/>
      <c r="D348" s="133"/>
      <c r="E348" s="133"/>
      <c r="F348" s="133"/>
      <c r="G348" s="133"/>
      <c r="H348" s="133"/>
      <c r="I348" s="124"/>
      <c r="J348" s="124"/>
      <c r="K348" s="133"/>
    </row>
    <row r="349" spans="2:11">
      <c r="B349" s="123"/>
      <c r="C349" s="133"/>
      <c r="D349" s="133"/>
      <c r="E349" s="133"/>
      <c r="F349" s="133"/>
      <c r="G349" s="133"/>
      <c r="H349" s="133"/>
      <c r="I349" s="124"/>
      <c r="J349" s="124"/>
      <c r="K349" s="133"/>
    </row>
    <row r="350" spans="2:11">
      <c r="B350" s="123"/>
      <c r="C350" s="133"/>
      <c r="D350" s="133"/>
      <c r="E350" s="133"/>
      <c r="F350" s="133"/>
      <c r="G350" s="133"/>
      <c r="H350" s="133"/>
      <c r="I350" s="124"/>
      <c r="J350" s="124"/>
      <c r="K350" s="133"/>
    </row>
    <row r="351" spans="2:11">
      <c r="B351" s="123"/>
      <c r="C351" s="133"/>
      <c r="D351" s="133"/>
      <c r="E351" s="133"/>
      <c r="F351" s="133"/>
      <c r="G351" s="133"/>
      <c r="H351" s="133"/>
      <c r="I351" s="124"/>
      <c r="J351" s="124"/>
      <c r="K351" s="133"/>
    </row>
    <row r="352" spans="2:11">
      <c r="B352" s="123"/>
      <c r="C352" s="133"/>
      <c r="D352" s="133"/>
      <c r="E352" s="133"/>
      <c r="F352" s="133"/>
      <c r="G352" s="133"/>
      <c r="H352" s="133"/>
      <c r="I352" s="124"/>
      <c r="J352" s="124"/>
      <c r="K352" s="133"/>
    </row>
    <row r="353" spans="2:11">
      <c r="B353" s="123"/>
      <c r="C353" s="133"/>
      <c r="D353" s="133"/>
      <c r="E353" s="133"/>
      <c r="F353" s="133"/>
      <c r="G353" s="133"/>
      <c r="H353" s="133"/>
      <c r="I353" s="124"/>
      <c r="J353" s="124"/>
      <c r="K353" s="133"/>
    </row>
    <row r="354" spans="2:11">
      <c r="B354" s="123"/>
      <c r="C354" s="133"/>
      <c r="D354" s="133"/>
      <c r="E354" s="133"/>
      <c r="F354" s="133"/>
      <c r="G354" s="133"/>
      <c r="H354" s="133"/>
      <c r="I354" s="124"/>
      <c r="J354" s="124"/>
      <c r="K354" s="133"/>
    </row>
    <row r="355" spans="2:11">
      <c r="B355" s="123"/>
      <c r="C355" s="133"/>
      <c r="D355" s="133"/>
      <c r="E355" s="133"/>
      <c r="F355" s="133"/>
      <c r="G355" s="133"/>
      <c r="H355" s="133"/>
      <c r="I355" s="124"/>
      <c r="J355" s="124"/>
      <c r="K355" s="133"/>
    </row>
    <row r="356" spans="2:11">
      <c r="B356" s="123"/>
      <c r="C356" s="133"/>
      <c r="D356" s="133"/>
      <c r="E356" s="133"/>
      <c r="F356" s="133"/>
      <c r="G356" s="133"/>
      <c r="H356" s="133"/>
      <c r="I356" s="124"/>
      <c r="J356" s="124"/>
      <c r="K356" s="133"/>
    </row>
    <row r="357" spans="2:11">
      <c r="B357" s="123"/>
      <c r="C357" s="133"/>
      <c r="D357" s="133"/>
      <c r="E357" s="133"/>
      <c r="F357" s="133"/>
      <c r="G357" s="133"/>
      <c r="H357" s="133"/>
      <c r="I357" s="124"/>
      <c r="J357" s="124"/>
      <c r="K357" s="133"/>
    </row>
    <row r="358" spans="2:11">
      <c r="B358" s="123"/>
      <c r="C358" s="133"/>
      <c r="D358" s="133"/>
      <c r="E358" s="133"/>
      <c r="F358" s="133"/>
      <c r="G358" s="133"/>
      <c r="H358" s="133"/>
      <c r="I358" s="124"/>
      <c r="J358" s="124"/>
      <c r="K358" s="133"/>
    </row>
    <row r="359" spans="2:11">
      <c r="B359" s="123"/>
      <c r="C359" s="133"/>
      <c r="D359" s="133"/>
      <c r="E359" s="133"/>
      <c r="F359" s="133"/>
      <c r="G359" s="133"/>
      <c r="H359" s="133"/>
      <c r="I359" s="124"/>
      <c r="J359" s="124"/>
      <c r="K359" s="133"/>
    </row>
    <row r="360" spans="2:11">
      <c r="B360" s="123"/>
      <c r="C360" s="133"/>
      <c r="D360" s="133"/>
      <c r="E360" s="133"/>
      <c r="F360" s="133"/>
      <c r="G360" s="133"/>
      <c r="H360" s="133"/>
      <c r="I360" s="124"/>
      <c r="J360" s="124"/>
      <c r="K360" s="133"/>
    </row>
    <row r="361" spans="2:11">
      <c r="B361" s="123"/>
      <c r="C361" s="133"/>
      <c r="D361" s="133"/>
      <c r="E361" s="133"/>
      <c r="F361" s="133"/>
      <c r="G361" s="133"/>
      <c r="H361" s="133"/>
      <c r="I361" s="124"/>
      <c r="J361" s="124"/>
      <c r="K361" s="133"/>
    </row>
    <row r="362" spans="2:11">
      <c r="B362" s="123"/>
      <c r="C362" s="133"/>
      <c r="D362" s="133"/>
      <c r="E362" s="133"/>
      <c r="F362" s="133"/>
      <c r="G362" s="133"/>
      <c r="H362" s="133"/>
      <c r="I362" s="124"/>
      <c r="J362" s="124"/>
      <c r="K362" s="133"/>
    </row>
    <row r="363" spans="2:11">
      <c r="B363" s="123"/>
      <c r="C363" s="133"/>
      <c r="D363" s="133"/>
      <c r="E363" s="133"/>
      <c r="F363" s="133"/>
      <c r="G363" s="133"/>
      <c r="H363" s="133"/>
      <c r="I363" s="124"/>
      <c r="J363" s="124"/>
      <c r="K363" s="133"/>
    </row>
    <row r="364" spans="2:11">
      <c r="B364" s="123"/>
      <c r="C364" s="133"/>
      <c r="D364" s="133"/>
      <c r="E364" s="133"/>
      <c r="F364" s="133"/>
      <c r="G364" s="133"/>
      <c r="H364" s="133"/>
      <c r="I364" s="124"/>
      <c r="J364" s="124"/>
      <c r="K364" s="133"/>
    </row>
    <row r="365" spans="2:11">
      <c r="B365" s="123"/>
      <c r="C365" s="133"/>
      <c r="D365" s="133"/>
      <c r="E365" s="133"/>
      <c r="F365" s="133"/>
      <c r="G365" s="133"/>
      <c r="H365" s="133"/>
      <c r="I365" s="124"/>
      <c r="J365" s="124"/>
      <c r="K365" s="133"/>
    </row>
    <row r="366" spans="2:11">
      <c r="B366" s="123"/>
      <c r="C366" s="133"/>
      <c r="D366" s="133"/>
      <c r="E366" s="133"/>
      <c r="F366" s="133"/>
      <c r="G366" s="133"/>
      <c r="H366" s="133"/>
      <c r="I366" s="124"/>
      <c r="J366" s="124"/>
      <c r="K366" s="133"/>
    </row>
    <row r="367" spans="2:11">
      <c r="B367" s="123"/>
      <c r="C367" s="133"/>
      <c r="D367" s="133"/>
      <c r="E367" s="133"/>
      <c r="F367" s="133"/>
      <c r="G367" s="133"/>
      <c r="H367" s="133"/>
      <c r="I367" s="124"/>
      <c r="J367" s="124"/>
      <c r="K367" s="133"/>
    </row>
    <row r="368" spans="2:11">
      <c r="B368" s="123"/>
      <c r="C368" s="133"/>
      <c r="D368" s="133"/>
      <c r="E368" s="133"/>
      <c r="F368" s="133"/>
      <c r="G368" s="133"/>
      <c r="H368" s="133"/>
      <c r="I368" s="124"/>
      <c r="J368" s="124"/>
      <c r="K368" s="133"/>
    </row>
    <row r="369" spans="2:11">
      <c r="B369" s="123"/>
      <c r="C369" s="133"/>
      <c r="D369" s="133"/>
      <c r="E369" s="133"/>
      <c r="F369" s="133"/>
      <c r="G369" s="133"/>
      <c r="H369" s="133"/>
      <c r="I369" s="124"/>
      <c r="J369" s="124"/>
      <c r="K369" s="133"/>
    </row>
    <row r="370" spans="2:11">
      <c r="B370" s="123"/>
      <c r="C370" s="133"/>
      <c r="D370" s="133"/>
      <c r="E370" s="133"/>
      <c r="F370" s="133"/>
      <c r="G370" s="133"/>
      <c r="H370" s="133"/>
      <c r="I370" s="124"/>
      <c r="J370" s="124"/>
      <c r="K370" s="133"/>
    </row>
    <row r="371" spans="2:11">
      <c r="B371" s="123"/>
      <c r="C371" s="133"/>
      <c r="D371" s="133"/>
      <c r="E371" s="133"/>
      <c r="F371" s="133"/>
      <c r="G371" s="133"/>
      <c r="H371" s="133"/>
      <c r="I371" s="124"/>
      <c r="J371" s="124"/>
      <c r="K371" s="133"/>
    </row>
    <row r="372" spans="2:11">
      <c r="B372" s="123"/>
      <c r="C372" s="133"/>
      <c r="D372" s="133"/>
      <c r="E372" s="133"/>
      <c r="F372" s="133"/>
      <c r="G372" s="133"/>
      <c r="H372" s="133"/>
      <c r="I372" s="124"/>
      <c r="J372" s="124"/>
      <c r="K372" s="133"/>
    </row>
    <row r="373" spans="2:11">
      <c r="B373" s="123"/>
      <c r="C373" s="133"/>
      <c r="D373" s="133"/>
      <c r="E373" s="133"/>
      <c r="F373" s="133"/>
      <c r="G373" s="133"/>
      <c r="H373" s="133"/>
      <c r="I373" s="124"/>
      <c r="J373" s="124"/>
      <c r="K373" s="133"/>
    </row>
    <row r="374" spans="2:11">
      <c r="B374" s="123"/>
      <c r="C374" s="133"/>
      <c r="D374" s="133"/>
      <c r="E374" s="133"/>
      <c r="F374" s="133"/>
      <c r="G374" s="133"/>
      <c r="H374" s="133"/>
      <c r="I374" s="124"/>
      <c r="J374" s="124"/>
      <c r="K374" s="133"/>
    </row>
    <row r="375" spans="2:11">
      <c r="B375" s="123"/>
      <c r="C375" s="133"/>
      <c r="D375" s="133"/>
      <c r="E375" s="133"/>
      <c r="F375" s="133"/>
      <c r="G375" s="133"/>
      <c r="H375" s="133"/>
      <c r="I375" s="124"/>
      <c r="J375" s="124"/>
      <c r="K375" s="133"/>
    </row>
    <row r="376" spans="2:11">
      <c r="B376" s="123"/>
      <c r="C376" s="133"/>
      <c r="D376" s="133"/>
      <c r="E376" s="133"/>
      <c r="F376" s="133"/>
      <c r="G376" s="133"/>
      <c r="H376" s="133"/>
      <c r="I376" s="124"/>
      <c r="J376" s="124"/>
      <c r="K376" s="133"/>
    </row>
    <row r="377" spans="2:11">
      <c r="B377" s="123"/>
      <c r="C377" s="133"/>
      <c r="D377" s="133"/>
      <c r="E377" s="133"/>
      <c r="F377" s="133"/>
      <c r="G377" s="133"/>
      <c r="H377" s="133"/>
      <c r="I377" s="124"/>
      <c r="J377" s="124"/>
      <c r="K377" s="133"/>
    </row>
    <row r="378" spans="2:11">
      <c r="B378" s="123"/>
      <c r="C378" s="133"/>
      <c r="D378" s="133"/>
      <c r="E378" s="133"/>
      <c r="F378" s="133"/>
      <c r="G378" s="133"/>
      <c r="H378" s="133"/>
      <c r="I378" s="124"/>
      <c r="J378" s="124"/>
      <c r="K378" s="133"/>
    </row>
    <row r="379" spans="2:11">
      <c r="B379" s="123"/>
      <c r="C379" s="133"/>
      <c r="D379" s="133"/>
      <c r="E379" s="133"/>
      <c r="F379" s="133"/>
      <c r="G379" s="133"/>
      <c r="H379" s="133"/>
      <c r="I379" s="124"/>
      <c r="J379" s="124"/>
      <c r="K379" s="133"/>
    </row>
    <row r="380" spans="2:11">
      <c r="B380" s="123"/>
      <c r="C380" s="133"/>
      <c r="D380" s="133"/>
      <c r="E380" s="133"/>
      <c r="F380" s="133"/>
      <c r="G380" s="133"/>
      <c r="H380" s="133"/>
      <c r="I380" s="124"/>
      <c r="J380" s="124"/>
      <c r="K380" s="133"/>
    </row>
    <row r="381" spans="2:11">
      <c r="B381" s="123"/>
      <c r="C381" s="133"/>
      <c r="D381" s="133"/>
      <c r="E381" s="133"/>
      <c r="F381" s="133"/>
      <c r="G381" s="133"/>
      <c r="H381" s="133"/>
      <c r="I381" s="124"/>
      <c r="J381" s="124"/>
      <c r="K381" s="133"/>
    </row>
    <row r="382" spans="2:11">
      <c r="B382" s="123"/>
      <c r="C382" s="133"/>
      <c r="D382" s="133"/>
      <c r="E382" s="133"/>
      <c r="F382" s="133"/>
      <c r="G382" s="133"/>
      <c r="H382" s="133"/>
      <c r="I382" s="124"/>
      <c r="J382" s="124"/>
      <c r="K382" s="133"/>
    </row>
    <row r="383" spans="2:11">
      <c r="B383" s="123"/>
      <c r="C383" s="133"/>
      <c r="D383" s="133"/>
      <c r="E383" s="133"/>
      <c r="F383" s="133"/>
      <c r="G383" s="133"/>
      <c r="H383" s="133"/>
      <c r="I383" s="124"/>
      <c r="J383" s="124"/>
      <c r="K383" s="133"/>
    </row>
    <row r="384" spans="2:11">
      <c r="B384" s="123"/>
      <c r="C384" s="133"/>
      <c r="D384" s="133"/>
      <c r="E384" s="133"/>
      <c r="F384" s="133"/>
      <c r="G384" s="133"/>
      <c r="H384" s="133"/>
      <c r="I384" s="124"/>
      <c r="J384" s="124"/>
      <c r="K384" s="133"/>
    </row>
    <row r="385" spans="2:11">
      <c r="B385" s="123"/>
      <c r="C385" s="133"/>
      <c r="D385" s="133"/>
      <c r="E385" s="133"/>
      <c r="F385" s="133"/>
      <c r="G385" s="133"/>
      <c r="H385" s="133"/>
      <c r="I385" s="124"/>
      <c r="J385" s="124"/>
      <c r="K385" s="133"/>
    </row>
    <row r="386" spans="2:11">
      <c r="B386" s="123"/>
      <c r="C386" s="133"/>
      <c r="D386" s="133"/>
      <c r="E386" s="133"/>
      <c r="F386" s="133"/>
      <c r="G386" s="133"/>
      <c r="H386" s="133"/>
      <c r="I386" s="124"/>
      <c r="J386" s="124"/>
      <c r="K386" s="133"/>
    </row>
    <row r="387" spans="2:11">
      <c r="B387" s="123"/>
      <c r="C387" s="133"/>
      <c r="D387" s="133"/>
      <c r="E387" s="133"/>
      <c r="F387" s="133"/>
      <c r="G387" s="133"/>
      <c r="H387" s="133"/>
      <c r="I387" s="124"/>
      <c r="J387" s="124"/>
      <c r="K387" s="133"/>
    </row>
    <row r="388" spans="2:11">
      <c r="B388" s="123"/>
      <c r="C388" s="133"/>
      <c r="D388" s="133"/>
      <c r="E388" s="133"/>
      <c r="F388" s="133"/>
      <c r="G388" s="133"/>
      <c r="H388" s="133"/>
      <c r="I388" s="124"/>
      <c r="J388" s="124"/>
      <c r="K388" s="133"/>
    </row>
    <row r="389" spans="2:11">
      <c r="B389" s="123"/>
      <c r="C389" s="133"/>
      <c r="D389" s="133"/>
      <c r="E389" s="133"/>
      <c r="F389" s="133"/>
      <c r="G389" s="133"/>
      <c r="H389" s="133"/>
      <c r="I389" s="124"/>
      <c r="J389" s="124"/>
      <c r="K389" s="133"/>
    </row>
    <row r="390" spans="2:11">
      <c r="B390" s="123"/>
      <c r="C390" s="133"/>
      <c r="D390" s="133"/>
      <c r="E390" s="133"/>
      <c r="F390" s="133"/>
      <c r="G390" s="133"/>
      <c r="H390" s="133"/>
      <c r="I390" s="124"/>
      <c r="J390" s="124"/>
      <c r="K390" s="133"/>
    </row>
    <row r="391" spans="2:11">
      <c r="B391" s="123"/>
      <c r="C391" s="133"/>
      <c r="D391" s="133"/>
      <c r="E391" s="133"/>
      <c r="F391" s="133"/>
      <c r="G391" s="133"/>
      <c r="H391" s="133"/>
      <c r="I391" s="124"/>
      <c r="J391" s="124"/>
      <c r="K391" s="133"/>
    </row>
    <row r="392" spans="2:11">
      <c r="B392" s="123"/>
      <c r="C392" s="133"/>
      <c r="D392" s="133"/>
      <c r="E392" s="133"/>
      <c r="F392" s="133"/>
      <c r="G392" s="133"/>
      <c r="H392" s="133"/>
      <c r="I392" s="124"/>
      <c r="J392" s="124"/>
      <c r="K392" s="133"/>
    </row>
    <row r="393" spans="2:11">
      <c r="B393" s="123"/>
      <c r="C393" s="133"/>
      <c r="D393" s="133"/>
      <c r="E393" s="133"/>
      <c r="F393" s="133"/>
      <c r="G393" s="133"/>
      <c r="H393" s="133"/>
      <c r="I393" s="124"/>
      <c r="J393" s="124"/>
      <c r="K393" s="133"/>
    </row>
    <row r="394" spans="2:11">
      <c r="B394" s="123"/>
      <c r="C394" s="133"/>
      <c r="D394" s="133"/>
      <c r="E394" s="133"/>
      <c r="F394" s="133"/>
      <c r="G394" s="133"/>
      <c r="H394" s="133"/>
      <c r="I394" s="124"/>
      <c r="J394" s="124"/>
      <c r="K394" s="133"/>
    </row>
    <row r="395" spans="2:11">
      <c r="B395" s="123"/>
      <c r="C395" s="133"/>
      <c r="D395" s="133"/>
      <c r="E395" s="133"/>
      <c r="F395" s="133"/>
      <c r="G395" s="133"/>
      <c r="H395" s="133"/>
      <c r="I395" s="124"/>
      <c r="J395" s="124"/>
      <c r="K395" s="133"/>
    </row>
    <row r="396" spans="2:11">
      <c r="B396" s="123"/>
      <c r="C396" s="133"/>
      <c r="D396" s="133"/>
      <c r="E396" s="133"/>
      <c r="F396" s="133"/>
      <c r="G396" s="133"/>
      <c r="H396" s="133"/>
      <c r="I396" s="124"/>
      <c r="J396" s="124"/>
      <c r="K396" s="133"/>
    </row>
    <row r="397" spans="2:11">
      <c r="B397" s="123"/>
      <c r="C397" s="133"/>
      <c r="D397" s="133"/>
      <c r="E397" s="133"/>
      <c r="F397" s="133"/>
      <c r="G397" s="133"/>
      <c r="H397" s="133"/>
      <c r="I397" s="124"/>
      <c r="J397" s="124"/>
      <c r="K397" s="133"/>
    </row>
    <row r="398" spans="2:11">
      <c r="B398" s="123"/>
      <c r="C398" s="133"/>
      <c r="D398" s="133"/>
      <c r="E398" s="133"/>
      <c r="F398" s="133"/>
      <c r="G398" s="133"/>
      <c r="H398" s="133"/>
      <c r="I398" s="124"/>
      <c r="J398" s="124"/>
      <c r="K398" s="133"/>
    </row>
    <row r="399" spans="2:11">
      <c r="B399" s="123"/>
      <c r="C399" s="133"/>
      <c r="D399" s="133"/>
      <c r="E399" s="133"/>
      <c r="F399" s="133"/>
      <c r="G399" s="133"/>
      <c r="H399" s="133"/>
      <c r="I399" s="124"/>
      <c r="J399" s="124"/>
      <c r="K399" s="133"/>
    </row>
    <row r="400" spans="2:11">
      <c r="B400" s="123"/>
      <c r="C400" s="133"/>
      <c r="D400" s="133"/>
      <c r="E400" s="133"/>
      <c r="F400" s="133"/>
      <c r="G400" s="133"/>
      <c r="H400" s="133"/>
      <c r="I400" s="124"/>
      <c r="J400" s="124"/>
      <c r="K400" s="133"/>
    </row>
    <row r="401" spans="2:11">
      <c r="B401" s="123"/>
      <c r="C401" s="133"/>
      <c r="D401" s="133"/>
      <c r="E401" s="133"/>
      <c r="F401" s="133"/>
      <c r="G401" s="133"/>
      <c r="H401" s="133"/>
      <c r="I401" s="124"/>
      <c r="J401" s="124"/>
      <c r="K401" s="133"/>
    </row>
    <row r="402" spans="2:11">
      <c r="B402" s="123"/>
      <c r="C402" s="133"/>
      <c r="D402" s="133"/>
      <c r="E402" s="133"/>
      <c r="F402" s="133"/>
      <c r="G402" s="133"/>
      <c r="H402" s="133"/>
      <c r="I402" s="124"/>
      <c r="J402" s="124"/>
      <c r="K402" s="133"/>
    </row>
    <row r="403" spans="2:11">
      <c r="B403" s="123"/>
      <c r="C403" s="133"/>
      <c r="D403" s="133"/>
      <c r="E403" s="133"/>
      <c r="F403" s="133"/>
      <c r="G403" s="133"/>
      <c r="H403" s="133"/>
      <c r="I403" s="124"/>
      <c r="J403" s="124"/>
      <c r="K403" s="133"/>
    </row>
    <row r="404" spans="2:11">
      <c r="B404" s="123"/>
      <c r="C404" s="133"/>
      <c r="D404" s="133"/>
      <c r="E404" s="133"/>
      <c r="F404" s="133"/>
      <c r="G404" s="133"/>
      <c r="H404" s="133"/>
      <c r="I404" s="124"/>
      <c r="J404" s="124"/>
      <c r="K404" s="133"/>
    </row>
    <row r="405" spans="2:11">
      <c r="B405" s="123"/>
      <c r="C405" s="133"/>
      <c r="D405" s="133"/>
      <c r="E405" s="133"/>
      <c r="F405" s="133"/>
      <c r="G405" s="133"/>
      <c r="H405" s="133"/>
      <c r="I405" s="124"/>
      <c r="J405" s="124"/>
      <c r="K405" s="133"/>
    </row>
    <row r="406" spans="2:11">
      <c r="B406" s="123"/>
      <c r="C406" s="133"/>
      <c r="D406" s="133"/>
      <c r="E406" s="133"/>
      <c r="F406" s="133"/>
      <c r="G406" s="133"/>
      <c r="H406" s="133"/>
      <c r="I406" s="124"/>
      <c r="J406" s="124"/>
      <c r="K406" s="133"/>
    </row>
    <row r="407" spans="2:11">
      <c r="B407" s="123"/>
      <c r="C407" s="133"/>
      <c r="D407" s="133"/>
      <c r="E407" s="133"/>
      <c r="F407" s="133"/>
      <c r="G407" s="133"/>
      <c r="H407" s="133"/>
      <c r="I407" s="124"/>
      <c r="J407" s="124"/>
      <c r="K407" s="133"/>
    </row>
    <row r="408" spans="2:11">
      <c r="B408" s="123"/>
      <c r="C408" s="133"/>
      <c r="D408" s="133"/>
      <c r="E408" s="133"/>
      <c r="F408" s="133"/>
      <c r="G408" s="133"/>
      <c r="H408" s="133"/>
      <c r="I408" s="124"/>
      <c r="J408" s="124"/>
      <c r="K408" s="133"/>
    </row>
    <row r="409" spans="2:11">
      <c r="B409" s="123"/>
      <c r="C409" s="133"/>
      <c r="D409" s="133"/>
      <c r="E409" s="133"/>
      <c r="F409" s="133"/>
      <c r="G409" s="133"/>
      <c r="H409" s="133"/>
      <c r="I409" s="124"/>
      <c r="J409" s="124"/>
      <c r="K409" s="133"/>
    </row>
    <row r="410" spans="2:11">
      <c r="B410" s="123"/>
      <c r="C410" s="133"/>
      <c r="D410" s="133"/>
      <c r="E410" s="133"/>
      <c r="F410" s="133"/>
      <c r="G410" s="133"/>
      <c r="H410" s="133"/>
      <c r="I410" s="124"/>
      <c r="J410" s="124"/>
      <c r="K410" s="133"/>
    </row>
    <row r="411" spans="2:11">
      <c r="B411" s="123"/>
      <c r="C411" s="133"/>
      <c r="D411" s="133"/>
      <c r="E411" s="133"/>
      <c r="F411" s="133"/>
      <c r="G411" s="133"/>
      <c r="H411" s="133"/>
      <c r="I411" s="124"/>
      <c r="J411" s="124"/>
      <c r="K411" s="133"/>
    </row>
    <row r="412" spans="2:11">
      <c r="B412" s="123"/>
      <c r="C412" s="133"/>
      <c r="D412" s="133"/>
      <c r="E412" s="133"/>
      <c r="F412" s="133"/>
      <c r="G412" s="133"/>
      <c r="H412" s="133"/>
      <c r="I412" s="124"/>
      <c r="J412" s="124"/>
      <c r="K412" s="133"/>
    </row>
    <row r="413" spans="2:11">
      <c r="B413" s="123"/>
      <c r="C413" s="133"/>
      <c r="D413" s="133"/>
      <c r="E413" s="133"/>
      <c r="F413" s="133"/>
      <c r="G413" s="133"/>
      <c r="H413" s="133"/>
      <c r="I413" s="124"/>
      <c r="J413" s="124"/>
      <c r="K413" s="133"/>
    </row>
    <row r="414" spans="2:11">
      <c r="B414" s="123"/>
      <c r="C414" s="133"/>
      <c r="D414" s="133"/>
      <c r="E414" s="133"/>
      <c r="F414" s="133"/>
      <c r="G414" s="133"/>
      <c r="H414" s="133"/>
      <c r="I414" s="124"/>
      <c r="J414" s="124"/>
      <c r="K414" s="133"/>
    </row>
    <row r="415" spans="2:11">
      <c r="B415" s="123"/>
      <c r="C415" s="133"/>
      <c r="D415" s="133"/>
      <c r="E415" s="133"/>
      <c r="F415" s="133"/>
      <c r="G415" s="133"/>
      <c r="H415" s="133"/>
      <c r="I415" s="124"/>
      <c r="J415" s="124"/>
      <c r="K415" s="133"/>
    </row>
    <row r="416" spans="2:11">
      <c r="B416" s="123"/>
      <c r="C416" s="133"/>
      <c r="D416" s="133"/>
      <c r="E416" s="133"/>
      <c r="F416" s="133"/>
      <c r="G416" s="133"/>
      <c r="H416" s="133"/>
      <c r="I416" s="124"/>
      <c r="J416" s="124"/>
      <c r="K416" s="133"/>
    </row>
    <row r="417" spans="2:11">
      <c r="B417" s="123"/>
      <c r="C417" s="133"/>
      <c r="D417" s="133"/>
      <c r="E417" s="133"/>
      <c r="F417" s="133"/>
      <c r="G417" s="133"/>
      <c r="H417" s="133"/>
      <c r="I417" s="124"/>
      <c r="J417" s="124"/>
      <c r="K417" s="133"/>
    </row>
    <row r="418" spans="2:11">
      <c r="B418" s="123"/>
      <c r="C418" s="133"/>
      <c r="D418" s="133"/>
      <c r="E418" s="133"/>
      <c r="F418" s="133"/>
      <c r="G418" s="133"/>
      <c r="H418" s="133"/>
      <c r="I418" s="124"/>
      <c r="J418" s="124"/>
      <c r="K418" s="133"/>
    </row>
    <row r="419" spans="2:11">
      <c r="B419" s="123"/>
      <c r="C419" s="133"/>
      <c r="D419" s="133"/>
      <c r="E419" s="133"/>
      <c r="F419" s="133"/>
      <c r="G419" s="133"/>
      <c r="H419" s="133"/>
      <c r="I419" s="124"/>
      <c r="J419" s="124"/>
      <c r="K419" s="133"/>
    </row>
    <row r="420" spans="2:11">
      <c r="B420" s="123"/>
      <c r="C420" s="133"/>
      <c r="D420" s="133"/>
      <c r="E420" s="133"/>
      <c r="F420" s="133"/>
      <c r="G420" s="133"/>
      <c r="H420" s="133"/>
      <c r="I420" s="124"/>
      <c r="J420" s="124"/>
      <c r="K420" s="133"/>
    </row>
    <row r="421" spans="2:11">
      <c r="B421" s="123"/>
      <c r="C421" s="133"/>
      <c r="D421" s="133"/>
      <c r="E421" s="133"/>
      <c r="F421" s="133"/>
      <c r="G421" s="133"/>
      <c r="H421" s="133"/>
      <c r="I421" s="124"/>
      <c r="J421" s="124"/>
      <c r="K421" s="133"/>
    </row>
    <row r="422" spans="2:11">
      <c r="B422" s="123"/>
      <c r="C422" s="133"/>
      <c r="D422" s="133"/>
      <c r="E422" s="133"/>
      <c r="F422" s="133"/>
      <c r="G422" s="133"/>
      <c r="H422" s="133"/>
      <c r="I422" s="124"/>
      <c r="J422" s="124"/>
      <c r="K422" s="133"/>
    </row>
    <row r="423" spans="2:11">
      <c r="B423" s="123"/>
      <c r="C423" s="133"/>
      <c r="D423" s="133"/>
      <c r="E423" s="133"/>
      <c r="F423" s="133"/>
      <c r="G423" s="133"/>
      <c r="H423" s="133"/>
      <c r="I423" s="124"/>
      <c r="J423" s="124"/>
      <c r="K423" s="133"/>
    </row>
    <row r="424" spans="2:11">
      <c r="B424" s="123"/>
      <c r="C424" s="133"/>
      <c r="D424" s="133"/>
      <c r="E424" s="133"/>
      <c r="F424" s="133"/>
      <c r="G424" s="133"/>
      <c r="H424" s="133"/>
      <c r="I424" s="124"/>
      <c r="J424" s="124"/>
      <c r="K424" s="133"/>
    </row>
    <row r="425" spans="2:11">
      <c r="B425" s="123"/>
      <c r="C425" s="133"/>
      <c r="D425" s="133"/>
      <c r="E425" s="133"/>
      <c r="F425" s="133"/>
      <c r="G425" s="133"/>
      <c r="H425" s="133"/>
      <c r="I425" s="124"/>
      <c r="J425" s="124"/>
      <c r="K425" s="133"/>
    </row>
    <row r="426" spans="2:11">
      <c r="B426" s="123"/>
      <c r="C426" s="133"/>
      <c r="D426" s="133"/>
      <c r="E426" s="133"/>
      <c r="F426" s="133"/>
      <c r="G426" s="133"/>
      <c r="H426" s="133"/>
      <c r="I426" s="124"/>
      <c r="J426" s="124"/>
      <c r="K426" s="133"/>
    </row>
    <row r="427" spans="2:11">
      <c r="B427" s="123"/>
      <c r="C427" s="133"/>
      <c r="D427" s="133"/>
      <c r="E427" s="133"/>
      <c r="F427" s="133"/>
      <c r="G427" s="133"/>
      <c r="H427" s="133"/>
      <c r="I427" s="124"/>
      <c r="J427" s="124"/>
      <c r="K427" s="133"/>
    </row>
    <row r="428" spans="2:11">
      <c r="B428" s="123"/>
      <c r="C428" s="133"/>
      <c r="D428" s="133"/>
      <c r="E428" s="133"/>
      <c r="F428" s="133"/>
      <c r="G428" s="133"/>
      <c r="H428" s="133"/>
      <c r="I428" s="124"/>
      <c r="J428" s="124"/>
      <c r="K428" s="133"/>
    </row>
    <row r="429" spans="2:11">
      <c r="B429" s="123"/>
      <c r="C429" s="133"/>
      <c r="D429" s="133"/>
      <c r="E429" s="133"/>
      <c r="F429" s="133"/>
      <c r="G429" s="133"/>
      <c r="H429" s="133"/>
      <c r="I429" s="124"/>
      <c r="J429" s="124"/>
      <c r="K429" s="133"/>
    </row>
    <row r="430" spans="2:11">
      <c r="B430" s="123"/>
      <c r="C430" s="133"/>
      <c r="D430" s="133"/>
      <c r="E430" s="133"/>
      <c r="F430" s="133"/>
      <c r="G430" s="133"/>
      <c r="H430" s="133"/>
      <c r="I430" s="124"/>
      <c r="J430" s="124"/>
      <c r="K430" s="133"/>
    </row>
    <row r="431" spans="2:11">
      <c r="B431" s="123"/>
      <c r="C431" s="133"/>
      <c r="D431" s="133"/>
      <c r="E431" s="133"/>
      <c r="F431" s="133"/>
      <c r="G431" s="133"/>
      <c r="H431" s="133"/>
      <c r="I431" s="124"/>
      <c r="J431" s="124"/>
      <c r="K431" s="133"/>
    </row>
    <row r="432" spans="2:11">
      <c r="B432" s="123"/>
      <c r="C432" s="133"/>
      <c r="D432" s="133"/>
      <c r="E432" s="133"/>
      <c r="F432" s="133"/>
      <c r="G432" s="133"/>
      <c r="H432" s="133"/>
      <c r="I432" s="124"/>
      <c r="J432" s="124"/>
      <c r="K432" s="133"/>
    </row>
    <row r="433" spans="2:11">
      <c r="B433" s="123"/>
      <c r="C433" s="133"/>
      <c r="D433" s="133"/>
      <c r="E433" s="133"/>
      <c r="F433" s="133"/>
      <c r="G433" s="133"/>
      <c r="H433" s="133"/>
      <c r="I433" s="124"/>
      <c r="J433" s="124"/>
      <c r="K433" s="133"/>
    </row>
    <row r="434" spans="2:11">
      <c r="B434" s="123"/>
      <c r="C434" s="133"/>
      <c r="D434" s="133"/>
      <c r="E434" s="133"/>
      <c r="F434" s="133"/>
      <c r="G434" s="133"/>
      <c r="H434" s="133"/>
      <c r="I434" s="124"/>
      <c r="J434" s="124"/>
      <c r="K434" s="133"/>
    </row>
    <row r="435" spans="2:11">
      <c r="B435" s="123"/>
      <c r="C435" s="133"/>
      <c r="D435" s="133"/>
      <c r="E435" s="133"/>
      <c r="F435" s="133"/>
      <c r="G435" s="133"/>
      <c r="H435" s="133"/>
      <c r="I435" s="124"/>
      <c r="J435" s="124"/>
      <c r="K435" s="133"/>
    </row>
    <row r="436" spans="2:11">
      <c r="B436" s="123"/>
      <c r="C436" s="133"/>
      <c r="D436" s="133"/>
      <c r="E436" s="133"/>
      <c r="F436" s="133"/>
      <c r="G436" s="133"/>
      <c r="H436" s="133"/>
      <c r="I436" s="124"/>
      <c r="J436" s="124"/>
      <c r="K436" s="133"/>
    </row>
    <row r="437" spans="2:11">
      <c r="B437" s="123"/>
      <c r="C437" s="133"/>
      <c r="D437" s="133"/>
      <c r="E437" s="133"/>
      <c r="F437" s="133"/>
      <c r="G437" s="133"/>
      <c r="H437" s="133"/>
      <c r="I437" s="124"/>
      <c r="J437" s="124"/>
      <c r="K437" s="133"/>
    </row>
    <row r="438" spans="2:11">
      <c r="B438" s="123"/>
      <c r="C438" s="133"/>
      <c r="D438" s="133"/>
      <c r="E438" s="133"/>
      <c r="F438" s="133"/>
      <c r="G438" s="133"/>
      <c r="H438" s="133"/>
      <c r="I438" s="124"/>
      <c r="J438" s="124"/>
      <c r="K438" s="133"/>
    </row>
    <row r="439" spans="2:11">
      <c r="B439" s="123"/>
      <c r="C439" s="133"/>
      <c r="D439" s="133"/>
      <c r="E439" s="133"/>
      <c r="F439" s="133"/>
      <c r="G439" s="133"/>
      <c r="H439" s="133"/>
      <c r="I439" s="124"/>
      <c r="J439" s="124"/>
      <c r="K439" s="133"/>
    </row>
    <row r="440" spans="2:11">
      <c r="B440" s="123"/>
      <c r="C440" s="133"/>
      <c r="D440" s="133"/>
      <c r="E440" s="133"/>
      <c r="F440" s="133"/>
      <c r="G440" s="133"/>
      <c r="H440" s="133"/>
      <c r="I440" s="124"/>
      <c r="J440" s="124"/>
      <c r="K440" s="133"/>
    </row>
    <row r="441" spans="2:11">
      <c r="B441" s="123"/>
      <c r="C441" s="133"/>
      <c r="D441" s="133"/>
      <c r="E441" s="133"/>
      <c r="F441" s="133"/>
      <c r="G441" s="133"/>
      <c r="H441" s="133"/>
      <c r="I441" s="124"/>
      <c r="J441" s="124"/>
      <c r="K441" s="133"/>
    </row>
    <row r="442" spans="2:11">
      <c r="B442" s="123"/>
      <c r="C442" s="133"/>
      <c r="D442" s="133"/>
      <c r="E442" s="133"/>
      <c r="F442" s="133"/>
      <c r="G442" s="133"/>
      <c r="H442" s="133"/>
      <c r="I442" s="124"/>
      <c r="J442" s="124"/>
      <c r="K442" s="133"/>
    </row>
    <row r="443" spans="2:11">
      <c r="B443" s="123"/>
      <c r="C443" s="133"/>
      <c r="D443" s="133"/>
      <c r="E443" s="133"/>
      <c r="F443" s="133"/>
      <c r="G443" s="133"/>
      <c r="H443" s="133"/>
      <c r="I443" s="124"/>
      <c r="J443" s="124"/>
      <c r="K443" s="133"/>
    </row>
    <row r="444" spans="2:11">
      <c r="B444" s="123"/>
      <c r="C444" s="133"/>
      <c r="D444" s="133"/>
      <c r="E444" s="133"/>
      <c r="F444" s="133"/>
      <c r="G444" s="133"/>
      <c r="H444" s="133"/>
      <c r="I444" s="124"/>
      <c r="J444" s="124"/>
      <c r="K444" s="133"/>
    </row>
    <row r="445" spans="2:11">
      <c r="B445" s="123"/>
      <c r="C445" s="133"/>
      <c r="D445" s="133"/>
      <c r="E445" s="133"/>
      <c r="F445" s="133"/>
      <c r="G445" s="133"/>
      <c r="H445" s="133"/>
      <c r="I445" s="124"/>
      <c r="J445" s="124"/>
      <c r="K445" s="133"/>
    </row>
    <row r="446" spans="2:11">
      <c r="B446" s="123"/>
      <c r="C446" s="133"/>
      <c r="D446" s="133"/>
      <c r="E446" s="133"/>
      <c r="F446" s="133"/>
      <c r="G446" s="133"/>
      <c r="H446" s="133"/>
      <c r="I446" s="124"/>
      <c r="J446" s="124"/>
      <c r="K446" s="133"/>
    </row>
    <row r="447" spans="2:11">
      <c r="B447" s="123"/>
      <c r="C447" s="133"/>
      <c r="D447" s="133"/>
      <c r="E447" s="133"/>
      <c r="F447" s="133"/>
      <c r="G447" s="133"/>
      <c r="H447" s="133"/>
      <c r="I447" s="124"/>
      <c r="J447" s="124"/>
      <c r="K447" s="133"/>
    </row>
    <row r="448" spans="2:11">
      <c r="B448" s="123"/>
      <c r="C448" s="133"/>
      <c r="D448" s="133"/>
      <c r="E448" s="133"/>
      <c r="F448" s="133"/>
      <c r="G448" s="133"/>
      <c r="H448" s="133"/>
      <c r="I448" s="124"/>
      <c r="J448" s="124"/>
      <c r="K448" s="133"/>
    </row>
    <row r="449" spans="2:11">
      <c r="B449" s="123"/>
      <c r="C449" s="133"/>
      <c r="D449" s="133"/>
      <c r="E449" s="133"/>
      <c r="F449" s="133"/>
      <c r="G449" s="133"/>
      <c r="H449" s="133"/>
      <c r="I449" s="124"/>
      <c r="J449" s="124"/>
      <c r="K449" s="133"/>
    </row>
    <row r="450" spans="2:11">
      <c r="B450" s="123"/>
      <c r="C450" s="133"/>
      <c r="D450" s="133"/>
      <c r="E450" s="133"/>
      <c r="F450" s="133"/>
      <c r="G450" s="133"/>
      <c r="H450" s="133"/>
      <c r="I450" s="124"/>
      <c r="J450" s="124"/>
      <c r="K450" s="133"/>
    </row>
    <row r="451" spans="2:11">
      <c r="B451" s="123"/>
      <c r="C451" s="133"/>
      <c r="D451" s="133"/>
      <c r="E451" s="133"/>
      <c r="F451" s="133"/>
      <c r="G451" s="133"/>
      <c r="H451" s="133"/>
      <c r="I451" s="124"/>
      <c r="J451" s="124"/>
      <c r="K451" s="133"/>
    </row>
    <row r="452" spans="2:11">
      <c r="B452" s="123"/>
      <c r="C452" s="133"/>
      <c r="D452" s="133"/>
      <c r="E452" s="133"/>
      <c r="F452" s="133"/>
      <c r="G452" s="133"/>
      <c r="H452" s="133"/>
      <c r="I452" s="124"/>
      <c r="J452" s="124"/>
      <c r="K452" s="133"/>
    </row>
    <row r="453" spans="2:11">
      <c r="B453" s="123"/>
      <c r="C453" s="133"/>
      <c r="D453" s="133"/>
      <c r="E453" s="133"/>
      <c r="F453" s="133"/>
      <c r="G453" s="133"/>
      <c r="H453" s="133"/>
      <c r="I453" s="124"/>
      <c r="J453" s="124"/>
      <c r="K453" s="133"/>
    </row>
    <row r="454" spans="2:11">
      <c r="B454" s="123"/>
      <c r="C454" s="133"/>
      <c r="D454" s="133"/>
      <c r="E454" s="133"/>
      <c r="F454" s="133"/>
      <c r="G454" s="133"/>
      <c r="H454" s="133"/>
      <c r="I454" s="124"/>
      <c r="J454" s="124"/>
      <c r="K454" s="133"/>
    </row>
    <row r="455" spans="2:11">
      <c r="B455" s="123"/>
      <c r="C455" s="133"/>
      <c r="D455" s="133"/>
      <c r="E455" s="133"/>
      <c r="F455" s="133"/>
      <c r="G455" s="133"/>
      <c r="H455" s="133"/>
      <c r="I455" s="124"/>
      <c r="J455" s="124"/>
      <c r="K455" s="133"/>
    </row>
    <row r="456" spans="2:11">
      <c r="B456" s="123"/>
      <c r="C456" s="133"/>
      <c r="D456" s="133"/>
      <c r="E456" s="133"/>
      <c r="F456" s="133"/>
      <c r="G456" s="133"/>
      <c r="H456" s="133"/>
      <c r="I456" s="124"/>
      <c r="J456" s="124"/>
      <c r="K456" s="133"/>
    </row>
    <row r="457" spans="2:11">
      <c r="B457" s="123"/>
      <c r="C457" s="133"/>
      <c r="D457" s="133"/>
      <c r="E457" s="133"/>
      <c r="F457" s="133"/>
      <c r="G457" s="133"/>
      <c r="H457" s="133"/>
      <c r="I457" s="124"/>
      <c r="J457" s="124"/>
      <c r="K457" s="133"/>
    </row>
    <row r="458" spans="2:11">
      <c r="B458" s="123"/>
      <c r="C458" s="133"/>
      <c r="D458" s="133"/>
      <c r="E458" s="133"/>
      <c r="F458" s="133"/>
      <c r="G458" s="133"/>
      <c r="H458" s="133"/>
      <c r="I458" s="124"/>
      <c r="J458" s="124"/>
      <c r="K458" s="133"/>
    </row>
    <row r="459" spans="2:11">
      <c r="B459" s="123"/>
      <c r="C459" s="133"/>
      <c r="D459" s="133"/>
      <c r="E459" s="133"/>
      <c r="F459" s="133"/>
      <c r="G459" s="133"/>
      <c r="H459" s="133"/>
      <c r="I459" s="124"/>
      <c r="J459" s="124"/>
      <c r="K459" s="133"/>
    </row>
    <row r="460" spans="2:11">
      <c r="B460" s="123"/>
      <c r="C460" s="133"/>
      <c r="D460" s="133"/>
      <c r="E460" s="133"/>
      <c r="F460" s="133"/>
      <c r="G460" s="133"/>
      <c r="H460" s="133"/>
      <c r="I460" s="124"/>
      <c r="J460" s="124"/>
      <c r="K460" s="133"/>
    </row>
    <row r="461" spans="2:11">
      <c r="B461" s="123"/>
      <c r="C461" s="133"/>
      <c r="D461" s="133"/>
      <c r="E461" s="133"/>
      <c r="F461" s="133"/>
      <c r="G461" s="133"/>
      <c r="H461" s="133"/>
      <c r="I461" s="124"/>
      <c r="J461" s="124"/>
      <c r="K461" s="133"/>
    </row>
    <row r="462" spans="2:11">
      <c r="B462" s="123"/>
      <c r="C462" s="133"/>
      <c r="D462" s="133"/>
      <c r="E462" s="133"/>
      <c r="F462" s="133"/>
      <c r="G462" s="133"/>
      <c r="H462" s="133"/>
      <c r="I462" s="124"/>
      <c r="J462" s="124"/>
      <c r="K462" s="133"/>
    </row>
    <row r="463" spans="2:11">
      <c r="B463" s="123"/>
      <c r="C463" s="133"/>
      <c r="D463" s="133"/>
      <c r="E463" s="133"/>
      <c r="F463" s="133"/>
      <c r="G463" s="133"/>
      <c r="H463" s="133"/>
      <c r="I463" s="124"/>
      <c r="J463" s="124"/>
      <c r="K463" s="133"/>
    </row>
    <row r="464" spans="2:11">
      <c r="B464" s="123"/>
      <c r="C464" s="133"/>
      <c r="D464" s="133"/>
      <c r="E464" s="133"/>
      <c r="F464" s="133"/>
      <c r="G464" s="133"/>
      <c r="H464" s="133"/>
      <c r="I464" s="124"/>
      <c r="J464" s="124"/>
      <c r="K464" s="133"/>
    </row>
    <row r="465" spans="2:11">
      <c r="B465" s="123"/>
      <c r="C465" s="133"/>
      <c r="D465" s="133"/>
      <c r="E465" s="133"/>
      <c r="F465" s="133"/>
      <c r="G465" s="133"/>
      <c r="H465" s="133"/>
      <c r="I465" s="124"/>
      <c r="J465" s="124"/>
      <c r="K465" s="133"/>
    </row>
    <row r="466" spans="2:11">
      <c r="B466" s="123"/>
      <c r="C466" s="133"/>
      <c r="D466" s="133"/>
      <c r="E466" s="133"/>
      <c r="F466" s="133"/>
      <c r="G466" s="133"/>
      <c r="H466" s="133"/>
      <c r="I466" s="124"/>
      <c r="J466" s="124"/>
      <c r="K466" s="133"/>
    </row>
    <row r="467" spans="2:11">
      <c r="B467" s="123"/>
      <c r="C467" s="133"/>
      <c r="D467" s="133"/>
      <c r="E467" s="133"/>
      <c r="F467" s="133"/>
      <c r="G467" s="133"/>
      <c r="H467" s="133"/>
      <c r="I467" s="124"/>
      <c r="J467" s="124"/>
      <c r="K467" s="133"/>
    </row>
    <row r="468" spans="2:11">
      <c r="B468" s="123"/>
      <c r="C468" s="133"/>
      <c r="D468" s="133"/>
      <c r="E468" s="133"/>
      <c r="F468" s="133"/>
      <c r="G468" s="133"/>
      <c r="H468" s="133"/>
      <c r="I468" s="124"/>
      <c r="J468" s="124"/>
      <c r="K468" s="133"/>
    </row>
    <row r="469" spans="2:11">
      <c r="B469" s="123"/>
      <c r="C469" s="133"/>
      <c r="D469" s="133"/>
      <c r="E469" s="133"/>
      <c r="F469" s="133"/>
      <c r="G469" s="133"/>
      <c r="H469" s="133"/>
      <c r="I469" s="124"/>
      <c r="J469" s="124"/>
      <c r="K469" s="133"/>
    </row>
    <row r="470" spans="2:11">
      <c r="B470" s="123"/>
      <c r="C470" s="133"/>
      <c r="D470" s="133"/>
      <c r="E470" s="133"/>
      <c r="F470" s="133"/>
      <c r="G470" s="133"/>
      <c r="H470" s="133"/>
      <c r="I470" s="124"/>
      <c r="J470" s="124"/>
      <c r="K470" s="133"/>
    </row>
    <row r="471" spans="2:11">
      <c r="B471" s="123"/>
      <c r="C471" s="133"/>
      <c r="D471" s="133"/>
      <c r="E471" s="133"/>
      <c r="F471" s="133"/>
      <c r="G471" s="133"/>
      <c r="H471" s="133"/>
      <c r="I471" s="124"/>
      <c r="J471" s="124"/>
      <c r="K471" s="133"/>
    </row>
    <row r="472" spans="2:11">
      <c r="B472" s="123"/>
      <c r="C472" s="133"/>
      <c r="D472" s="133"/>
      <c r="E472" s="133"/>
      <c r="F472" s="133"/>
      <c r="G472" s="133"/>
      <c r="H472" s="133"/>
      <c r="I472" s="124"/>
      <c r="J472" s="124"/>
      <c r="K472" s="133"/>
    </row>
    <row r="473" spans="2:11">
      <c r="B473" s="123"/>
      <c r="C473" s="133"/>
      <c r="D473" s="133"/>
      <c r="E473" s="133"/>
      <c r="F473" s="133"/>
      <c r="G473" s="133"/>
      <c r="H473" s="133"/>
      <c r="I473" s="124"/>
      <c r="J473" s="124"/>
      <c r="K473" s="133"/>
    </row>
    <row r="474" spans="2:11">
      <c r="B474" s="123"/>
      <c r="C474" s="133"/>
      <c r="D474" s="133"/>
      <c r="E474" s="133"/>
      <c r="F474" s="133"/>
      <c r="G474" s="133"/>
      <c r="H474" s="133"/>
      <c r="I474" s="124"/>
      <c r="J474" s="124"/>
      <c r="K474" s="133"/>
    </row>
    <row r="475" spans="2:11">
      <c r="B475" s="123"/>
      <c r="C475" s="133"/>
      <c r="D475" s="133"/>
      <c r="E475" s="133"/>
      <c r="F475" s="133"/>
      <c r="G475" s="133"/>
      <c r="H475" s="133"/>
      <c r="I475" s="124"/>
      <c r="J475" s="124"/>
      <c r="K475" s="133"/>
    </row>
    <row r="476" spans="2:11">
      <c r="B476" s="123"/>
      <c r="C476" s="133"/>
      <c r="D476" s="133"/>
      <c r="E476" s="133"/>
      <c r="F476" s="133"/>
      <c r="G476" s="133"/>
      <c r="H476" s="133"/>
      <c r="I476" s="124"/>
      <c r="J476" s="124"/>
      <c r="K476" s="133"/>
    </row>
    <row r="477" spans="2:11">
      <c r="B477" s="123"/>
      <c r="C477" s="133"/>
      <c r="D477" s="133"/>
      <c r="E477" s="133"/>
      <c r="F477" s="133"/>
      <c r="G477" s="133"/>
      <c r="H477" s="133"/>
      <c r="I477" s="124"/>
      <c r="J477" s="124"/>
      <c r="K477" s="133"/>
    </row>
    <row r="478" spans="2:11">
      <c r="B478" s="123"/>
      <c r="C478" s="133"/>
      <c r="D478" s="133"/>
      <c r="E478" s="133"/>
      <c r="F478" s="133"/>
      <c r="G478" s="133"/>
      <c r="H478" s="133"/>
      <c r="I478" s="124"/>
      <c r="J478" s="124"/>
      <c r="K478" s="133"/>
    </row>
    <row r="479" spans="2:11">
      <c r="B479" s="123"/>
      <c r="C479" s="133"/>
      <c r="D479" s="133"/>
      <c r="E479" s="133"/>
      <c r="F479" s="133"/>
      <c r="G479" s="133"/>
      <c r="H479" s="133"/>
      <c r="I479" s="124"/>
      <c r="J479" s="124"/>
      <c r="K479" s="133"/>
    </row>
    <row r="480" spans="2:11">
      <c r="B480" s="123"/>
      <c r="C480" s="133"/>
      <c r="D480" s="133"/>
      <c r="E480" s="133"/>
      <c r="F480" s="133"/>
      <c r="G480" s="133"/>
      <c r="H480" s="133"/>
      <c r="I480" s="124"/>
      <c r="J480" s="124"/>
      <c r="K480" s="133"/>
    </row>
    <row r="481" spans="2:11">
      <c r="B481" s="123"/>
      <c r="C481" s="133"/>
      <c r="D481" s="133"/>
      <c r="E481" s="133"/>
      <c r="F481" s="133"/>
      <c r="G481" s="133"/>
      <c r="H481" s="133"/>
      <c r="I481" s="124"/>
      <c r="J481" s="124"/>
      <c r="K481" s="133"/>
    </row>
    <row r="482" spans="2:11">
      <c r="B482" s="123"/>
      <c r="C482" s="133"/>
      <c r="D482" s="133"/>
      <c r="E482" s="133"/>
      <c r="F482" s="133"/>
      <c r="G482" s="133"/>
      <c r="H482" s="133"/>
      <c r="I482" s="124"/>
      <c r="J482" s="124"/>
      <c r="K482" s="133"/>
    </row>
    <row r="483" spans="2:11">
      <c r="B483" s="123"/>
      <c r="C483" s="133"/>
      <c r="D483" s="133"/>
      <c r="E483" s="133"/>
      <c r="F483" s="133"/>
      <c r="G483" s="133"/>
      <c r="H483" s="133"/>
      <c r="I483" s="124"/>
      <c r="J483" s="124"/>
      <c r="K483" s="133"/>
    </row>
    <row r="484" spans="2:11">
      <c r="B484" s="123"/>
      <c r="C484" s="133"/>
      <c r="D484" s="133"/>
      <c r="E484" s="133"/>
      <c r="F484" s="133"/>
      <c r="G484" s="133"/>
      <c r="H484" s="133"/>
      <c r="I484" s="124"/>
      <c r="J484" s="124"/>
      <c r="K484" s="133"/>
    </row>
    <row r="485" spans="2:11">
      <c r="B485" s="123"/>
      <c r="C485" s="133"/>
      <c r="D485" s="133"/>
      <c r="E485" s="133"/>
      <c r="F485" s="133"/>
      <c r="G485" s="133"/>
      <c r="H485" s="133"/>
      <c r="I485" s="124"/>
      <c r="J485" s="124"/>
      <c r="K485" s="133"/>
    </row>
    <row r="486" spans="2:11">
      <c r="B486" s="123"/>
      <c r="C486" s="133"/>
      <c r="D486" s="133"/>
      <c r="E486" s="133"/>
      <c r="F486" s="133"/>
      <c r="G486" s="133"/>
      <c r="H486" s="133"/>
      <c r="I486" s="124"/>
      <c r="J486" s="124"/>
      <c r="K486" s="133"/>
    </row>
    <row r="487" spans="2:11">
      <c r="B487" s="123"/>
      <c r="C487" s="133"/>
      <c r="D487" s="133"/>
      <c r="E487" s="133"/>
      <c r="F487" s="133"/>
      <c r="G487" s="133"/>
      <c r="H487" s="133"/>
      <c r="I487" s="124"/>
      <c r="J487" s="124"/>
      <c r="K487" s="133"/>
    </row>
    <row r="488" spans="2:11">
      <c r="B488" s="123"/>
      <c r="C488" s="133"/>
      <c r="D488" s="133"/>
      <c r="E488" s="133"/>
      <c r="F488" s="133"/>
      <c r="G488" s="133"/>
      <c r="H488" s="133"/>
      <c r="I488" s="124"/>
      <c r="J488" s="124"/>
      <c r="K488" s="133"/>
    </row>
    <row r="489" spans="2:11">
      <c r="B489" s="123"/>
      <c r="C489" s="133"/>
      <c r="D489" s="133"/>
      <c r="E489" s="133"/>
      <c r="F489" s="133"/>
      <c r="G489" s="133"/>
      <c r="H489" s="133"/>
      <c r="I489" s="124"/>
      <c r="J489" s="124"/>
      <c r="K489" s="133"/>
    </row>
    <row r="490" spans="2:11">
      <c r="B490" s="123"/>
      <c r="C490" s="133"/>
      <c r="D490" s="133"/>
      <c r="E490" s="133"/>
      <c r="F490" s="133"/>
      <c r="G490" s="133"/>
      <c r="H490" s="133"/>
      <c r="I490" s="124"/>
      <c r="J490" s="124"/>
      <c r="K490" s="133"/>
    </row>
    <row r="491" spans="2:11">
      <c r="B491" s="123"/>
      <c r="C491" s="133"/>
      <c r="D491" s="133"/>
      <c r="E491" s="133"/>
      <c r="F491" s="133"/>
      <c r="G491" s="133"/>
      <c r="H491" s="133"/>
      <c r="I491" s="124"/>
      <c r="J491" s="124"/>
      <c r="K491" s="133"/>
    </row>
    <row r="492" spans="2:11">
      <c r="B492" s="123"/>
      <c r="C492" s="133"/>
      <c r="D492" s="133"/>
      <c r="E492" s="133"/>
      <c r="F492" s="133"/>
      <c r="G492" s="133"/>
      <c r="H492" s="133"/>
      <c r="I492" s="124"/>
      <c r="J492" s="124"/>
      <c r="K492" s="133"/>
    </row>
    <row r="493" spans="2:11">
      <c r="B493" s="123"/>
      <c r="C493" s="133"/>
      <c r="D493" s="133"/>
      <c r="E493" s="133"/>
      <c r="F493" s="133"/>
      <c r="G493" s="133"/>
      <c r="H493" s="133"/>
      <c r="I493" s="124"/>
      <c r="J493" s="124"/>
      <c r="K493" s="133"/>
    </row>
    <row r="494" spans="2:11">
      <c r="B494" s="123"/>
      <c r="C494" s="133"/>
      <c r="D494" s="133"/>
      <c r="E494" s="133"/>
      <c r="F494" s="133"/>
      <c r="G494" s="133"/>
      <c r="H494" s="133"/>
      <c r="I494" s="124"/>
      <c r="J494" s="124"/>
      <c r="K494" s="133"/>
    </row>
    <row r="495" spans="2:11">
      <c r="B495" s="123"/>
      <c r="C495" s="133"/>
      <c r="D495" s="133"/>
      <c r="E495" s="133"/>
      <c r="F495" s="133"/>
      <c r="G495" s="133"/>
      <c r="H495" s="133"/>
      <c r="I495" s="124"/>
      <c r="J495" s="124"/>
      <c r="K495" s="133"/>
    </row>
    <row r="496" spans="2:11">
      <c r="B496" s="123"/>
      <c r="C496" s="133"/>
      <c r="D496" s="133"/>
      <c r="E496" s="133"/>
      <c r="F496" s="133"/>
      <c r="G496" s="133"/>
      <c r="H496" s="133"/>
      <c r="I496" s="124"/>
      <c r="J496" s="124"/>
      <c r="K496" s="133"/>
    </row>
    <row r="497" spans="2:11">
      <c r="B497" s="123"/>
      <c r="C497" s="133"/>
      <c r="D497" s="133"/>
      <c r="E497" s="133"/>
      <c r="F497" s="133"/>
      <c r="G497" s="133"/>
      <c r="H497" s="133"/>
      <c r="I497" s="124"/>
      <c r="J497" s="124"/>
      <c r="K497" s="133"/>
    </row>
    <row r="498" spans="2:11">
      <c r="B498" s="123"/>
      <c r="C498" s="133"/>
      <c r="D498" s="133"/>
      <c r="E498" s="133"/>
      <c r="F498" s="133"/>
      <c r="G498" s="133"/>
      <c r="H498" s="133"/>
      <c r="I498" s="124"/>
      <c r="J498" s="124"/>
      <c r="K498" s="133"/>
    </row>
    <row r="499" spans="2:11">
      <c r="B499" s="123"/>
      <c r="C499" s="133"/>
      <c r="D499" s="133"/>
      <c r="E499" s="133"/>
      <c r="F499" s="133"/>
      <c r="G499" s="133"/>
      <c r="H499" s="133"/>
      <c r="I499" s="124"/>
      <c r="J499" s="124"/>
      <c r="K499" s="133"/>
    </row>
    <row r="500" spans="2:11">
      <c r="B500" s="123"/>
      <c r="C500" s="133"/>
      <c r="D500" s="133"/>
      <c r="E500" s="133"/>
      <c r="F500" s="133"/>
      <c r="G500" s="133"/>
      <c r="H500" s="133"/>
      <c r="I500" s="124"/>
      <c r="J500" s="124"/>
      <c r="K500" s="133"/>
    </row>
    <row r="501" spans="2:11">
      <c r="B501" s="123"/>
      <c r="C501" s="133"/>
      <c r="D501" s="133"/>
      <c r="E501" s="133"/>
      <c r="F501" s="133"/>
      <c r="G501" s="133"/>
      <c r="H501" s="133"/>
      <c r="I501" s="124"/>
      <c r="J501" s="124"/>
      <c r="K501" s="133"/>
    </row>
    <row r="502" spans="2:11">
      <c r="B502" s="123"/>
      <c r="C502" s="133"/>
      <c r="D502" s="133"/>
      <c r="E502" s="133"/>
      <c r="F502" s="133"/>
      <c r="G502" s="133"/>
      <c r="H502" s="133"/>
      <c r="I502" s="124"/>
      <c r="J502" s="124"/>
      <c r="K502" s="133"/>
    </row>
    <row r="503" spans="2:11">
      <c r="B503" s="123"/>
      <c r="C503" s="133"/>
      <c r="D503" s="133"/>
      <c r="E503" s="133"/>
      <c r="F503" s="133"/>
      <c r="G503" s="133"/>
      <c r="H503" s="133"/>
      <c r="I503" s="124"/>
      <c r="J503" s="124"/>
      <c r="K503" s="133"/>
    </row>
    <row r="504" spans="2:11">
      <c r="B504" s="123"/>
      <c r="C504" s="133"/>
      <c r="D504" s="133"/>
      <c r="E504" s="133"/>
      <c r="F504" s="133"/>
      <c r="G504" s="133"/>
      <c r="H504" s="133"/>
      <c r="I504" s="124"/>
      <c r="J504" s="124"/>
      <c r="K504" s="133"/>
    </row>
    <row r="505" spans="2:11">
      <c r="B505" s="123"/>
      <c r="C505" s="133"/>
      <c r="D505" s="133"/>
      <c r="E505" s="133"/>
      <c r="F505" s="133"/>
      <c r="G505" s="133"/>
      <c r="H505" s="133"/>
      <c r="I505" s="124"/>
      <c r="J505" s="124"/>
      <c r="K505" s="133"/>
    </row>
    <row r="506" spans="2:11">
      <c r="B506" s="123"/>
      <c r="C506" s="133"/>
      <c r="D506" s="133"/>
      <c r="E506" s="133"/>
      <c r="F506" s="133"/>
      <c r="G506" s="133"/>
      <c r="H506" s="133"/>
      <c r="I506" s="124"/>
      <c r="J506" s="124"/>
      <c r="K506" s="133"/>
    </row>
    <row r="507" spans="2:11">
      <c r="B507" s="123"/>
      <c r="C507" s="133"/>
      <c r="D507" s="133"/>
      <c r="E507" s="133"/>
      <c r="F507" s="133"/>
      <c r="G507" s="133"/>
      <c r="H507" s="133"/>
      <c r="I507" s="124"/>
      <c r="J507" s="124"/>
      <c r="K507" s="133"/>
    </row>
    <row r="508" spans="2:11">
      <c r="B508" s="123"/>
      <c r="C508" s="133"/>
      <c r="D508" s="133"/>
      <c r="E508" s="133"/>
      <c r="F508" s="133"/>
      <c r="G508" s="133"/>
      <c r="H508" s="133"/>
      <c r="I508" s="124"/>
      <c r="J508" s="124"/>
      <c r="K508" s="133"/>
    </row>
    <row r="509" spans="2:11">
      <c r="B509" s="123"/>
      <c r="C509" s="133"/>
      <c r="D509" s="133"/>
      <c r="E509" s="133"/>
      <c r="F509" s="133"/>
      <c r="G509" s="133"/>
      <c r="H509" s="133"/>
      <c r="I509" s="124"/>
      <c r="J509" s="124"/>
      <c r="K509" s="133"/>
    </row>
    <row r="510" spans="2:11">
      <c r="B510" s="123"/>
      <c r="C510" s="133"/>
      <c r="D510" s="133"/>
      <c r="E510" s="133"/>
      <c r="F510" s="133"/>
      <c r="G510" s="133"/>
      <c r="H510" s="133"/>
      <c r="I510" s="124"/>
      <c r="J510" s="124"/>
      <c r="K510" s="133"/>
    </row>
    <row r="511" spans="2:11">
      <c r="B511" s="123"/>
      <c r="C511" s="133"/>
      <c r="D511" s="133"/>
      <c r="E511" s="133"/>
      <c r="F511" s="133"/>
      <c r="G511" s="133"/>
      <c r="H511" s="133"/>
      <c r="I511" s="124"/>
      <c r="J511" s="124"/>
      <c r="K511" s="133"/>
    </row>
    <row r="512" spans="2:11">
      <c r="B512" s="123"/>
      <c r="C512" s="133"/>
      <c r="D512" s="133"/>
      <c r="E512" s="133"/>
      <c r="F512" s="133"/>
      <c r="G512" s="133"/>
      <c r="H512" s="133"/>
      <c r="I512" s="124"/>
      <c r="J512" s="124"/>
      <c r="K512" s="133"/>
    </row>
    <row r="513" spans="2:11">
      <c r="B513" s="123"/>
      <c r="C513" s="133"/>
      <c r="D513" s="133"/>
      <c r="E513" s="133"/>
      <c r="F513" s="133"/>
      <c r="G513" s="133"/>
      <c r="H513" s="133"/>
      <c r="I513" s="124"/>
      <c r="J513" s="124"/>
      <c r="K513" s="133"/>
    </row>
    <row r="514" spans="2:11">
      <c r="B514" s="123"/>
      <c r="C514" s="133"/>
      <c r="D514" s="133"/>
      <c r="E514" s="133"/>
      <c r="F514" s="133"/>
      <c r="G514" s="133"/>
      <c r="H514" s="133"/>
      <c r="I514" s="124"/>
      <c r="J514" s="124"/>
      <c r="K514" s="133"/>
    </row>
    <row r="515" spans="2:11">
      <c r="B515" s="123"/>
      <c r="C515" s="133"/>
      <c r="D515" s="133"/>
      <c r="E515" s="133"/>
      <c r="F515" s="133"/>
      <c r="G515" s="133"/>
      <c r="H515" s="133"/>
      <c r="I515" s="124"/>
      <c r="J515" s="124"/>
      <c r="K515" s="133"/>
    </row>
    <row r="516" spans="2:11">
      <c r="B516" s="123"/>
      <c r="C516" s="133"/>
      <c r="D516" s="133"/>
      <c r="E516" s="133"/>
      <c r="F516" s="133"/>
      <c r="G516" s="133"/>
      <c r="H516" s="133"/>
      <c r="I516" s="124"/>
      <c r="J516" s="124"/>
      <c r="K516" s="133"/>
    </row>
    <row r="517" spans="2:11">
      <c r="B517" s="123"/>
      <c r="C517" s="133"/>
      <c r="D517" s="133"/>
      <c r="E517" s="133"/>
      <c r="F517" s="133"/>
      <c r="G517" s="133"/>
      <c r="H517" s="133"/>
      <c r="I517" s="124"/>
      <c r="J517" s="124"/>
      <c r="K517" s="133"/>
    </row>
    <row r="518" spans="2:11">
      <c r="B518" s="123"/>
      <c r="C518" s="133"/>
      <c r="D518" s="133"/>
      <c r="E518" s="133"/>
      <c r="F518" s="133"/>
      <c r="G518" s="133"/>
      <c r="H518" s="133"/>
      <c r="I518" s="124"/>
      <c r="J518" s="124"/>
      <c r="K518" s="133"/>
    </row>
    <row r="519" spans="2:11">
      <c r="B519" s="123"/>
      <c r="C519" s="133"/>
      <c r="D519" s="133"/>
      <c r="E519" s="133"/>
      <c r="F519" s="133"/>
      <c r="G519" s="133"/>
      <c r="H519" s="133"/>
      <c r="I519" s="124"/>
      <c r="J519" s="124"/>
      <c r="K519" s="133"/>
    </row>
    <row r="520" spans="2:11">
      <c r="B520" s="123"/>
      <c r="C520" s="133"/>
      <c r="D520" s="133"/>
      <c r="E520" s="133"/>
      <c r="F520" s="133"/>
      <c r="G520" s="133"/>
      <c r="H520" s="133"/>
      <c r="I520" s="124"/>
      <c r="J520" s="124"/>
      <c r="K520" s="133"/>
    </row>
    <row r="521" spans="2:11">
      <c r="B521" s="123"/>
      <c r="C521" s="133"/>
      <c r="D521" s="133"/>
      <c r="E521" s="133"/>
      <c r="F521" s="133"/>
      <c r="G521" s="133"/>
      <c r="H521" s="133"/>
      <c r="I521" s="124"/>
      <c r="J521" s="124"/>
      <c r="K521" s="133"/>
    </row>
    <row r="522" spans="2:11">
      <c r="B522" s="123"/>
      <c r="C522" s="133"/>
      <c r="D522" s="133"/>
      <c r="E522" s="133"/>
      <c r="F522" s="133"/>
      <c r="G522" s="133"/>
      <c r="H522" s="133"/>
      <c r="I522" s="124"/>
      <c r="J522" s="124"/>
      <c r="K522" s="133"/>
    </row>
    <row r="523" spans="2:11">
      <c r="B523" s="123"/>
      <c r="C523" s="133"/>
      <c r="D523" s="133"/>
      <c r="E523" s="133"/>
      <c r="F523" s="133"/>
      <c r="G523" s="133"/>
      <c r="H523" s="133"/>
      <c r="I523" s="124"/>
      <c r="J523" s="124"/>
      <c r="K523" s="133"/>
    </row>
    <row r="524" spans="2:11">
      <c r="B524" s="123"/>
      <c r="C524" s="133"/>
      <c r="D524" s="133"/>
      <c r="E524" s="133"/>
      <c r="F524" s="133"/>
      <c r="G524" s="133"/>
      <c r="H524" s="133"/>
      <c r="I524" s="124"/>
      <c r="J524" s="124"/>
      <c r="K524" s="133"/>
    </row>
    <row r="525" spans="2:11">
      <c r="B525" s="123"/>
      <c r="C525" s="133"/>
      <c r="D525" s="133"/>
      <c r="E525" s="133"/>
      <c r="F525" s="133"/>
      <c r="G525" s="133"/>
      <c r="H525" s="133"/>
      <c r="I525" s="124"/>
      <c r="J525" s="124"/>
      <c r="K525" s="133"/>
    </row>
    <row r="526" spans="2:11">
      <c r="B526" s="123"/>
      <c r="C526" s="133"/>
      <c r="D526" s="133"/>
      <c r="E526" s="133"/>
      <c r="F526" s="133"/>
      <c r="G526" s="133"/>
      <c r="H526" s="133"/>
      <c r="I526" s="124"/>
      <c r="J526" s="124"/>
      <c r="K526" s="133"/>
    </row>
    <row r="527" spans="2:11">
      <c r="B527" s="123"/>
      <c r="C527" s="133"/>
      <c r="D527" s="133"/>
      <c r="E527" s="133"/>
      <c r="F527" s="133"/>
      <c r="G527" s="133"/>
      <c r="H527" s="133"/>
      <c r="I527" s="124"/>
      <c r="J527" s="124"/>
      <c r="K527" s="133"/>
    </row>
    <row r="528" spans="2:11">
      <c r="B528" s="123"/>
      <c r="C528" s="133"/>
      <c r="D528" s="133"/>
      <c r="E528" s="133"/>
      <c r="F528" s="133"/>
      <c r="G528" s="133"/>
      <c r="H528" s="133"/>
      <c r="I528" s="124"/>
      <c r="J528" s="124"/>
      <c r="K528" s="133"/>
    </row>
    <row r="529" spans="2:11">
      <c r="B529" s="123"/>
      <c r="C529" s="133"/>
      <c r="D529" s="133"/>
      <c r="E529" s="133"/>
      <c r="F529" s="133"/>
      <c r="G529" s="133"/>
      <c r="H529" s="133"/>
      <c r="I529" s="124"/>
      <c r="J529" s="124"/>
      <c r="K529" s="133"/>
    </row>
    <row r="530" spans="2:11">
      <c r="B530" s="123"/>
      <c r="C530" s="133"/>
      <c r="D530" s="133"/>
      <c r="E530" s="133"/>
      <c r="F530" s="133"/>
      <c r="G530" s="133"/>
      <c r="H530" s="133"/>
      <c r="I530" s="124"/>
      <c r="J530" s="124"/>
      <c r="K530" s="133"/>
    </row>
    <row r="531" spans="2:11">
      <c r="B531" s="123"/>
      <c r="C531" s="133"/>
      <c r="D531" s="133"/>
      <c r="E531" s="133"/>
      <c r="F531" s="133"/>
      <c r="G531" s="133"/>
      <c r="H531" s="133"/>
      <c r="I531" s="124"/>
      <c r="J531" s="124"/>
      <c r="K531" s="133"/>
    </row>
    <row r="532" spans="2:11">
      <c r="B532" s="123"/>
      <c r="C532" s="133"/>
      <c r="D532" s="133"/>
      <c r="E532" s="133"/>
      <c r="F532" s="133"/>
      <c r="G532" s="133"/>
      <c r="H532" s="133"/>
      <c r="I532" s="124"/>
      <c r="J532" s="124"/>
      <c r="K532" s="133"/>
    </row>
    <row r="533" spans="2:11">
      <c r="B533" s="123"/>
      <c r="C533" s="133"/>
      <c r="D533" s="133"/>
      <c r="E533" s="133"/>
      <c r="F533" s="133"/>
      <c r="G533" s="133"/>
      <c r="H533" s="133"/>
      <c r="I533" s="124"/>
      <c r="J533" s="124"/>
      <c r="K533" s="133"/>
    </row>
    <row r="534" spans="2:11">
      <c r="B534" s="123"/>
      <c r="C534" s="133"/>
      <c r="D534" s="133"/>
      <c r="E534" s="133"/>
      <c r="F534" s="133"/>
      <c r="G534" s="133"/>
      <c r="H534" s="133"/>
      <c r="I534" s="124"/>
      <c r="J534" s="124"/>
      <c r="K534" s="133"/>
    </row>
    <row r="535" spans="2:11">
      <c r="B535" s="123"/>
      <c r="C535" s="133"/>
      <c r="D535" s="133"/>
      <c r="E535" s="133"/>
      <c r="F535" s="133"/>
      <c r="G535" s="133"/>
      <c r="H535" s="133"/>
      <c r="I535" s="124"/>
      <c r="J535" s="124"/>
      <c r="K535" s="133"/>
    </row>
    <row r="536" spans="2:11">
      <c r="B536" s="123"/>
      <c r="C536" s="133"/>
      <c r="D536" s="133"/>
      <c r="E536" s="133"/>
      <c r="F536" s="133"/>
      <c r="G536" s="133"/>
      <c r="H536" s="133"/>
      <c r="I536" s="124"/>
      <c r="J536" s="124"/>
      <c r="K536" s="133"/>
    </row>
    <row r="537" spans="2:11">
      <c r="B537" s="123"/>
      <c r="C537" s="133"/>
      <c r="D537" s="133"/>
      <c r="E537" s="133"/>
      <c r="F537" s="133"/>
      <c r="G537" s="133"/>
      <c r="H537" s="133"/>
      <c r="I537" s="124"/>
      <c r="J537" s="124"/>
      <c r="K537" s="133"/>
    </row>
    <row r="538" spans="2:11">
      <c r="B538" s="123"/>
      <c r="C538" s="133"/>
      <c r="D538" s="133"/>
      <c r="E538" s="133"/>
      <c r="F538" s="133"/>
      <c r="G538" s="133"/>
      <c r="H538" s="133"/>
      <c r="I538" s="124"/>
      <c r="J538" s="124"/>
      <c r="K538" s="133"/>
    </row>
    <row r="539" spans="2:11">
      <c r="B539" s="123"/>
      <c r="C539" s="133"/>
      <c r="D539" s="133"/>
      <c r="E539" s="133"/>
      <c r="F539" s="133"/>
      <c r="G539" s="133"/>
      <c r="H539" s="133"/>
      <c r="I539" s="124"/>
      <c r="J539" s="124"/>
      <c r="K539" s="133"/>
    </row>
    <row r="540" spans="2:11">
      <c r="B540" s="123"/>
      <c r="C540" s="133"/>
      <c r="D540" s="133"/>
      <c r="E540" s="133"/>
      <c r="F540" s="133"/>
      <c r="G540" s="133"/>
      <c r="H540" s="133"/>
      <c r="I540" s="124"/>
      <c r="J540" s="124"/>
      <c r="K540" s="133"/>
    </row>
    <row r="541" spans="2:11">
      <c r="B541" s="123"/>
      <c r="C541" s="133"/>
      <c r="D541" s="133"/>
      <c r="E541" s="133"/>
      <c r="F541" s="133"/>
      <c r="G541" s="133"/>
      <c r="H541" s="133"/>
      <c r="I541" s="124"/>
      <c r="J541" s="124"/>
      <c r="K541" s="133"/>
    </row>
    <row r="542" spans="2:11">
      <c r="B542" s="123"/>
      <c r="C542" s="133"/>
      <c r="D542" s="133"/>
      <c r="E542" s="133"/>
      <c r="F542" s="133"/>
      <c r="G542" s="133"/>
      <c r="H542" s="133"/>
      <c r="I542" s="124"/>
      <c r="J542" s="124"/>
      <c r="K542" s="133"/>
    </row>
    <row r="543" spans="2:11">
      <c r="B543" s="123"/>
      <c r="C543" s="133"/>
      <c r="D543" s="133"/>
      <c r="E543" s="133"/>
      <c r="F543" s="133"/>
      <c r="G543" s="133"/>
      <c r="H543" s="133"/>
      <c r="I543" s="124"/>
      <c r="J543" s="124"/>
      <c r="K543" s="133"/>
    </row>
    <row r="544" spans="2:11">
      <c r="B544" s="123"/>
      <c r="C544" s="133"/>
      <c r="D544" s="133"/>
      <c r="E544" s="133"/>
      <c r="F544" s="133"/>
      <c r="G544" s="133"/>
      <c r="H544" s="133"/>
      <c r="I544" s="124"/>
      <c r="J544" s="124"/>
      <c r="K544" s="133"/>
    </row>
    <row r="545" spans="2:11">
      <c r="B545" s="123"/>
      <c r="C545" s="133"/>
      <c r="D545" s="133"/>
      <c r="E545" s="133"/>
      <c r="F545" s="133"/>
      <c r="G545" s="133"/>
      <c r="H545" s="133"/>
      <c r="I545" s="124"/>
      <c r="J545" s="124"/>
      <c r="K545" s="133"/>
    </row>
    <row r="546" spans="2:11">
      <c r="B546" s="123"/>
      <c r="C546" s="133"/>
      <c r="D546" s="133"/>
      <c r="E546" s="133"/>
      <c r="F546" s="133"/>
      <c r="G546" s="133"/>
      <c r="H546" s="133"/>
      <c r="I546" s="124"/>
      <c r="J546" s="124"/>
      <c r="K546" s="133"/>
    </row>
    <row r="547" spans="2:11">
      <c r="B547" s="123"/>
      <c r="C547" s="133"/>
      <c r="D547" s="133"/>
      <c r="E547" s="133"/>
      <c r="F547" s="133"/>
      <c r="G547" s="133"/>
      <c r="H547" s="133"/>
      <c r="I547" s="124"/>
      <c r="J547" s="124"/>
      <c r="K547" s="133"/>
    </row>
    <row r="548" spans="2:11">
      <c r="B548" s="123"/>
      <c r="C548" s="133"/>
      <c r="D548" s="133"/>
      <c r="E548" s="133"/>
      <c r="F548" s="133"/>
      <c r="G548" s="133"/>
      <c r="H548" s="133"/>
      <c r="I548" s="124"/>
      <c r="J548" s="124"/>
      <c r="K548" s="133"/>
    </row>
    <row r="549" spans="2:11">
      <c r="B549" s="123"/>
      <c r="C549" s="133"/>
      <c r="D549" s="133"/>
      <c r="E549" s="133"/>
      <c r="F549" s="133"/>
      <c r="G549" s="133"/>
      <c r="H549" s="133"/>
      <c r="I549" s="124"/>
      <c r="J549" s="124"/>
      <c r="K549" s="133"/>
    </row>
    <row r="550" spans="2:11">
      <c r="B550" s="123"/>
      <c r="C550" s="133"/>
      <c r="D550" s="133"/>
      <c r="E550" s="133"/>
      <c r="F550" s="133"/>
      <c r="G550" s="133"/>
      <c r="H550" s="133"/>
      <c r="I550" s="124"/>
      <c r="J550" s="124"/>
      <c r="K550" s="133"/>
    </row>
    <row r="551" spans="2:11">
      <c r="B551" s="123"/>
      <c r="C551" s="133"/>
      <c r="D551" s="133"/>
      <c r="E551" s="133"/>
      <c r="F551" s="133"/>
      <c r="G551" s="133"/>
      <c r="H551" s="133"/>
      <c r="I551" s="124"/>
      <c r="J551" s="124"/>
      <c r="K551" s="133"/>
    </row>
    <row r="552" spans="2:11">
      <c r="B552" s="123"/>
      <c r="C552" s="133"/>
      <c r="D552" s="133"/>
      <c r="E552" s="133"/>
      <c r="F552" s="133"/>
      <c r="G552" s="133"/>
      <c r="H552" s="133"/>
      <c r="I552" s="124"/>
      <c r="J552" s="124"/>
      <c r="K552" s="133"/>
    </row>
    <row r="553" spans="2:11">
      <c r="B553" s="123"/>
      <c r="C553" s="133"/>
      <c r="D553" s="133"/>
      <c r="E553" s="133"/>
      <c r="F553" s="133"/>
      <c r="G553" s="133"/>
      <c r="H553" s="133"/>
      <c r="I553" s="124"/>
      <c r="J553" s="124"/>
      <c r="K553" s="133"/>
    </row>
    <row r="554" spans="2:11">
      <c r="B554" s="123"/>
      <c r="C554" s="133"/>
      <c r="D554" s="133"/>
      <c r="E554" s="133"/>
      <c r="F554" s="133"/>
      <c r="G554" s="133"/>
      <c r="H554" s="133"/>
      <c r="I554" s="124"/>
      <c r="J554" s="124"/>
      <c r="K554" s="133"/>
    </row>
    <row r="555" spans="2:11">
      <c r="B555" s="123"/>
      <c r="C555" s="133"/>
      <c r="D555" s="133"/>
      <c r="E555" s="133"/>
      <c r="F555" s="133"/>
      <c r="G555" s="133"/>
      <c r="H555" s="133"/>
      <c r="I555" s="124"/>
      <c r="J555" s="124"/>
      <c r="K555" s="133"/>
    </row>
    <row r="556" spans="2:11">
      <c r="B556" s="123"/>
      <c r="C556" s="133"/>
      <c r="D556" s="133"/>
      <c r="E556" s="133"/>
      <c r="F556" s="133"/>
      <c r="G556" s="133"/>
      <c r="H556" s="133"/>
      <c r="I556" s="124"/>
      <c r="J556" s="124"/>
      <c r="K556" s="133"/>
    </row>
    <row r="557" spans="2:11">
      <c r="B557" s="123"/>
      <c r="C557" s="133"/>
      <c r="D557" s="133"/>
      <c r="E557" s="133"/>
      <c r="F557" s="133"/>
      <c r="G557" s="133"/>
      <c r="H557" s="133"/>
      <c r="I557" s="124"/>
      <c r="J557" s="124"/>
      <c r="K557" s="133"/>
    </row>
    <row r="558" spans="2:11">
      <c r="B558" s="123"/>
      <c r="C558" s="133"/>
      <c r="D558" s="133"/>
      <c r="E558" s="133"/>
      <c r="F558" s="133"/>
      <c r="G558" s="133"/>
      <c r="H558" s="133"/>
      <c r="I558" s="124"/>
      <c r="J558" s="124"/>
      <c r="K558" s="133"/>
    </row>
    <row r="559" spans="2:11">
      <c r="B559" s="123"/>
      <c r="C559" s="133"/>
      <c r="D559" s="133"/>
      <c r="E559" s="133"/>
      <c r="F559" s="133"/>
      <c r="G559" s="133"/>
      <c r="H559" s="133"/>
      <c r="I559" s="124"/>
      <c r="J559" s="124"/>
      <c r="K559" s="133"/>
    </row>
    <row r="560" spans="2:11">
      <c r="B560" s="123"/>
      <c r="C560" s="133"/>
      <c r="D560" s="133"/>
      <c r="E560" s="133"/>
      <c r="F560" s="133"/>
      <c r="G560" s="133"/>
      <c r="H560" s="133"/>
      <c r="I560" s="124"/>
      <c r="J560" s="124"/>
      <c r="K560" s="133"/>
    </row>
    <row r="561" spans="2:11">
      <c r="B561" s="123"/>
      <c r="C561" s="133"/>
      <c r="D561" s="133"/>
      <c r="E561" s="133"/>
      <c r="F561" s="133"/>
      <c r="G561" s="133"/>
      <c r="H561" s="133"/>
      <c r="I561" s="124"/>
      <c r="J561" s="124"/>
      <c r="K561" s="133"/>
    </row>
    <row r="562" spans="2:11">
      <c r="B562" s="123"/>
      <c r="C562" s="133"/>
      <c r="D562" s="133"/>
      <c r="E562" s="133"/>
      <c r="F562" s="133"/>
      <c r="G562" s="133"/>
      <c r="H562" s="133"/>
      <c r="I562" s="124"/>
      <c r="J562" s="124"/>
      <c r="K562" s="133"/>
    </row>
    <row r="563" spans="2:11">
      <c r="B563" s="123"/>
      <c r="C563" s="133"/>
      <c r="D563" s="133"/>
      <c r="E563" s="133"/>
      <c r="F563" s="133"/>
      <c r="G563" s="133"/>
      <c r="H563" s="133"/>
      <c r="I563" s="124"/>
      <c r="J563" s="124"/>
      <c r="K563" s="133"/>
    </row>
    <row r="564" spans="2:11">
      <c r="B564" s="123"/>
      <c r="C564" s="133"/>
      <c r="D564" s="133"/>
      <c r="E564" s="133"/>
      <c r="F564" s="133"/>
      <c r="G564" s="133"/>
      <c r="H564" s="133"/>
      <c r="I564" s="124"/>
      <c r="J564" s="124"/>
      <c r="K564" s="13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145</v>
      </c>
      <c r="C1" s="67" t="s" vm="1">
        <v>229</v>
      </c>
    </row>
    <row r="2" spans="2:35">
      <c r="B2" s="46" t="s">
        <v>144</v>
      </c>
      <c r="C2" s="67" t="s">
        <v>230</v>
      </c>
    </row>
    <row r="3" spans="2:35">
      <c r="B3" s="46" t="s">
        <v>146</v>
      </c>
      <c r="C3" s="67" t="s">
        <v>231</v>
      </c>
      <c r="E3" s="2"/>
    </row>
    <row r="4" spans="2:35">
      <c r="B4" s="46" t="s">
        <v>147</v>
      </c>
      <c r="C4" s="67">
        <v>8801</v>
      </c>
    </row>
    <row r="6" spans="2:3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35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35" s="3" customFormat="1" ht="47.25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61</v>
      </c>
      <c r="O8" s="29" t="s">
        <v>58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28" t="s">
        <v>3263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9">
        <v>0</v>
      </c>
      <c r="O11" s="88"/>
      <c r="P11" s="130">
        <v>0</v>
      </c>
      <c r="Q11" s="130">
        <v>0</v>
      </c>
      <c r="AI11" s="1"/>
    </row>
    <row r="12" spans="2:35" ht="21.75" customHeight="1">
      <c r="B12" s="131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31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31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31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140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8801</v>
      </c>
    </row>
    <row r="6" spans="2:16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6.25" customHeight="1">
      <c r="B7" s="152" t="s">
        <v>88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16" s="3" customFormat="1" ht="78.75">
      <c r="B8" s="21" t="s">
        <v>115</v>
      </c>
      <c r="C8" s="29" t="s">
        <v>45</v>
      </c>
      <c r="D8" s="29" t="s">
        <v>14</v>
      </c>
      <c r="E8" s="29" t="s">
        <v>66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110</v>
      </c>
      <c r="N8" s="29" t="s">
        <v>58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6.6370761644370644</v>
      </c>
      <c r="H11" s="69"/>
      <c r="I11" s="69"/>
      <c r="J11" s="90">
        <v>4.8509135257982054E-2</v>
      </c>
      <c r="K11" s="77"/>
      <c r="L11" s="79"/>
      <c r="M11" s="77">
        <v>4555111.3669583872</v>
      </c>
      <c r="N11" s="69"/>
      <c r="O11" s="78">
        <f>IFERROR(M11/$M$11,0)</f>
        <v>1</v>
      </c>
      <c r="P11" s="78">
        <f>M11/'סכום נכסי הקרן'!$C$42</f>
        <v>0.26400749525525408</v>
      </c>
    </row>
    <row r="12" spans="2:16" ht="21.75" customHeight="1">
      <c r="B12" s="70" t="s">
        <v>198</v>
      </c>
      <c r="C12" s="71"/>
      <c r="D12" s="71"/>
      <c r="E12" s="71"/>
      <c r="F12" s="71"/>
      <c r="G12" s="80">
        <v>6.6370761644370582</v>
      </c>
      <c r="H12" s="71"/>
      <c r="I12" s="71"/>
      <c r="J12" s="91">
        <v>4.8509135257982026E-2</v>
      </c>
      <c r="K12" s="80"/>
      <c r="L12" s="82"/>
      <c r="M12" s="80">
        <f>M13+M17</f>
        <v>4555111.3669583863</v>
      </c>
      <c r="N12" s="71"/>
      <c r="O12" s="81">
        <f t="shared" ref="O12:O77" si="0">IFERROR(M12/$M$11,0)</f>
        <v>0.99999999999999978</v>
      </c>
      <c r="P12" s="81">
        <f>M12/'סכום נכסי הקרן'!$C$42</f>
        <v>0.26400749525525402</v>
      </c>
    </row>
    <row r="13" spans="2:16" ht="21.75" customHeight="1">
      <c r="B13" s="110" t="s">
        <v>3277</v>
      </c>
      <c r="C13" s="71"/>
      <c r="D13" s="71"/>
      <c r="E13" s="71"/>
      <c r="F13" s="71"/>
      <c r="G13" s="80">
        <f>AVERAGE(G14:G15)</f>
        <v>4.8799999999992867</v>
      </c>
      <c r="H13" s="71"/>
      <c r="I13" s="71"/>
      <c r="J13" s="111">
        <v>5.1399999999998489E-2</v>
      </c>
      <c r="K13" s="80"/>
      <c r="L13" s="82"/>
      <c r="M13" s="80">
        <f>M14+M15</f>
        <v>18078.697705533003</v>
      </c>
      <c r="N13" s="71"/>
      <c r="O13" s="81">
        <f t="shared" ref="O13" si="1">IFERROR(M13/$M$11,0)</f>
        <v>3.9688816033503051E-3</v>
      </c>
      <c r="P13" s="81">
        <f>M13/'סכום נכסי הקרן'!$C$42</f>
        <v>1.0478144910651709E-3</v>
      </c>
    </row>
    <row r="14" spans="2:16">
      <c r="B14" s="76" t="s">
        <v>1719</v>
      </c>
      <c r="C14" s="73">
        <v>9444</v>
      </c>
      <c r="D14" s="73" t="s">
        <v>234</v>
      </c>
      <c r="E14" s="73"/>
      <c r="F14" s="94">
        <v>44958</v>
      </c>
      <c r="G14" s="83">
        <v>4.8399999999998728</v>
      </c>
      <c r="H14" s="86" t="s">
        <v>132</v>
      </c>
      <c r="I14" s="87">
        <v>5.1500000000000004E-2</v>
      </c>
      <c r="J14" s="87">
        <v>5.1399999999998489E-2</v>
      </c>
      <c r="K14" s="83">
        <v>16428257.7837</v>
      </c>
      <c r="L14" s="85">
        <v>101.62252752864927</v>
      </c>
      <c r="M14" s="83">
        <v>16694.810788718001</v>
      </c>
      <c r="N14" s="73"/>
      <c r="O14" s="84">
        <f>IFERROR(M14/$M$11,0)</f>
        <v>3.6650719255335641E-3</v>
      </c>
      <c r="P14" s="84">
        <f>M14/'סכום נכסי הקרן'!$C$42</f>
        <v>9.6760645899046736E-4</v>
      </c>
    </row>
    <row r="15" spans="2:16">
      <c r="B15" s="76" t="s">
        <v>1720</v>
      </c>
      <c r="C15" s="73">
        <v>9499</v>
      </c>
      <c r="D15" s="73" t="s">
        <v>234</v>
      </c>
      <c r="E15" s="73"/>
      <c r="F15" s="94">
        <v>44986</v>
      </c>
      <c r="G15" s="83">
        <v>4.9199999999987005</v>
      </c>
      <c r="H15" s="86" t="s">
        <v>132</v>
      </c>
      <c r="I15" s="87">
        <v>5.1500000000000004E-2</v>
      </c>
      <c r="J15" s="87">
        <v>5.1399999999984826E-2</v>
      </c>
      <c r="K15" s="83">
        <v>1371298.0218</v>
      </c>
      <c r="L15" s="85">
        <v>100.91802765080017</v>
      </c>
      <c r="M15" s="83">
        <v>1383.8869168149999</v>
      </c>
      <c r="N15" s="73"/>
      <c r="O15" s="84">
        <f>IFERROR(M15/$M$11,0)</f>
        <v>3.038096778167405E-4</v>
      </c>
      <c r="P15" s="84">
        <f>M15/'סכום נכסי הקרן'!$C$42</f>
        <v>8.0208032074703382E-5</v>
      </c>
    </row>
    <row r="16" spans="2:16" ht="21.75" customHeight="1">
      <c r="B16" s="70"/>
      <c r="C16" s="71"/>
      <c r="D16" s="71"/>
      <c r="E16" s="71"/>
      <c r="F16" s="71"/>
      <c r="G16" s="80"/>
      <c r="H16" s="71"/>
      <c r="I16" s="71"/>
      <c r="J16" s="91"/>
      <c r="K16" s="80"/>
      <c r="L16" s="82"/>
      <c r="M16" s="80"/>
      <c r="N16" s="71"/>
      <c r="O16" s="81"/>
      <c r="P16" s="81"/>
    </row>
    <row r="17" spans="2:16">
      <c r="B17" s="89" t="s">
        <v>67</v>
      </c>
      <c r="C17" s="71"/>
      <c r="D17" s="71"/>
      <c r="E17" s="71"/>
      <c r="F17" s="71"/>
      <c r="G17" s="80">
        <f>AVERAGE(G18:G190)</f>
        <v>5.7192907801450481</v>
      </c>
      <c r="H17" s="71"/>
      <c r="I17" s="71"/>
      <c r="J17" s="108">
        <f>AVERAGE(J18:J190)</f>
        <v>4.8474468085124636E-2</v>
      </c>
      <c r="K17" s="80"/>
      <c r="L17" s="82"/>
      <c r="M17" s="80">
        <f>SUM(M18:M190)</f>
        <v>4537032.6692528529</v>
      </c>
      <c r="N17" s="71"/>
      <c r="O17" s="81">
        <f t="shared" si="0"/>
        <v>0.99603111839664937</v>
      </c>
      <c r="P17" s="81">
        <f>M17/'סכום נכסי הקרן'!$C$42</f>
        <v>0.26295968076418885</v>
      </c>
    </row>
    <row r="18" spans="2:16">
      <c r="B18" s="76" t="s">
        <v>1721</v>
      </c>
      <c r="C18" s="73" t="s">
        <v>1722</v>
      </c>
      <c r="D18" s="73" t="s">
        <v>234</v>
      </c>
      <c r="E18" s="73"/>
      <c r="F18" s="94">
        <v>39845</v>
      </c>
      <c r="G18" s="83">
        <v>0.82999999999985374</v>
      </c>
      <c r="H18" s="86" t="s">
        <v>132</v>
      </c>
      <c r="I18" s="87">
        <v>4.8000000000000001E-2</v>
      </c>
      <c r="J18" s="87">
        <v>4.8100000000044579E-2</v>
      </c>
      <c r="K18" s="83">
        <v>442619.05450000003</v>
      </c>
      <c r="L18" s="85">
        <v>123.631652</v>
      </c>
      <c r="M18" s="83">
        <v>547.2172488760001</v>
      </c>
      <c r="N18" s="73"/>
      <c r="O18" s="84">
        <f t="shared" si="0"/>
        <v>1.2013257301355442E-4</v>
      </c>
      <c r="P18" s="84">
        <f>M18/'סכום נכסי הקרן'!$C$42</f>
        <v>3.1715899699877435E-5</v>
      </c>
    </row>
    <row r="19" spans="2:16">
      <c r="B19" s="76" t="s">
        <v>1723</v>
      </c>
      <c r="C19" s="73" t="s">
        <v>1724</v>
      </c>
      <c r="D19" s="73" t="s">
        <v>234</v>
      </c>
      <c r="E19" s="73"/>
      <c r="F19" s="94">
        <v>39873</v>
      </c>
      <c r="G19" s="83">
        <v>0.91000000000000758</v>
      </c>
      <c r="H19" s="86" t="s">
        <v>132</v>
      </c>
      <c r="I19" s="87">
        <v>4.8000000000000001E-2</v>
      </c>
      <c r="J19" s="87">
        <v>4.8300000000000967E-2</v>
      </c>
      <c r="K19" s="83">
        <v>16269422.4805</v>
      </c>
      <c r="L19" s="85">
        <v>123.800467</v>
      </c>
      <c r="M19" s="83">
        <v>20141.620953834998</v>
      </c>
      <c r="N19" s="73"/>
      <c r="O19" s="84">
        <f t="shared" si="0"/>
        <v>4.4217625720278028E-3</v>
      </c>
      <c r="P19" s="84">
        <f>M19/'סכום נכסי הקרן'!$C$42</f>
        <v>1.1673784612544903E-3</v>
      </c>
    </row>
    <row r="20" spans="2:16">
      <c r="B20" s="76" t="s">
        <v>1725</v>
      </c>
      <c r="C20" s="73" t="s">
        <v>1726</v>
      </c>
      <c r="D20" s="73" t="s">
        <v>234</v>
      </c>
      <c r="E20" s="73"/>
      <c r="F20" s="94">
        <v>39934</v>
      </c>
      <c r="G20" s="83">
        <v>1.0499999999999885</v>
      </c>
      <c r="H20" s="86" t="s">
        <v>132</v>
      </c>
      <c r="I20" s="87">
        <v>4.8000000000000001E-2</v>
      </c>
      <c r="J20" s="87">
        <v>4.839999999999927E-2</v>
      </c>
      <c r="K20" s="83">
        <v>17754025.009</v>
      </c>
      <c r="L20" s="85">
        <v>125.274663</v>
      </c>
      <c r="M20" s="83">
        <v>22241.295021965005</v>
      </c>
      <c r="N20" s="73"/>
      <c r="O20" s="84">
        <f t="shared" si="0"/>
        <v>4.8827115805109992E-3</v>
      </c>
      <c r="P20" s="84">
        <f>M20/'סכום נכסי הקרן'!$C$42</f>
        <v>1.2890724544245319E-3</v>
      </c>
    </row>
    <row r="21" spans="2:16">
      <c r="B21" s="76" t="s">
        <v>1727</v>
      </c>
      <c r="C21" s="73" t="s">
        <v>1728</v>
      </c>
      <c r="D21" s="73" t="s">
        <v>234</v>
      </c>
      <c r="E21" s="73"/>
      <c r="F21" s="94">
        <v>40148</v>
      </c>
      <c r="G21" s="83">
        <v>1.5999999999999854</v>
      </c>
      <c r="H21" s="86" t="s">
        <v>132</v>
      </c>
      <c r="I21" s="87">
        <v>4.8000000000000001E-2</v>
      </c>
      <c r="J21" s="87">
        <v>4.8400000000000068E-2</v>
      </c>
      <c r="K21" s="83">
        <v>23657652.580100004</v>
      </c>
      <c r="L21" s="85">
        <v>120.259823</v>
      </c>
      <c r="M21" s="83">
        <v>28450.651204514004</v>
      </c>
      <c r="N21" s="73"/>
      <c r="O21" s="84">
        <f t="shared" si="0"/>
        <v>6.2458739013249494E-3</v>
      </c>
      <c r="P21" s="84">
        <f>M21/'סכום נכסי הקרן'!$C$42</f>
        <v>1.6489575243689618E-3</v>
      </c>
    </row>
    <row r="22" spans="2:16">
      <c r="B22" s="76" t="s">
        <v>1729</v>
      </c>
      <c r="C22" s="73" t="s">
        <v>1730</v>
      </c>
      <c r="D22" s="73" t="s">
        <v>234</v>
      </c>
      <c r="E22" s="73"/>
      <c r="F22" s="94">
        <v>40269</v>
      </c>
      <c r="G22" s="83">
        <v>1.8899999999999886</v>
      </c>
      <c r="H22" s="86" t="s">
        <v>132</v>
      </c>
      <c r="I22" s="87">
        <v>4.8000000000000001E-2</v>
      </c>
      <c r="J22" s="87">
        <v>4.8499999999999481E-2</v>
      </c>
      <c r="K22" s="83">
        <v>26823162.546599999</v>
      </c>
      <c r="L22" s="85">
        <v>122.027288</v>
      </c>
      <c r="M22" s="83">
        <v>32731.577786942002</v>
      </c>
      <c r="N22" s="73"/>
      <c r="O22" s="84">
        <f t="shared" si="0"/>
        <v>7.185681128318507E-3</v>
      </c>
      <c r="P22" s="84">
        <f>M22/'סכום נכסי הקרן'!$C$42</f>
        <v>1.8970736763903172E-3</v>
      </c>
    </row>
    <row r="23" spans="2:16">
      <c r="B23" s="76" t="s">
        <v>1731</v>
      </c>
      <c r="C23" s="73" t="s">
        <v>1732</v>
      </c>
      <c r="D23" s="73" t="s">
        <v>234</v>
      </c>
      <c r="E23" s="73"/>
      <c r="F23" s="94">
        <v>40391</v>
      </c>
      <c r="G23" s="83">
        <v>2.2300000000000195</v>
      </c>
      <c r="H23" s="86" t="s">
        <v>132</v>
      </c>
      <c r="I23" s="87">
        <v>4.8000000000000001E-2</v>
      </c>
      <c r="J23" s="87">
        <v>4.8500000000000411E-2</v>
      </c>
      <c r="K23" s="83">
        <v>18071098.490200002</v>
      </c>
      <c r="L23" s="85">
        <v>118.18583099999999</v>
      </c>
      <c r="M23" s="83">
        <v>21357.477882846</v>
      </c>
      <c r="N23" s="73"/>
      <c r="O23" s="84">
        <f t="shared" si="0"/>
        <v>4.6886840215955381E-3</v>
      </c>
      <c r="P23" s="84">
        <f>M23/'סכום נכסי הקרן'!$C$42</f>
        <v>1.2378477245847698E-3</v>
      </c>
    </row>
    <row r="24" spans="2:16">
      <c r="B24" s="76" t="s">
        <v>1733</v>
      </c>
      <c r="C24" s="73" t="s">
        <v>1734</v>
      </c>
      <c r="D24" s="73" t="s">
        <v>234</v>
      </c>
      <c r="E24" s="73"/>
      <c r="F24" s="94">
        <v>40452</v>
      </c>
      <c r="G24" s="83">
        <v>2.3400000000000221</v>
      </c>
      <c r="H24" s="86" t="s">
        <v>132</v>
      </c>
      <c r="I24" s="87">
        <v>4.8000000000000001E-2</v>
      </c>
      <c r="J24" s="87">
        <v>4.8500000000000723E-2</v>
      </c>
      <c r="K24" s="83">
        <v>23954573.0858</v>
      </c>
      <c r="L24" s="85">
        <v>118.930143</v>
      </c>
      <c r="M24" s="83">
        <v>28489.208029506997</v>
      </c>
      <c r="N24" s="73"/>
      <c r="O24" s="84">
        <f t="shared" si="0"/>
        <v>6.2543384199474084E-3</v>
      </c>
      <c r="P24" s="84">
        <f>M24/'סכום נכסי הקרן'!$C$42</f>
        <v>1.6511922207290187E-3</v>
      </c>
    </row>
    <row r="25" spans="2:16">
      <c r="B25" s="76" t="s">
        <v>1735</v>
      </c>
      <c r="C25" s="73" t="s">
        <v>1736</v>
      </c>
      <c r="D25" s="73" t="s">
        <v>234</v>
      </c>
      <c r="E25" s="73"/>
      <c r="F25" s="94">
        <v>39569</v>
      </c>
      <c r="G25" s="83">
        <v>9.000000000000459E-2</v>
      </c>
      <c r="H25" s="86" t="s">
        <v>132</v>
      </c>
      <c r="I25" s="87">
        <v>4.8000000000000001E-2</v>
      </c>
      <c r="J25" s="87">
        <v>4.7699999999999687E-2</v>
      </c>
      <c r="K25" s="83">
        <v>16805790.191399999</v>
      </c>
      <c r="L25" s="85">
        <v>129.74093099999999</v>
      </c>
      <c r="M25" s="83">
        <v>21803.988665009998</v>
      </c>
      <c r="N25" s="73"/>
      <c r="O25" s="84">
        <f t="shared" si="0"/>
        <v>4.7867081413575426E-3</v>
      </c>
      <c r="P25" s="84">
        <f>M25/'סכום נכסי הקרן'!$C$42</f>
        <v>1.2637268269177376E-3</v>
      </c>
    </row>
    <row r="26" spans="2:16">
      <c r="B26" s="76" t="s">
        <v>1737</v>
      </c>
      <c r="C26" s="73" t="s">
        <v>1738</v>
      </c>
      <c r="D26" s="73" t="s">
        <v>234</v>
      </c>
      <c r="E26" s="73"/>
      <c r="F26" s="94">
        <v>39661</v>
      </c>
      <c r="G26" s="83">
        <v>0.34000000000012803</v>
      </c>
      <c r="H26" s="86" t="s">
        <v>132</v>
      </c>
      <c r="I26" s="87">
        <v>4.8000000000000001E-2</v>
      </c>
      <c r="J26" s="87">
        <v>4.8100000000003203E-2</v>
      </c>
      <c r="K26" s="83">
        <v>3113560.0740999999</v>
      </c>
      <c r="L26" s="85">
        <v>125.400128</v>
      </c>
      <c r="M26" s="83">
        <v>3904.4083097750004</v>
      </c>
      <c r="N26" s="73"/>
      <c r="O26" s="84">
        <f t="shared" si="0"/>
        <v>8.5714881486687229E-4</v>
      </c>
      <c r="P26" s="84">
        <f>M26/'סכום נכסי הקרן'!$C$42</f>
        <v>2.2629371167401247E-4</v>
      </c>
    </row>
    <row r="27" spans="2:16">
      <c r="B27" s="76" t="s">
        <v>1739</v>
      </c>
      <c r="C27" s="73" t="s">
        <v>1740</v>
      </c>
      <c r="D27" s="73" t="s">
        <v>234</v>
      </c>
      <c r="E27" s="73"/>
      <c r="F27" s="94">
        <v>39692</v>
      </c>
      <c r="G27" s="83">
        <v>0.42000000000004239</v>
      </c>
      <c r="H27" s="86" t="s">
        <v>132</v>
      </c>
      <c r="I27" s="87">
        <v>4.8000000000000001E-2</v>
      </c>
      <c r="J27" s="87">
        <v>4.8000000000001472E-2</v>
      </c>
      <c r="K27" s="83">
        <v>9923026.5735999998</v>
      </c>
      <c r="L27" s="85">
        <v>123.492559</v>
      </c>
      <c r="M27" s="83">
        <v>12254.199440244</v>
      </c>
      <c r="N27" s="73"/>
      <c r="O27" s="84">
        <f t="shared" si="0"/>
        <v>2.6902085268722137E-3</v>
      </c>
      <c r="P27" s="84">
        <f>M27/'סכום נכסי הקרן'!$C$42</f>
        <v>7.1023521489386012E-4</v>
      </c>
    </row>
    <row r="28" spans="2:16">
      <c r="B28" s="76" t="s">
        <v>1741</v>
      </c>
      <c r="C28" s="73" t="s">
        <v>1742</v>
      </c>
      <c r="D28" s="73" t="s">
        <v>234</v>
      </c>
      <c r="E28" s="73"/>
      <c r="F28" s="94">
        <v>40909</v>
      </c>
      <c r="G28" s="83">
        <v>3.4400000000000106</v>
      </c>
      <c r="H28" s="86" t="s">
        <v>132</v>
      </c>
      <c r="I28" s="87">
        <v>4.8000000000000001E-2</v>
      </c>
      <c r="J28" s="87">
        <v>4.8500000000000522E-2</v>
      </c>
      <c r="K28" s="83">
        <v>17034936.986900002</v>
      </c>
      <c r="L28" s="85">
        <v>113.87719</v>
      </c>
      <c r="M28" s="83">
        <v>19398.907626920001</v>
      </c>
      <c r="N28" s="73"/>
      <c r="O28" s="84">
        <f t="shared" si="0"/>
        <v>4.2587120410786695E-3</v>
      </c>
      <c r="P28" s="84">
        <f>M28/'סכום נכסי הקרן'!$C$42</f>
        <v>1.1243318989785703E-3</v>
      </c>
    </row>
    <row r="29" spans="2:16">
      <c r="B29" s="76" t="s">
        <v>1743</v>
      </c>
      <c r="C29" s="73">
        <v>8790</v>
      </c>
      <c r="D29" s="73" t="s">
        <v>234</v>
      </c>
      <c r="E29" s="73"/>
      <c r="F29" s="94">
        <v>41030</v>
      </c>
      <c r="G29" s="83">
        <v>3.6900000000000093</v>
      </c>
      <c r="H29" s="86" t="s">
        <v>132</v>
      </c>
      <c r="I29" s="87">
        <v>4.8000000000000001E-2</v>
      </c>
      <c r="J29" s="87">
        <v>4.8599999999999872E-2</v>
      </c>
      <c r="K29" s="83">
        <v>23562261.829399999</v>
      </c>
      <c r="L29" s="85">
        <v>114.312917</v>
      </c>
      <c r="M29" s="83">
        <v>26934.708862932996</v>
      </c>
      <c r="N29" s="73"/>
      <c r="O29" s="84">
        <f t="shared" si="0"/>
        <v>5.9130736206167173E-3</v>
      </c>
      <c r="P29" s="84">
        <f>M29/'סכום נכסי הקרן'!$C$42</f>
        <v>1.5610957558389361E-3</v>
      </c>
    </row>
    <row r="30" spans="2:16">
      <c r="B30" s="76" t="s">
        <v>1744</v>
      </c>
      <c r="C30" s="73" t="s">
        <v>1745</v>
      </c>
      <c r="D30" s="73" t="s">
        <v>234</v>
      </c>
      <c r="E30" s="73"/>
      <c r="F30" s="94">
        <v>41091</v>
      </c>
      <c r="G30" s="83">
        <v>3.8499999999997203</v>
      </c>
      <c r="H30" s="86" t="s">
        <v>132</v>
      </c>
      <c r="I30" s="87">
        <v>4.8000000000000001E-2</v>
      </c>
      <c r="J30" s="87">
        <v>4.8599999999996035E-2</v>
      </c>
      <c r="K30" s="83">
        <v>3501094.3289000001</v>
      </c>
      <c r="L30" s="85">
        <v>112.44041199999999</v>
      </c>
      <c r="M30" s="83">
        <v>3936.6448929460003</v>
      </c>
      <c r="N30" s="73"/>
      <c r="O30" s="84">
        <f t="shared" si="0"/>
        <v>8.642258280448235E-4</v>
      </c>
      <c r="P30" s="84">
        <f>M30/'סכום נכסי הקרן'!$C$42</f>
        <v>2.281620961970118E-4</v>
      </c>
    </row>
    <row r="31" spans="2:16">
      <c r="B31" s="76" t="s">
        <v>1746</v>
      </c>
      <c r="C31" s="73" t="s">
        <v>1747</v>
      </c>
      <c r="D31" s="73" t="s">
        <v>234</v>
      </c>
      <c r="E31" s="73"/>
      <c r="F31" s="94">
        <v>41122</v>
      </c>
      <c r="G31" s="83">
        <v>3.9399999999999675</v>
      </c>
      <c r="H31" s="86" t="s">
        <v>132</v>
      </c>
      <c r="I31" s="87">
        <v>4.8000000000000001E-2</v>
      </c>
      <c r="J31" s="87">
        <v>4.8499999999999183E-2</v>
      </c>
      <c r="K31" s="83">
        <v>11246256.016799998</v>
      </c>
      <c r="L31" s="85">
        <v>112.34227300000001</v>
      </c>
      <c r="M31" s="83">
        <v>12634.299634092999</v>
      </c>
      <c r="N31" s="73"/>
      <c r="O31" s="84">
        <f t="shared" si="0"/>
        <v>2.7736532910564988E-3</v>
      </c>
      <c r="P31" s="84">
        <f>M31/'סכום נכסי הקרן'!$C$42</f>
        <v>7.3226525807831855E-4</v>
      </c>
    </row>
    <row r="32" spans="2:16">
      <c r="B32" s="76" t="s">
        <v>1748</v>
      </c>
      <c r="C32" s="73" t="s">
        <v>1749</v>
      </c>
      <c r="D32" s="73" t="s">
        <v>234</v>
      </c>
      <c r="E32" s="73"/>
      <c r="F32" s="94">
        <v>41154</v>
      </c>
      <c r="G32" s="83">
        <v>4.0300000000000962</v>
      </c>
      <c r="H32" s="86" t="s">
        <v>132</v>
      </c>
      <c r="I32" s="87">
        <v>4.8000000000000001E-2</v>
      </c>
      <c r="J32" s="87">
        <v>4.8500000000001139E-2</v>
      </c>
      <c r="K32" s="83">
        <v>19620638.384199999</v>
      </c>
      <c r="L32" s="85">
        <v>111.787031</v>
      </c>
      <c r="M32" s="83">
        <v>21933.32909883</v>
      </c>
      <c r="N32" s="73"/>
      <c r="O32" s="84">
        <f t="shared" si="0"/>
        <v>4.815102712510776E-3</v>
      </c>
      <c r="P32" s="84">
        <f>M32/'סכום נכסי הקרן'!$C$42</f>
        <v>1.2712232065267498E-3</v>
      </c>
    </row>
    <row r="33" spans="2:16">
      <c r="B33" s="76" t="s">
        <v>1750</v>
      </c>
      <c r="C33" s="73" t="s">
        <v>1751</v>
      </c>
      <c r="D33" s="73" t="s">
        <v>234</v>
      </c>
      <c r="E33" s="73"/>
      <c r="F33" s="94">
        <v>41184</v>
      </c>
      <c r="G33" s="83">
        <v>4.0099999999999802</v>
      </c>
      <c r="H33" s="86" t="s">
        <v>132</v>
      </c>
      <c r="I33" s="87">
        <v>4.8000000000000001E-2</v>
      </c>
      <c r="J33" s="87">
        <v>4.8500000000000078E-2</v>
      </c>
      <c r="K33" s="83">
        <v>22026157.252399996</v>
      </c>
      <c r="L33" s="85">
        <v>112.832144</v>
      </c>
      <c r="M33" s="83">
        <v>24852.585443447999</v>
      </c>
      <c r="N33" s="73"/>
      <c r="O33" s="84">
        <f t="shared" si="0"/>
        <v>5.4559775692252658E-3</v>
      </c>
      <c r="P33" s="84">
        <f>M33/'סכום נכסי הקרן'!$C$42</f>
        <v>1.4404189722200121E-3</v>
      </c>
    </row>
    <row r="34" spans="2:16">
      <c r="B34" s="76" t="s">
        <v>1752</v>
      </c>
      <c r="C34" s="73" t="s">
        <v>1753</v>
      </c>
      <c r="D34" s="73" t="s">
        <v>234</v>
      </c>
      <c r="E34" s="73"/>
      <c r="F34" s="94">
        <v>41214</v>
      </c>
      <c r="G34" s="83">
        <v>4.0900000000000354</v>
      </c>
      <c r="H34" s="86" t="s">
        <v>132</v>
      </c>
      <c r="I34" s="87">
        <v>4.8000000000000001E-2</v>
      </c>
      <c r="J34" s="87">
        <v>4.8500000000000307E-2</v>
      </c>
      <c r="K34" s="83">
        <v>23183535.171300001</v>
      </c>
      <c r="L34" s="85">
        <v>112.398269</v>
      </c>
      <c r="M34" s="83">
        <v>26057.892325612</v>
      </c>
      <c r="N34" s="73"/>
      <c r="O34" s="84">
        <f t="shared" si="0"/>
        <v>5.7205829290210746E-3</v>
      </c>
      <c r="P34" s="84">
        <f>M34/'סכום נכסי הקרן'!$C$42</f>
        <v>1.5102767704908188E-3</v>
      </c>
    </row>
    <row r="35" spans="2:16">
      <c r="B35" s="76" t="s">
        <v>1754</v>
      </c>
      <c r="C35" s="73" t="s">
        <v>1755</v>
      </c>
      <c r="D35" s="73" t="s">
        <v>234</v>
      </c>
      <c r="E35" s="73"/>
      <c r="F35" s="94">
        <v>41245</v>
      </c>
      <c r="G35" s="83">
        <v>4.1800000000000379</v>
      </c>
      <c r="H35" s="86" t="s">
        <v>132</v>
      </c>
      <c r="I35" s="87">
        <v>4.8000000000000001E-2</v>
      </c>
      <c r="J35" s="87">
        <v>4.8500000000000119E-2</v>
      </c>
      <c r="K35" s="83">
        <v>24214322.547800001</v>
      </c>
      <c r="L35" s="85">
        <v>112.151484</v>
      </c>
      <c r="M35" s="83">
        <v>27156.722166421998</v>
      </c>
      <c r="N35" s="73"/>
      <c r="O35" s="84">
        <f t="shared" si="0"/>
        <v>5.9618130005360381E-3</v>
      </c>
      <c r="P35" s="84">
        <f>M35/'סכום נכסי הקרן'!$C$42</f>
        <v>1.5739633174517303E-3</v>
      </c>
    </row>
    <row r="36" spans="2:16">
      <c r="B36" s="76" t="s">
        <v>1756</v>
      </c>
      <c r="C36" s="73" t="s">
        <v>1757</v>
      </c>
      <c r="D36" s="73" t="s">
        <v>234</v>
      </c>
      <c r="E36" s="73"/>
      <c r="F36" s="94">
        <v>41275</v>
      </c>
      <c r="G36" s="83">
        <v>4.2600000000000531</v>
      </c>
      <c r="H36" s="86" t="s">
        <v>132</v>
      </c>
      <c r="I36" s="87">
        <v>4.8000000000000001E-2</v>
      </c>
      <c r="J36" s="87">
        <v>4.8500000000000938E-2</v>
      </c>
      <c r="K36" s="83">
        <v>23720500.007399999</v>
      </c>
      <c r="L36" s="85">
        <v>112.243788</v>
      </c>
      <c r="M36" s="83">
        <v>26624.787636909998</v>
      </c>
      <c r="N36" s="73"/>
      <c r="O36" s="84">
        <f t="shared" si="0"/>
        <v>5.8450354979330248E-3</v>
      </c>
      <c r="P36" s="84">
        <f>M36/'סכום נכסי הקרן'!$C$42</f>
        <v>1.5431331814873448E-3</v>
      </c>
    </row>
    <row r="37" spans="2:16">
      <c r="B37" s="76" t="s">
        <v>1758</v>
      </c>
      <c r="C37" s="73" t="s">
        <v>1759</v>
      </c>
      <c r="D37" s="73" t="s">
        <v>234</v>
      </c>
      <c r="E37" s="73"/>
      <c r="F37" s="94">
        <v>41306</v>
      </c>
      <c r="G37" s="83">
        <v>4.3499999999999455</v>
      </c>
      <c r="H37" s="86" t="s">
        <v>132</v>
      </c>
      <c r="I37" s="87">
        <v>4.8000000000000001E-2</v>
      </c>
      <c r="J37" s="87">
        <v>4.8499999999999446E-2</v>
      </c>
      <c r="K37" s="83">
        <v>27837230.4175</v>
      </c>
      <c r="L37" s="85">
        <v>111.590059</v>
      </c>
      <c r="M37" s="83">
        <v>31063.581928922002</v>
      </c>
      <c r="N37" s="73"/>
      <c r="O37" s="84">
        <f t="shared" si="0"/>
        <v>6.8194999916465883E-3</v>
      </c>
      <c r="P37" s="84">
        <f>M37/'סכום נכסי הקרן'!$C$42</f>
        <v>1.800399111687842E-3</v>
      </c>
    </row>
    <row r="38" spans="2:16">
      <c r="B38" s="76" t="s">
        <v>1760</v>
      </c>
      <c r="C38" s="73" t="s">
        <v>1761</v>
      </c>
      <c r="D38" s="73" t="s">
        <v>234</v>
      </c>
      <c r="E38" s="73"/>
      <c r="F38" s="94">
        <v>41334</v>
      </c>
      <c r="G38" s="83">
        <v>4.4299999999999935</v>
      </c>
      <c r="H38" s="86" t="s">
        <v>132</v>
      </c>
      <c r="I38" s="87">
        <v>4.8000000000000001E-2</v>
      </c>
      <c r="J38" s="87">
        <v>4.8499999999999897E-2</v>
      </c>
      <c r="K38" s="83">
        <v>20915504.380399998</v>
      </c>
      <c r="L38" s="85">
        <v>111.34398400000001</v>
      </c>
      <c r="M38" s="83">
        <v>23288.155834005</v>
      </c>
      <c r="N38" s="73"/>
      <c r="O38" s="84">
        <f t="shared" si="0"/>
        <v>5.11253270401495E-3</v>
      </c>
      <c r="P38" s="84">
        <f>M38/'סכום נכסי הקרן'!$C$42</f>
        <v>1.3497469535975583E-3</v>
      </c>
    </row>
    <row r="39" spans="2:16">
      <c r="B39" s="76" t="s">
        <v>1762</v>
      </c>
      <c r="C39" s="73" t="s">
        <v>1763</v>
      </c>
      <c r="D39" s="73" t="s">
        <v>234</v>
      </c>
      <c r="E39" s="73"/>
      <c r="F39" s="94">
        <v>41366</v>
      </c>
      <c r="G39" s="83">
        <v>4.4100000000000037</v>
      </c>
      <c r="H39" s="86" t="s">
        <v>132</v>
      </c>
      <c r="I39" s="87">
        <v>4.8000000000000001E-2</v>
      </c>
      <c r="J39" s="87">
        <v>4.8500000000000022E-2</v>
      </c>
      <c r="K39" s="83">
        <v>28986994.990100004</v>
      </c>
      <c r="L39" s="85">
        <v>113.55926100000001</v>
      </c>
      <c r="M39" s="83">
        <v>32917.417268206998</v>
      </c>
      <c r="N39" s="73"/>
      <c r="O39" s="84">
        <f t="shared" si="0"/>
        <v>7.2264791387937352E-3</v>
      </c>
      <c r="P39" s="84">
        <f>M39/'סכום נכסי הקרן'!$C$42</f>
        <v>1.9078446569472797E-3</v>
      </c>
    </row>
    <row r="40" spans="2:16">
      <c r="B40" s="76" t="s">
        <v>1764</v>
      </c>
      <c r="C40" s="73">
        <v>2704</v>
      </c>
      <c r="D40" s="73" t="s">
        <v>234</v>
      </c>
      <c r="E40" s="73"/>
      <c r="F40" s="94">
        <v>41395</v>
      </c>
      <c r="G40" s="83">
        <v>4.4899999999999007</v>
      </c>
      <c r="H40" s="86" t="s">
        <v>132</v>
      </c>
      <c r="I40" s="87">
        <v>4.8000000000000001E-2</v>
      </c>
      <c r="J40" s="87">
        <v>4.8499999999999294E-2</v>
      </c>
      <c r="K40" s="83">
        <v>19849038.773200002</v>
      </c>
      <c r="L40" s="85">
        <v>112.89287400000001</v>
      </c>
      <c r="M40" s="83">
        <v>22408.150324176</v>
      </c>
      <c r="N40" s="73"/>
      <c r="O40" s="84">
        <f t="shared" si="0"/>
        <v>4.9193419258020763E-3</v>
      </c>
      <c r="P40" s="84">
        <f>M40/'סכום נכסי הקרן'!$C$42</f>
        <v>1.2987431401351641E-3</v>
      </c>
    </row>
    <row r="41" spans="2:16">
      <c r="B41" s="76" t="s">
        <v>1765</v>
      </c>
      <c r="C41" s="73" t="s">
        <v>1766</v>
      </c>
      <c r="D41" s="73" t="s">
        <v>234</v>
      </c>
      <c r="E41" s="73"/>
      <c r="F41" s="94">
        <v>41427</v>
      </c>
      <c r="G41" s="83">
        <v>4.5699999999999745</v>
      </c>
      <c r="H41" s="86" t="s">
        <v>132</v>
      </c>
      <c r="I41" s="87">
        <v>4.8000000000000001E-2</v>
      </c>
      <c r="J41" s="87">
        <v>4.8499999999999856E-2</v>
      </c>
      <c r="K41" s="83">
        <v>39240082.517999999</v>
      </c>
      <c r="L41" s="85">
        <v>111.995397</v>
      </c>
      <c r="M41" s="83">
        <v>43947.086349309</v>
      </c>
      <c r="N41" s="73"/>
      <c r="O41" s="84">
        <f t="shared" si="0"/>
        <v>9.6478621067510942E-3</v>
      </c>
      <c r="P41" s="84">
        <f>M41/'סכום נכסי הקרן'!$C$42</f>
        <v>2.5471079093714352E-3</v>
      </c>
    </row>
    <row r="42" spans="2:16">
      <c r="B42" s="76" t="s">
        <v>1767</v>
      </c>
      <c r="C42" s="73">
        <v>8805</v>
      </c>
      <c r="D42" s="73" t="s">
        <v>234</v>
      </c>
      <c r="E42" s="73"/>
      <c r="F42" s="94">
        <v>41487</v>
      </c>
      <c r="G42" s="83">
        <v>4.7400000000000349</v>
      </c>
      <c r="H42" s="86" t="s">
        <v>132</v>
      </c>
      <c r="I42" s="87">
        <v>4.8000000000000001E-2</v>
      </c>
      <c r="J42" s="87">
        <v>4.8500000000000439E-2</v>
      </c>
      <c r="K42" s="83">
        <v>20683073.396299999</v>
      </c>
      <c r="L42" s="85">
        <v>110.137412</v>
      </c>
      <c r="M42" s="83">
        <v>22779.801666679999</v>
      </c>
      <c r="N42" s="73"/>
      <c r="O42" s="84">
        <f t="shared" si="0"/>
        <v>5.0009318832287732E-3</v>
      </c>
      <c r="P42" s="84">
        <f>M42/'סכום נכסי הקרן'!$C$42</f>
        <v>1.3202835004333692E-3</v>
      </c>
    </row>
    <row r="43" spans="2:16">
      <c r="B43" s="76" t="s">
        <v>1768</v>
      </c>
      <c r="C43" s="73" t="s">
        <v>1769</v>
      </c>
      <c r="D43" s="73" t="s">
        <v>234</v>
      </c>
      <c r="E43" s="73"/>
      <c r="F43" s="94">
        <v>41518</v>
      </c>
      <c r="G43" s="83">
        <v>4.8299999999998899</v>
      </c>
      <c r="H43" s="86" t="s">
        <v>132</v>
      </c>
      <c r="I43" s="87">
        <v>4.8000000000000001E-2</v>
      </c>
      <c r="J43" s="87">
        <v>4.8499999999997351E-2</v>
      </c>
      <c r="K43" s="83">
        <v>2245340.0332999998</v>
      </c>
      <c r="L43" s="85">
        <v>109.383837</v>
      </c>
      <c r="M43" s="83">
        <v>2456.0390771690004</v>
      </c>
      <c r="N43" s="73"/>
      <c r="O43" s="84">
        <f t="shared" si="0"/>
        <v>5.3918310208274595E-4</v>
      </c>
      <c r="P43" s="84">
        <f>M43/'סכום נכסי הקרן'!$C$42</f>
        <v>1.4234838026482374E-4</v>
      </c>
    </row>
    <row r="44" spans="2:16">
      <c r="B44" s="76" t="s">
        <v>1770</v>
      </c>
      <c r="C44" s="73" t="s">
        <v>1771</v>
      </c>
      <c r="D44" s="73" t="s">
        <v>234</v>
      </c>
      <c r="E44" s="73"/>
      <c r="F44" s="94">
        <v>41548</v>
      </c>
      <c r="G44" s="83">
        <v>4.7899999999999707</v>
      </c>
      <c r="H44" s="86" t="s">
        <v>132</v>
      </c>
      <c r="I44" s="87">
        <v>4.8000000000000001E-2</v>
      </c>
      <c r="J44" s="87">
        <v>4.849999999999971E-2</v>
      </c>
      <c r="K44" s="83">
        <v>51639387.295999996</v>
      </c>
      <c r="L44" s="85">
        <v>111.340506</v>
      </c>
      <c r="M44" s="83">
        <v>57495.555056149002</v>
      </c>
      <c r="N44" s="73"/>
      <c r="O44" s="84">
        <f t="shared" si="0"/>
        <v>1.2622206226000764E-2</v>
      </c>
      <c r="P44" s="84">
        <f>M44/'סכום נכסי הקרן'!$C$42</f>
        <v>3.3323570503217353E-3</v>
      </c>
    </row>
    <row r="45" spans="2:16">
      <c r="B45" s="76" t="s">
        <v>1772</v>
      </c>
      <c r="C45" s="73" t="s">
        <v>1773</v>
      </c>
      <c r="D45" s="73" t="s">
        <v>234</v>
      </c>
      <c r="E45" s="73"/>
      <c r="F45" s="94">
        <v>41579</v>
      </c>
      <c r="G45" s="83">
        <v>4.8799999999999768</v>
      </c>
      <c r="H45" s="86" t="s">
        <v>132</v>
      </c>
      <c r="I45" s="87">
        <v>4.8000000000000001E-2</v>
      </c>
      <c r="J45" s="87">
        <v>4.8499999999999641E-2</v>
      </c>
      <c r="K45" s="83">
        <v>35832587.564199999</v>
      </c>
      <c r="L45" s="85">
        <v>110.901629</v>
      </c>
      <c r="M45" s="83">
        <v>39738.923291116997</v>
      </c>
      <c r="N45" s="73"/>
      <c r="O45" s="84">
        <f t="shared" si="0"/>
        <v>8.7240289182330382E-3</v>
      </c>
      <c r="P45" s="84">
        <f>M45/'סכום נכסי הקרן'!$C$42</f>
        <v>2.3032090232371085E-3</v>
      </c>
    </row>
    <row r="46" spans="2:16">
      <c r="B46" s="76" t="s">
        <v>1774</v>
      </c>
      <c r="C46" s="73" t="s">
        <v>1775</v>
      </c>
      <c r="D46" s="73" t="s">
        <v>234</v>
      </c>
      <c r="E46" s="73"/>
      <c r="F46" s="94">
        <v>41609</v>
      </c>
      <c r="G46" s="83">
        <v>4.9599999999999849</v>
      </c>
      <c r="H46" s="86" t="s">
        <v>132</v>
      </c>
      <c r="I46" s="87">
        <v>4.8000000000000001E-2</v>
      </c>
      <c r="J46" s="87">
        <v>4.8499999999999918E-2</v>
      </c>
      <c r="K46" s="83">
        <v>34755075.140799999</v>
      </c>
      <c r="L46" s="85">
        <v>110.149109</v>
      </c>
      <c r="M46" s="83">
        <v>38282.405650711</v>
      </c>
      <c r="N46" s="73"/>
      <c r="O46" s="84">
        <f t="shared" si="0"/>
        <v>8.4042743561445667E-3</v>
      </c>
      <c r="P46" s="84">
        <f>M46/'סכום נכסי הקרן'!$C$42</f>
        <v>2.2187914222036908E-3</v>
      </c>
    </row>
    <row r="47" spans="2:16">
      <c r="B47" s="76" t="s">
        <v>1776</v>
      </c>
      <c r="C47" s="73" t="s">
        <v>1777</v>
      </c>
      <c r="D47" s="73" t="s">
        <v>234</v>
      </c>
      <c r="E47" s="73"/>
      <c r="F47" s="94">
        <v>41672</v>
      </c>
      <c r="G47" s="83">
        <v>5.129999999999983</v>
      </c>
      <c r="H47" s="86" t="s">
        <v>132</v>
      </c>
      <c r="I47" s="87">
        <v>4.8000000000000001E-2</v>
      </c>
      <c r="J47" s="87">
        <v>4.8499999999999613E-2</v>
      </c>
      <c r="K47" s="83">
        <v>10783782.5494</v>
      </c>
      <c r="L47" s="85">
        <v>109.59883000000001</v>
      </c>
      <c r="M47" s="83">
        <v>11818.899474716998</v>
      </c>
      <c r="N47" s="73"/>
      <c r="O47" s="84">
        <f t="shared" si="0"/>
        <v>2.5946455580533709E-3</v>
      </c>
      <c r="P47" s="84">
        <f>M47/'סכום נכסי הקרן'!$C$42</f>
        <v>6.8500587485684141E-4</v>
      </c>
    </row>
    <row r="48" spans="2:16">
      <c r="B48" s="76" t="s">
        <v>1778</v>
      </c>
      <c r="C48" s="73" t="s">
        <v>1779</v>
      </c>
      <c r="D48" s="73" t="s">
        <v>234</v>
      </c>
      <c r="E48" s="73"/>
      <c r="F48" s="94">
        <v>41700</v>
      </c>
      <c r="G48" s="83">
        <v>5.2099999999999485</v>
      </c>
      <c r="H48" s="86" t="s">
        <v>132</v>
      </c>
      <c r="I48" s="87">
        <v>4.8000000000000001E-2</v>
      </c>
      <c r="J48" s="87">
        <v>4.8499999999999509E-2</v>
      </c>
      <c r="K48" s="83">
        <v>46715343.615500003</v>
      </c>
      <c r="L48" s="85">
        <v>109.811055</v>
      </c>
      <c r="M48" s="83">
        <v>51298.611819703001</v>
      </c>
      <c r="N48" s="73"/>
      <c r="O48" s="84">
        <f t="shared" si="0"/>
        <v>1.126176896394016E-2</v>
      </c>
      <c r="P48" s="84">
        <f>M48/'סכום נכסי הקרן'!$C$42</f>
        <v>2.9731914163131997E-3</v>
      </c>
    </row>
    <row r="49" spans="2:16">
      <c r="B49" s="76" t="s">
        <v>1780</v>
      </c>
      <c r="C49" s="73" t="s">
        <v>1781</v>
      </c>
      <c r="D49" s="73" t="s">
        <v>234</v>
      </c>
      <c r="E49" s="73"/>
      <c r="F49" s="94">
        <v>41730</v>
      </c>
      <c r="G49" s="83">
        <v>5.1699999999999982</v>
      </c>
      <c r="H49" s="86" t="s">
        <v>132</v>
      </c>
      <c r="I49" s="87">
        <v>4.8000000000000001E-2</v>
      </c>
      <c r="J49" s="87">
        <v>4.8499999999999918E-2</v>
      </c>
      <c r="K49" s="83">
        <v>27049622.278700005</v>
      </c>
      <c r="L49" s="85">
        <v>112.230762</v>
      </c>
      <c r="M49" s="83">
        <v>30357.997322965002</v>
      </c>
      <c r="N49" s="73"/>
      <c r="O49" s="84">
        <f t="shared" si="0"/>
        <v>6.6646004624989303E-3</v>
      </c>
      <c r="P49" s="84">
        <f>M49/'סכום נכסי הקרן'!$C$42</f>
        <v>1.7595044749813505E-3</v>
      </c>
    </row>
    <row r="50" spans="2:16">
      <c r="B50" s="76" t="s">
        <v>1782</v>
      </c>
      <c r="C50" s="73" t="s">
        <v>1783</v>
      </c>
      <c r="D50" s="73" t="s">
        <v>234</v>
      </c>
      <c r="E50" s="73"/>
      <c r="F50" s="94">
        <v>41760</v>
      </c>
      <c r="G50" s="83">
        <v>5.25</v>
      </c>
      <c r="H50" s="86" t="s">
        <v>132</v>
      </c>
      <c r="I50" s="87">
        <v>4.8000000000000001E-2</v>
      </c>
      <c r="J50" s="87">
        <v>4.8600000000000074E-2</v>
      </c>
      <c r="K50" s="83">
        <v>9939746.0791999996</v>
      </c>
      <c r="L50" s="85">
        <v>111.404642</v>
      </c>
      <c r="M50" s="83">
        <v>11073.338489072001</v>
      </c>
      <c r="N50" s="73"/>
      <c r="O50" s="84">
        <f t="shared" si="0"/>
        <v>2.4309698703296623E-3</v>
      </c>
      <c r="P50" s="84">
        <f>M50/'סכום נכסי הקרן'!$C$42</f>
        <v>6.4179426650672392E-4</v>
      </c>
    </row>
    <row r="51" spans="2:16">
      <c r="B51" s="76" t="s">
        <v>1784</v>
      </c>
      <c r="C51" s="73" t="s">
        <v>1785</v>
      </c>
      <c r="D51" s="73" t="s">
        <v>234</v>
      </c>
      <c r="E51" s="73"/>
      <c r="F51" s="94">
        <v>41791</v>
      </c>
      <c r="G51" s="83">
        <v>5.3299999999999637</v>
      </c>
      <c r="H51" s="86" t="s">
        <v>132</v>
      </c>
      <c r="I51" s="87">
        <v>4.8000000000000001E-2</v>
      </c>
      <c r="J51" s="87">
        <v>4.8499999999999571E-2</v>
      </c>
      <c r="K51" s="83">
        <v>39798394.579999998</v>
      </c>
      <c r="L51" s="85">
        <v>110.89858099999999</v>
      </c>
      <c r="M51" s="83">
        <v>44135.854805814</v>
      </c>
      <c r="N51" s="73"/>
      <c r="O51" s="84">
        <f t="shared" si="0"/>
        <v>9.6893031257071355E-3</v>
      </c>
      <c r="P51" s="84">
        <f>M51/'סכום נכסי הקרן'!$C$42</f>
        <v>2.558048648986845E-3</v>
      </c>
    </row>
    <row r="52" spans="2:16">
      <c r="B52" s="76" t="s">
        <v>1786</v>
      </c>
      <c r="C52" s="73" t="s">
        <v>1787</v>
      </c>
      <c r="D52" s="73" t="s">
        <v>234</v>
      </c>
      <c r="E52" s="73"/>
      <c r="F52" s="94">
        <v>41821</v>
      </c>
      <c r="G52" s="83">
        <v>5.4200000000000204</v>
      </c>
      <c r="H52" s="86" t="s">
        <v>132</v>
      </c>
      <c r="I52" s="87">
        <v>4.8000000000000001E-2</v>
      </c>
      <c r="J52" s="87">
        <v>4.8500000000000217E-2</v>
      </c>
      <c r="K52" s="83">
        <v>25903739.019900002</v>
      </c>
      <c r="L52" s="85">
        <v>110.347947</v>
      </c>
      <c r="M52" s="83">
        <v>28584.244147551002</v>
      </c>
      <c r="N52" s="73"/>
      <c r="O52" s="84">
        <f t="shared" si="0"/>
        <v>6.27520204113862E-3</v>
      </c>
      <c r="P52" s="84">
        <f>M52/'סכום נכסי הקרן'!$C$42</f>
        <v>1.6567003731016651E-3</v>
      </c>
    </row>
    <row r="53" spans="2:16">
      <c r="B53" s="76" t="s">
        <v>1788</v>
      </c>
      <c r="C53" s="73" t="s">
        <v>1789</v>
      </c>
      <c r="D53" s="73" t="s">
        <v>234</v>
      </c>
      <c r="E53" s="73"/>
      <c r="F53" s="94">
        <v>41852</v>
      </c>
      <c r="G53" s="83">
        <v>5.5000000000000711</v>
      </c>
      <c r="H53" s="86" t="s">
        <v>132</v>
      </c>
      <c r="I53" s="87">
        <v>4.8000000000000001E-2</v>
      </c>
      <c r="J53" s="87">
        <v>4.8500000000000779E-2</v>
      </c>
      <c r="K53" s="83">
        <v>19062027.759599999</v>
      </c>
      <c r="L53" s="85">
        <v>109.59935400000001</v>
      </c>
      <c r="M53" s="83">
        <v>20891.859337611</v>
      </c>
      <c r="N53" s="73"/>
      <c r="O53" s="84">
        <f t="shared" si="0"/>
        <v>4.5864651058051412E-3</v>
      </c>
      <c r="P53" s="84">
        <f>M53/'סכום נכסי הקרן'!$C$42</f>
        <v>1.2108611646592393E-3</v>
      </c>
    </row>
    <row r="54" spans="2:16">
      <c r="B54" s="76" t="s">
        <v>1790</v>
      </c>
      <c r="C54" s="73" t="s">
        <v>1791</v>
      </c>
      <c r="D54" s="73" t="s">
        <v>234</v>
      </c>
      <c r="E54" s="73"/>
      <c r="F54" s="94">
        <v>41883</v>
      </c>
      <c r="G54" s="83">
        <v>5.5900000000000061</v>
      </c>
      <c r="H54" s="86" t="s">
        <v>132</v>
      </c>
      <c r="I54" s="87">
        <v>4.8000000000000001E-2</v>
      </c>
      <c r="J54" s="87">
        <v>4.8500000000000085E-2</v>
      </c>
      <c r="K54" s="83">
        <v>31030954.549699999</v>
      </c>
      <c r="L54" s="85">
        <v>109.061258</v>
      </c>
      <c r="M54" s="83">
        <v>33842.749269642001</v>
      </c>
      <c r="N54" s="73"/>
      <c r="O54" s="84">
        <f t="shared" si="0"/>
        <v>7.4296206049161932E-3</v>
      </c>
      <c r="P54" s="84">
        <f>M54/'סכום נכסי הקרן'!$C$42</f>
        <v>1.9614755266007498E-3</v>
      </c>
    </row>
    <row r="55" spans="2:16">
      <c r="B55" s="76" t="s">
        <v>1792</v>
      </c>
      <c r="C55" s="73" t="s">
        <v>1793</v>
      </c>
      <c r="D55" s="73" t="s">
        <v>234</v>
      </c>
      <c r="E55" s="73"/>
      <c r="F55" s="94">
        <v>41913</v>
      </c>
      <c r="G55" s="83">
        <v>5.5399999999999654</v>
      </c>
      <c r="H55" s="86" t="s">
        <v>132</v>
      </c>
      <c r="I55" s="87">
        <v>4.8000000000000001E-2</v>
      </c>
      <c r="J55" s="87">
        <v>4.849999999999946E-2</v>
      </c>
      <c r="K55" s="83">
        <v>26987073.414000001</v>
      </c>
      <c r="L55" s="85">
        <v>111.352256</v>
      </c>
      <c r="M55" s="83">
        <v>30050.715172376</v>
      </c>
      <c r="N55" s="73"/>
      <c r="O55" s="84">
        <f t="shared" si="0"/>
        <v>6.5971417055477946E-3</v>
      </c>
      <c r="P55" s="84">
        <f>M55/'סכום נכסי הקרן'!$C$42</f>
        <v>1.7416948575256482E-3</v>
      </c>
    </row>
    <row r="56" spans="2:16">
      <c r="B56" s="76" t="s">
        <v>1794</v>
      </c>
      <c r="C56" s="73" t="s">
        <v>1795</v>
      </c>
      <c r="D56" s="73" t="s">
        <v>234</v>
      </c>
      <c r="E56" s="73"/>
      <c r="F56" s="94">
        <v>41945</v>
      </c>
      <c r="G56" s="83">
        <v>5.6199999999999894</v>
      </c>
      <c r="H56" s="86" t="s">
        <v>132</v>
      </c>
      <c r="I56" s="87">
        <v>4.8000000000000001E-2</v>
      </c>
      <c r="J56" s="87">
        <v>4.8499999999999904E-2</v>
      </c>
      <c r="K56" s="83">
        <v>14504320.3893</v>
      </c>
      <c r="L56" s="85">
        <v>111.221239</v>
      </c>
      <c r="M56" s="83">
        <v>16131.884773139</v>
      </c>
      <c r="N56" s="73"/>
      <c r="O56" s="84">
        <f t="shared" si="0"/>
        <v>3.5414907504030669E-3</v>
      </c>
      <c r="P56" s="84">
        <f>M56/'סכום נכסי הקרן'!$C$42</f>
        <v>9.3498010248356403E-4</v>
      </c>
    </row>
    <row r="57" spans="2:16">
      <c r="B57" s="76" t="s">
        <v>1796</v>
      </c>
      <c r="C57" s="73" t="s">
        <v>1797</v>
      </c>
      <c r="D57" s="73" t="s">
        <v>234</v>
      </c>
      <c r="E57" s="73"/>
      <c r="F57" s="94">
        <v>41974</v>
      </c>
      <c r="G57" s="83">
        <v>5.7000000000000215</v>
      </c>
      <c r="H57" s="86" t="s">
        <v>132</v>
      </c>
      <c r="I57" s="87">
        <v>4.8000000000000001E-2</v>
      </c>
      <c r="J57" s="87">
        <v>4.8500000000000189E-2</v>
      </c>
      <c r="K57" s="83">
        <v>49129072.955200002</v>
      </c>
      <c r="L57" s="85">
        <v>110.473026</v>
      </c>
      <c r="M57" s="83">
        <v>54274.373457694011</v>
      </c>
      <c r="N57" s="73"/>
      <c r="O57" s="84">
        <f t="shared" si="0"/>
        <v>1.1915048631167711E-2</v>
      </c>
      <c r="P57" s="84">
        <f>M57/'סכום נכסי הקרן'!$C$42</f>
        <v>3.1456621449591311E-3</v>
      </c>
    </row>
    <row r="58" spans="2:16">
      <c r="B58" s="76" t="s">
        <v>1798</v>
      </c>
      <c r="C58" s="73" t="s">
        <v>1799</v>
      </c>
      <c r="D58" s="73" t="s">
        <v>234</v>
      </c>
      <c r="E58" s="73"/>
      <c r="F58" s="94">
        <v>42005</v>
      </c>
      <c r="G58" s="83">
        <v>5.7899999999994503</v>
      </c>
      <c r="H58" s="86" t="s">
        <v>132</v>
      </c>
      <c r="I58" s="87">
        <v>4.8000000000000001E-2</v>
      </c>
      <c r="J58" s="87">
        <v>4.8499999999995144E-2</v>
      </c>
      <c r="K58" s="83">
        <v>4207194.8778999997</v>
      </c>
      <c r="L58" s="85">
        <v>110.25133599999999</v>
      </c>
      <c r="M58" s="83">
        <v>4638.4885468450002</v>
      </c>
      <c r="N58" s="73"/>
      <c r="O58" s="84">
        <f t="shared" si="0"/>
        <v>1.0183040925171249E-3</v>
      </c>
      <c r="P58" s="84">
        <f>M58/'סכום נכסי הקרן'!$C$42</f>
        <v>2.6883991287362065E-4</v>
      </c>
    </row>
    <row r="59" spans="2:16">
      <c r="B59" s="76" t="s">
        <v>1800</v>
      </c>
      <c r="C59" s="73" t="s">
        <v>1801</v>
      </c>
      <c r="D59" s="73" t="s">
        <v>234</v>
      </c>
      <c r="E59" s="73"/>
      <c r="F59" s="94">
        <v>42036</v>
      </c>
      <c r="G59" s="83">
        <v>5.8699999999999921</v>
      </c>
      <c r="H59" s="86" t="s">
        <v>132</v>
      </c>
      <c r="I59" s="87">
        <v>4.8000000000000001E-2</v>
      </c>
      <c r="J59" s="87">
        <v>4.8599999999999949E-2</v>
      </c>
      <c r="K59" s="83">
        <v>28988487.803100001</v>
      </c>
      <c r="L59" s="85">
        <v>109.75437100000001</v>
      </c>
      <c r="M59" s="83">
        <v>31816.132436706001</v>
      </c>
      <c r="N59" s="73"/>
      <c r="O59" s="84">
        <f t="shared" si="0"/>
        <v>6.9847101143326786E-3</v>
      </c>
      <c r="P59" s="84">
        <f>M59/'סכום נכסי הקרן'!$C$42</f>
        <v>1.84401582236901E-3</v>
      </c>
    </row>
    <row r="60" spans="2:16">
      <c r="B60" s="76" t="s">
        <v>1802</v>
      </c>
      <c r="C60" s="73" t="s">
        <v>1803</v>
      </c>
      <c r="D60" s="73" t="s">
        <v>234</v>
      </c>
      <c r="E60" s="73"/>
      <c r="F60" s="94">
        <v>42064</v>
      </c>
      <c r="G60" s="83">
        <v>5.9499999999999638</v>
      </c>
      <c r="H60" s="86" t="s">
        <v>132</v>
      </c>
      <c r="I60" s="87">
        <v>4.8000000000000001E-2</v>
      </c>
      <c r="J60" s="87">
        <v>4.8599999999999748E-2</v>
      </c>
      <c r="K60" s="83">
        <v>71868346.977699995</v>
      </c>
      <c r="L60" s="85">
        <v>110.346867</v>
      </c>
      <c r="M60" s="83">
        <v>79304.469571142996</v>
      </c>
      <c r="N60" s="73"/>
      <c r="O60" s="84">
        <f t="shared" si="0"/>
        <v>1.7409995756941826E-2</v>
      </c>
      <c r="P60" s="84">
        <f>M60/'סכום נכסי הקרן'!$C$42</f>
        <v>4.5963693721948126E-3</v>
      </c>
    </row>
    <row r="61" spans="2:16">
      <c r="B61" s="76" t="s">
        <v>1804</v>
      </c>
      <c r="C61" s="73" t="s">
        <v>1805</v>
      </c>
      <c r="D61" s="73" t="s">
        <v>234</v>
      </c>
      <c r="E61" s="73"/>
      <c r="F61" s="94">
        <v>42095</v>
      </c>
      <c r="G61" s="83">
        <v>5.8899999999999793</v>
      </c>
      <c r="H61" s="86" t="s">
        <v>132</v>
      </c>
      <c r="I61" s="87">
        <v>4.8000000000000001E-2</v>
      </c>
      <c r="J61" s="87">
        <v>4.8499999999999863E-2</v>
      </c>
      <c r="K61" s="83">
        <v>42950469.229500011</v>
      </c>
      <c r="L61" s="85">
        <v>113.380199</v>
      </c>
      <c r="M61" s="83">
        <v>48697.327464009002</v>
      </c>
      <c r="N61" s="73"/>
      <c r="O61" s="84">
        <f t="shared" si="0"/>
        <v>1.069069964287744E-2</v>
      </c>
      <c r="P61" s="84">
        <f>M61/'סכום נכסי הקרן'!$C$42</f>
        <v>2.8224248352423128E-3</v>
      </c>
    </row>
    <row r="62" spans="2:16">
      <c r="B62" s="76" t="s">
        <v>1806</v>
      </c>
      <c r="C62" s="73" t="s">
        <v>1807</v>
      </c>
      <c r="D62" s="73" t="s">
        <v>234</v>
      </c>
      <c r="E62" s="73"/>
      <c r="F62" s="94">
        <v>42125</v>
      </c>
      <c r="G62" s="83">
        <v>5.9700000000000593</v>
      </c>
      <c r="H62" s="86" t="s">
        <v>132</v>
      </c>
      <c r="I62" s="87">
        <v>4.8000000000000001E-2</v>
      </c>
      <c r="J62" s="87">
        <v>4.8500000000000369E-2</v>
      </c>
      <c r="K62" s="83">
        <v>40836646.021499999</v>
      </c>
      <c r="L62" s="85">
        <v>112.59069100000001</v>
      </c>
      <c r="M62" s="83">
        <v>45978.261988325008</v>
      </c>
      <c r="N62" s="73"/>
      <c r="O62" s="84">
        <f t="shared" si="0"/>
        <v>1.0093773408448269E-2</v>
      </c>
      <c r="P62" s="84">
        <f>M62/'סכום נכסי הקרן'!$C$42</f>
        <v>2.6648318352385158E-3</v>
      </c>
    </row>
    <row r="63" spans="2:16">
      <c r="B63" s="76" t="s">
        <v>1808</v>
      </c>
      <c r="C63" s="73" t="s">
        <v>1809</v>
      </c>
      <c r="D63" s="73" t="s">
        <v>234</v>
      </c>
      <c r="E63" s="73"/>
      <c r="F63" s="94">
        <v>42156</v>
      </c>
      <c r="G63" s="83">
        <v>6.0599999999998699</v>
      </c>
      <c r="H63" s="86" t="s">
        <v>132</v>
      </c>
      <c r="I63" s="87">
        <v>4.8000000000000001E-2</v>
      </c>
      <c r="J63" s="87">
        <v>4.8499999999999474E-2</v>
      </c>
      <c r="K63" s="83">
        <v>15365524.209000001</v>
      </c>
      <c r="L63" s="85">
        <v>111.466797</v>
      </c>
      <c r="M63" s="83">
        <v>17127.457691153999</v>
      </c>
      <c r="N63" s="73"/>
      <c r="O63" s="84">
        <f t="shared" si="0"/>
        <v>3.7600524578591419E-3</v>
      </c>
      <c r="P63" s="84">
        <f>M63/'סכום נכסי הקרן'!$C$42</f>
        <v>9.9268203142775378E-4</v>
      </c>
    </row>
    <row r="64" spans="2:16">
      <c r="B64" s="76" t="s">
        <v>1810</v>
      </c>
      <c r="C64" s="73" t="s">
        <v>1811</v>
      </c>
      <c r="D64" s="73" t="s">
        <v>234</v>
      </c>
      <c r="E64" s="73"/>
      <c r="F64" s="94">
        <v>42218</v>
      </c>
      <c r="G64" s="83">
        <v>6.2300000000000706</v>
      </c>
      <c r="H64" s="86" t="s">
        <v>132</v>
      </c>
      <c r="I64" s="87">
        <v>4.8000000000000001E-2</v>
      </c>
      <c r="J64" s="87">
        <v>4.8500000000000244E-2</v>
      </c>
      <c r="K64" s="83">
        <v>16939396.9549</v>
      </c>
      <c r="L64" s="85">
        <v>110.023652</v>
      </c>
      <c r="M64" s="83">
        <v>18637.343127602999</v>
      </c>
      <c r="N64" s="73"/>
      <c r="O64" s="84">
        <f t="shared" si="0"/>
        <v>4.0915230443746156E-3</v>
      </c>
      <c r="P64" s="84">
        <f>M64/'סכום נכסי הקרן'!$C$42</f>
        <v>1.0801927507244943E-3</v>
      </c>
    </row>
    <row r="65" spans="2:16">
      <c r="B65" s="76" t="s">
        <v>1812</v>
      </c>
      <c r="C65" s="73" t="s">
        <v>1813</v>
      </c>
      <c r="D65" s="73" t="s">
        <v>234</v>
      </c>
      <c r="E65" s="73"/>
      <c r="F65" s="94">
        <v>42309</v>
      </c>
      <c r="G65" s="83">
        <v>6.329999999999985</v>
      </c>
      <c r="H65" s="86" t="s">
        <v>132</v>
      </c>
      <c r="I65" s="87">
        <v>4.8000000000000001E-2</v>
      </c>
      <c r="J65" s="87">
        <v>4.8500000000000022E-2</v>
      </c>
      <c r="K65" s="83">
        <v>36511518.916599996</v>
      </c>
      <c r="L65" s="85">
        <v>111.798468</v>
      </c>
      <c r="M65" s="83">
        <v>40819.318773813997</v>
      </c>
      <c r="N65" s="73"/>
      <c r="O65" s="84">
        <f t="shared" si="0"/>
        <v>8.9612120287347729E-3</v>
      </c>
      <c r="P65" s="84">
        <f>M65/'סכום נכסי הקרן'!$C$42</f>
        <v>2.3658271421575215E-3</v>
      </c>
    </row>
    <row r="66" spans="2:16">
      <c r="B66" s="76" t="s">
        <v>1814</v>
      </c>
      <c r="C66" s="73" t="s">
        <v>1815</v>
      </c>
      <c r="D66" s="73" t="s">
        <v>234</v>
      </c>
      <c r="E66" s="73"/>
      <c r="F66" s="94">
        <v>42339</v>
      </c>
      <c r="G66" s="83">
        <v>6.4099999999999229</v>
      </c>
      <c r="H66" s="86" t="s">
        <v>132</v>
      </c>
      <c r="I66" s="87">
        <v>4.8000000000000001E-2</v>
      </c>
      <c r="J66" s="87">
        <v>4.8499999999999613E-2</v>
      </c>
      <c r="K66" s="83">
        <v>29156877.109499998</v>
      </c>
      <c r="L66" s="85">
        <v>111.24517400000001</v>
      </c>
      <c r="M66" s="83">
        <v>32435.618812545006</v>
      </c>
      <c r="N66" s="73"/>
      <c r="O66" s="84">
        <f t="shared" si="0"/>
        <v>7.1207081890082178E-3</v>
      </c>
      <c r="P66" s="84">
        <f>M66/'סכום נכסי הקרן'!$C$42</f>
        <v>1.8799203334236361E-3</v>
      </c>
    </row>
    <row r="67" spans="2:16">
      <c r="B67" s="76" t="s">
        <v>1816</v>
      </c>
      <c r="C67" s="73" t="s">
        <v>1817</v>
      </c>
      <c r="D67" s="73" t="s">
        <v>234</v>
      </c>
      <c r="E67" s="73"/>
      <c r="F67" s="94">
        <v>42370</v>
      </c>
      <c r="G67" s="83">
        <v>6.4899999999999576</v>
      </c>
      <c r="H67" s="86" t="s">
        <v>132</v>
      </c>
      <c r="I67" s="87">
        <v>4.8000000000000001E-2</v>
      </c>
      <c r="J67" s="87">
        <v>4.8499999999999946E-2</v>
      </c>
      <c r="K67" s="83">
        <v>15542123.9869</v>
      </c>
      <c r="L67" s="85">
        <v>111.25303099999999</v>
      </c>
      <c r="M67" s="83">
        <v>17291.083980625997</v>
      </c>
      <c r="N67" s="73"/>
      <c r="O67" s="84">
        <f t="shared" si="0"/>
        <v>3.795973926356905E-3</v>
      </c>
      <c r="P67" s="84">
        <f>M67/'סכום נכסי הקרן'!$C$42</f>
        <v>1.0021655683517389E-3</v>
      </c>
    </row>
    <row r="68" spans="2:16">
      <c r="B68" s="76" t="s">
        <v>1818</v>
      </c>
      <c r="C68" s="73" t="s">
        <v>1819</v>
      </c>
      <c r="D68" s="73" t="s">
        <v>234</v>
      </c>
      <c r="E68" s="73"/>
      <c r="F68" s="94">
        <v>42461</v>
      </c>
      <c r="G68" s="83">
        <v>6.5900000000000603</v>
      </c>
      <c r="H68" s="86" t="s">
        <v>132</v>
      </c>
      <c r="I68" s="87">
        <v>4.8000000000000001E-2</v>
      </c>
      <c r="J68" s="87">
        <v>4.8500000000000515E-2</v>
      </c>
      <c r="K68" s="83">
        <v>42341849.369400002</v>
      </c>
      <c r="L68" s="85">
        <v>113.606859</v>
      </c>
      <c r="M68" s="83">
        <v>48103.245034890002</v>
      </c>
      <c r="N68" s="73"/>
      <c r="O68" s="84">
        <f t="shared" si="0"/>
        <v>1.0560278588097459E-2</v>
      </c>
      <c r="P68" s="84">
        <f>M68/'סכום נכסי הקרן'!$C$42</f>
        <v>2.7879926992413011E-3</v>
      </c>
    </row>
    <row r="69" spans="2:16">
      <c r="B69" s="76" t="s">
        <v>1820</v>
      </c>
      <c r="C69" s="73" t="s">
        <v>1821</v>
      </c>
      <c r="D69" s="73" t="s">
        <v>234</v>
      </c>
      <c r="E69" s="73"/>
      <c r="F69" s="94">
        <v>42491</v>
      </c>
      <c r="G69" s="83">
        <v>6.6699999999999484</v>
      </c>
      <c r="H69" s="86" t="s">
        <v>132</v>
      </c>
      <c r="I69" s="87">
        <v>4.8000000000000001E-2</v>
      </c>
      <c r="J69" s="87">
        <v>4.8499999999999585E-2</v>
      </c>
      <c r="K69" s="83">
        <v>45524825.248000003</v>
      </c>
      <c r="L69" s="85">
        <v>113.393186</v>
      </c>
      <c r="M69" s="83">
        <v>51622.049897186007</v>
      </c>
      <c r="N69" s="73"/>
      <c r="O69" s="84">
        <f t="shared" si="0"/>
        <v>1.1332774489695061E-2</v>
      </c>
      <c r="P69" s="84">
        <f>M69/'סכום נכסי הקרן'!$C$42</f>
        <v>2.9919374073170335E-3</v>
      </c>
    </row>
    <row r="70" spans="2:16">
      <c r="B70" s="76" t="s">
        <v>1822</v>
      </c>
      <c r="C70" s="73" t="s">
        <v>1823</v>
      </c>
      <c r="D70" s="73" t="s">
        <v>234</v>
      </c>
      <c r="E70" s="73"/>
      <c r="F70" s="94">
        <v>42522</v>
      </c>
      <c r="G70" s="83">
        <v>6.7500000000001199</v>
      </c>
      <c r="H70" s="86" t="s">
        <v>132</v>
      </c>
      <c r="I70" s="87">
        <v>4.8000000000000001E-2</v>
      </c>
      <c r="J70" s="87">
        <v>4.8500000000000654E-2</v>
      </c>
      <c r="K70" s="83">
        <v>25924190.557999998</v>
      </c>
      <c r="L70" s="85">
        <v>112.487043</v>
      </c>
      <c r="M70" s="83">
        <v>29161.355281286</v>
      </c>
      <c r="N70" s="73"/>
      <c r="O70" s="84">
        <f t="shared" si="0"/>
        <v>6.4018973263343269E-3</v>
      </c>
      <c r="P70" s="84">
        <f>M70/'סכום נכסי הקרן'!$C$42</f>
        <v>1.6901488780068337E-3</v>
      </c>
    </row>
    <row r="71" spans="2:16">
      <c r="B71" s="76" t="s">
        <v>1824</v>
      </c>
      <c r="C71" s="73" t="s">
        <v>1825</v>
      </c>
      <c r="D71" s="73" t="s">
        <v>234</v>
      </c>
      <c r="E71" s="73"/>
      <c r="F71" s="94">
        <v>42552</v>
      </c>
      <c r="G71" s="83">
        <v>6.829999999999985</v>
      </c>
      <c r="H71" s="86" t="s">
        <v>132</v>
      </c>
      <c r="I71" s="87">
        <v>4.8000000000000001E-2</v>
      </c>
      <c r="J71" s="87">
        <v>4.8499999999999668E-2</v>
      </c>
      <c r="K71" s="83">
        <v>7979682.6102</v>
      </c>
      <c r="L71" s="85">
        <v>111.70478</v>
      </c>
      <c r="M71" s="83">
        <v>8913.6868803580001</v>
      </c>
      <c r="N71" s="73"/>
      <c r="O71" s="84">
        <f t="shared" si="0"/>
        <v>1.9568537764006397E-3</v>
      </c>
      <c r="P71" s="84">
        <f>M71/'סכום נכסי הקרן'!$C$42</f>
        <v>5.1662406408831791E-4</v>
      </c>
    </row>
    <row r="72" spans="2:16">
      <c r="B72" s="76" t="s">
        <v>1826</v>
      </c>
      <c r="C72" s="73" t="s">
        <v>1827</v>
      </c>
      <c r="D72" s="73" t="s">
        <v>234</v>
      </c>
      <c r="E72" s="73"/>
      <c r="F72" s="94">
        <v>42583</v>
      </c>
      <c r="G72" s="83">
        <v>6.9199999999999884</v>
      </c>
      <c r="H72" s="86" t="s">
        <v>132</v>
      </c>
      <c r="I72" s="87">
        <v>4.8000000000000001E-2</v>
      </c>
      <c r="J72" s="87">
        <v>4.8499999999999904E-2</v>
      </c>
      <c r="K72" s="83">
        <v>68314705.631200001</v>
      </c>
      <c r="L72" s="85">
        <v>110.934865</v>
      </c>
      <c r="M72" s="83">
        <v>75784.826319689004</v>
      </c>
      <c r="N72" s="73"/>
      <c r="O72" s="84">
        <f t="shared" si="0"/>
        <v>1.6637315800753578E-2</v>
      </c>
      <c r="P72" s="84">
        <f>M72/'סכום נכסי הקרן'!$C$42</f>
        <v>4.3923760723276143E-3</v>
      </c>
    </row>
    <row r="73" spans="2:16">
      <c r="B73" s="76" t="s">
        <v>1828</v>
      </c>
      <c r="C73" s="73" t="s">
        <v>1829</v>
      </c>
      <c r="D73" s="73" t="s">
        <v>234</v>
      </c>
      <c r="E73" s="73"/>
      <c r="F73" s="94">
        <v>42614</v>
      </c>
      <c r="G73" s="83">
        <v>7.0000000000000009</v>
      </c>
      <c r="H73" s="86" t="s">
        <v>132</v>
      </c>
      <c r="I73" s="87">
        <v>4.8000000000000001E-2</v>
      </c>
      <c r="J73" s="87">
        <v>4.8500000000000057E-2</v>
      </c>
      <c r="K73" s="83">
        <v>20927446.884399999</v>
      </c>
      <c r="L73" s="85">
        <v>110.044196</v>
      </c>
      <c r="M73" s="83">
        <v>23029.440698840997</v>
      </c>
      <c r="N73" s="73"/>
      <c r="O73" s="84">
        <f t="shared" si="0"/>
        <v>5.0557360388355527E-3</v>
      </c>
      <c r="P73" s="84">
        <f>M73/'סכום נכסי הקרן'!$C$42</f>
        <v>1.3347522082846944E-3</v>
      </c>
    </row>
    <row r="74" spans="2:16">
      <c r="B74" s="76" t="s">
        <v>1830</v>
      </c>
      <c r="C74" s="73" t="s">
        <v>1831</v>
      </c>
      <c r="D74" s="73" t="s">
        <v>234</v>
      </c>
      <c r="E74" s="73"/>
      <c r="F74" s="94">
        <v>42644</v>
      </c>
      <c r="G74" s="83">
        <v>6.9200000000001864</v>
      </c>
      <c r="H74" s="86" t="s">
        <v>132</v>
      </c>
      <c r="I74" s="87">
        <v>4.8000000000000001E-2</v>
      </c>
      <c r="J74" s="87">
        <v>4.8500000000001001E-2</v>
      </c>
      <c r="K74" s="83">
        <v>16097151.860299999</v>
      </c>
      <c r="L74" s="85">
        <v>112.57871</v>
      </c>
      <c r="M74" s="83">
        <v>18121.965985691997</v>
      </c>
      <c r="N74" s="73"/>
      <c r="O74" s="84">
        <f t="shared" si="0"/>
        <v>3.9783804446899152E-3</v>
      </c>
      <c r="P74" s="84">
        <f>M74/'סכום נכסי הקרן'!$C$42</f>
        <v>1.0503222563750685E-3</v>
      </c>
    </row>
    <row r="75" spans="2:16">
      <c r="B75" s="76" t="s">
        <v>1832</v>
      </c>
      <c r="C75" s="73" t="s">
        <v>1833</v>
      </c>
      <c r="D75" s="73" t="s">
        <v>234</v>
      </c>
      <c r="E75" s="73"/>
      <c r="F75" s="94">
        <v>42675</v>
      </c>
      <c r="G75" s="83">
        <v>7.0099999999999607</v>
      </c>
      <c r="H75" s="86" t="s">
        <v>132</v>
      </c>
      <c r="I75" s="87">
        <v>4.8000000000000001E-2</v>
      </c>
      <c r="J75" s="87">
        <v>4.8499999999999856E-2</v>
      </c>
      <c r="K75" s="83">
        <v>23478664.301399998</v>
      </c>
      <c r="L75" s="85">
        <v>112.237318</v>
      </c>
      <c r="M75" s="83">
        <v>26351.823135904</v>
      </c>
      <c r="N75" s="73"/>
      <c r="O75" s="84">
        <f t="shared" si="0"/>
        <v>5.7851106181625736E-3</v>
      </c>
      <c r="P75" s="84">
        <f>M75/'סכום נכסי הקרן'!$C$42</f>
        <v>1.5273125640756758E-3</v>
      </c>
    </row>
    <row r="76" spans="2:16">
      <c r="B76" s="76" t="s">
        <v>1834</v>
      </c>
      <c r="C76" s="73" t="s">
        <v>1835</v>
      </c>
      <c r="D76" s="73" t="s">
        <v>234</v>
      </c>
      <c r="E76" s="73"/>
      <c r="F76" s="94">
        <v>42705</v>
      </c>
      <c r="G76" s="83">
        <v>7.0899999999999004</v>
      </c>
      <c r="H76" s="86" t="s">
        <v>132</v>
      </c>
      <c r="I76" s="87">
        <v>4.8000000000000001E-2</v>
      </c>
      <c r="J76" s="87">
        <v>4.8599999999999449E-2</v>
      </c>
      <c r="K76" s="83">
        <v>26231560.754700001</v>
      </c>
      <c r="L76" s="85">
        <v>111.55238900000001</v>
      </c>
      <c r="M76" s="83">
        <v>29261.932654010001</v>
      </c>
      <c r="N76" s="73"/>
      <c r="O76" s="84">
        <f t="shared" si="0"/>
        <v>6.423977439117861E-3</v>
      </c>
      <c r="P76" s="84">
        <f>M76/'סכום נכסי הקרן'!$C$42</f>
        <v>1.695978193277768E-3</v>
      </c>
    </row>
    <row r="77" spans="2:16">
      <c r="B77" s="76" t="s">
        <v>1836</v>
      </c>
      <c r="C77" s="73" t="s">
        <v>1837</v>
      </c>
      <c r="D77" s="73" t="s">
        <v>234</v>
      </c>
      <c r="E77" s="73"/>
      <c r="F77" s="94">
        <v>42736</v>
      </c>
      <c r="G77" s="83">
        <v>7.1699999999999715</v>
      </c>
      <c r="H77" s="86" t="s">
        <v>132</v>
      </c>
      <c r="I77" s="87">
        <v>4.8000000000000001E-2</v>
      </c>
      <c r="J77" s="87">
        <v>4.8499999999999766E-2</v>
      </c>
      <c r="K77" s="83">
        <v>53132648.139899999</v>
      </c>
      <c r="L77" s="85">
        <v>111.589361</v>
      </c>
      <c r="M77" s="83">
        <v>59290.382653351</v>
      </c>
      <c r="N77" s="73"/>
      <c r="O77" s="84">
        <f t="shared" si="0"/>
        <v>1.3016231191058965E-2</v>
      </c>
      <c r="P77" s="84">
        <f>M77/'סכום נכסי הקרן'!$C$42</f>
        <v>3.4363825944147899E-3</v>
      </c>
    </row>
    <row r="78" spans="2:16">
      <c r="B78" s="76" t="s">
        <v>1838</v>
      </c>
      <c r="C78" s="73" t="s">
        <v>1839</v>
      </c>
      <c r="D78" s="73" t="s">
        <v>234</v>
      </c>
      <c r="E78" s="73"/>
      <c r="F78" s="94">
        <v>42767</v>
      </c>
      <c r="G78" s="83">
        <v>7.259999999999982</v>
      </c>
      <c r="H78" s="86" t="s">
        <v>132</v>
      </c>
      <c r="I78" s="87">
        <v>4.8000000000000001E-2</v>
      </c>
      <c r="J78" s="87">
        <v>4.8499999999999821E-2</v>
      </c>
      <c r="K78" s="83">
        <v>29044020.446699999</v>
      </c>
      <c r="L78" s="85">
        <v>111.140078</v>
      </c>
      <c r="M78" s="83">
        <v>32279.547007755998</v>
      </c>
      <c r="N78" s="73"/>
      <c r="O78" s="84">
        <f t="shared" ref="O78:O141" si="2">IFERROR(M78/$M$11,0)</f>
        <v>7.0864451837343813E-3</v>
      </c>
      <c r="P78" s="84">
        <f>M78/'סכום נכסי הקרן'!$C$42</f>
        <v>1.8708746432213729E-3</v>
      </c>
    </row>
    <row r="79" spans="2:16">
      <c r="B79" s="76" t="s">
        <v>1840</v>
      </c>
      <c r="C79" s="73" t="s">
        <v>1841</v>
      </c>
      <c r="D79" s="73" t="s">
        <v>234</v>
      </c>
      <c r="E79" s="73"/>
      <c r="F79" s="94">
        <v>42795</v>
      </c>
      <c r="G79" s="83">
        <v>7.3399999999999377</v>
      </c>
      <c r="H79" s="86" t="s">
        <v>132</v>
      </c>
      <c r="I79" s="87">
        <v>4.8000000000000001E-2</v>
      </c>
      <c r="J79" s="87">
        <v>4.8499999999999703E-2</v>
      </c>
      <c r="K79" s="83">
        <v>35984406.646300003</v>
      </c>
      <c r="L79" s="85">
        <v>110.93251600000001</v>
      </c>
      <c r="M79" s="83">
        <v>39918.407798772001</v>
      </c>
      <c r="N79" s="73"/>
      <c r="O79" s="84">
        <f t="shared" si="2"/>
        <v>8.7634317984692806E-3</v>
      </c>
      <c r="P79" s="84">
        <f>M79/'סכום נכסי הקרן'!$C$42</f>
        <v>2.3136116789541214E-3</v>
      </c>
    </row>
    <row r="80" spans="2:16">
      <c r="B80" s="76" t="s">
        <v>1842</v>
      </c>
      <c r="C80" s="73" t="s">
        <v>1843</v>
      </c>
      <c r="D80" s="73" t="s">
        <v>234</v>
      </c>
      <c r="E80" s="73"/>
      <c r="F80" s="94">
        <v>42826</v>
      </c>
      <c r="G80" s="83">
        <v>7.2499999999999316</v>
      </c>
      <c r="H80" s="86" t="s">
        <v>132</v>
      </c>
      <c r="I80" s="87">
        <v>4.8000000000000001E-2</v>
      </c>
      <c r="J80" s="87">
        <v>4.8499999999999661E-2</v>
      </c>
      <c r="K80" s="83">
        <v>25395286.912100002</v>
      </c>
      <c r="L80" s="85">
        <v>113.146908</v>
      </c>
      <c r="M80" s="83">
        <v>28733.981988579999</v>
      </c>
      <c r="N80" s="73"/>
      <c r="O80" s="84">
        <f t="shared" si="2"/>
        <v>6.3080745285414878E-3</v>
      </c>
      <c r="P80" s="84">
        <f>M80/'סכום נכסי הקרן'!$C$42</f>
        <v>1.6653789561637061E-3</v>
      </c>
    </row>
    <row r="81" spans="2:16">
      <c r="B81" s="76" t="s">
        <v>1844</v>
      </c>
      <c r="C81" s="73" t="s">
        <v>1845</v>
      </c>
      <c r="D81" s="73" t="s">
        <v>234</v>
      </c>
      <c r="E81" s="73"/>
      <c r="F81" s="94">
        <v>42856</v>
      </c>
      <c r="G81" s="83">
        <v>7.3299999999999654</v>
      </c>
      <c r="H81" s="86" t="s">
        <v>132</v>
      </c>
      <c r="I81" s="87">
        <v>4.8000000000000001E-2</v>
      </c>
      <c r="J81" s="87">
        <v>4.8499999999999696E-2</v>
      </c>
      <c r="K81" s="83">
        <v>45895341.434600003</v>
      </c>
      <c r="L81" s="85">
        <v>112.359542</v>
      </c>
      <c r="M81" s="83">
        <v>51567.795610563</v>
      </c>
      <c r="N81" s="73"/>
      <c r="O81" s="84">
        <f t="shared" si="2"/>
        <v>1.1320863850799039E-2</v>
      </c>
      <c r="P81" s="84">
        <f>M81/'סכום נכסי הקרן'!$C$42</f>
        <v>2.9887929093752046E-3</v>
      </c>
    </row>
    <row r="82" spans="2:16">
      <c r="B82" s="76" t="s">
        <v>1846</v>
      </c>
      <c r="C82" s="73" t="s">
        <v>1847</v>
      </c>
      <c r="D82" s="73" t="s">
        <v>234</v>
      </c>
      <c r="E82" s="73"/>
      <c r="F82" s="94">
        <v>42887</v>
      </c>
      <c r="G82" s="83">
        <v>7.41999999999996</v>
      </c>
      <c r="H82" s="86" t="s">
        <v>132</v>
      </c>
      <c r="I82" s="87">
        <v>4.8000000000000001E-2</v>
      </c>
      <c r="J82" s="87">
        <v>4.8499999999999786E-2</v>
      </c>
      <c r="K82" s="83">
        <v>40303413.217900001</v>
      </c>
      <c r="L82" s="85">
        <v>111.70463599999999</v>
      </c>
      <c r="M82" s="83">
        <v>45020.780907940003</v>
      </c>
      <c r="N82" s="73"/>
      <c r="O82" s="84">
        <f t="shared" si="2"/>
        <v>9.8835741392645712E-3</v>
      </c>
      <c r="P82" s="84">
        <f>M82/'סכום נכסי הקרן'!$C$42</f>
        <v>2.6093376526768433E-3</v>
      </c>
    </row>
    <row r="83" spans="2:16">
      <c r="B83" s="76" t="s">
        <v>1848</v>
      </c>
      <c r="C83" s="73" t="s">
        <v>1849</v>
      </c>
      <c r="D83" s="73" t="s">
        <v>234</v>
      </c>
      <c r="E83" s="73"/>
      <c r="F83" s="94">
        <v>42918</v>
      </c>
      <c r="G83" s="83">
        <v>7.4999999999998206</v>
      </c>
      <c r="H83" s="86" t="s">
        <v>132</v>
      </c>
      <c r="I83" s="87">
        <v>4.8000000000000001E-2</v>
      </c>
      <c r="J83" s="87">
        <v>4.8499999999999099E-2</v>
      </c>
      <c r="K83" s="83">
        <v>17497559.735599998</v>
      </c>
      <c r="L83" s="85">
        <v>110.78368</v>
      </c>
      <c r="M83" s="83">
        <v>19384.440573115</v>
      </c>
      <c r="N83" s="73"/>
      <c r="O83" s="84">
        <f t="shared" si="2"/>
        <v>4.255536036665267E-3</v>
      </c>
      <c r="P83" s="84">
        <f>M83/'סכום נכסי הקרן'!$C$42</f>
        <v>1.1234934100084683E-3</v>
      </c>
    </row>
    <row r="84" spans="2:16">
      <c r="B84" s="76" t="s">
        <v>1850</v>
      </c>
      <c r="C84" s="73" t="s">
        <v>1851</v>
      </c>
      <c r="D84" s="73" t="s">
        <v>234</v>
      </c>
      <c r="E84" s="73"/>
      <c r="F84" s="94">
        <v>42949</v>
      </c>
      <c r="G84" s="83">
        <v>7.5900000000000603</v>
      </c>
      <c r="H84" s="86" t="s">
        <v>132</v>
      </c>
      <c r="I84" s="87">
        <v>4.8000000000000001E-2</v>
      </c>
      <c r="J84" s="87">
        <v>4.8500000000000314E-2</v>
      </c>
      <c r="K84" s="83">
        <v>42846121.6008</v>
      </c>
      <c r="L84" s="85">
        <v>111.143379</v>
      </c>
      <c r="M84" s="83">
        <v>47620.627238362998</v>
      </c>
      <c r="N84" s="73"/>
      <c r="O84" s="84">
        <f t="shared" si="2"/>
        <v>1.0454327765461641E-2</v>
      </c>
      <c r="P84" s="84">
        <f>M84/'סכום נכסי הקרן'!$C$42</f>
        <v>2.7600208879369854E-3</v>
      </c>
    </row>
    <row r="85" spans="2:16">
      <c r="B85" s="76" t="s">
        <v>1852</v>
      </c>
      <c r="C85" s="73" t="s">
        <v>1853</v>
      </c>
      <c r="D85" s="73" t="s">
        <v>234</v>
      </c>
      <c r="E85" s="73"/>
      <c r="F85" s="94">
        <v>42979</v>
      </c>
      <c r="G85" s="83">
        <v>7.6699999999999422</v>
      </c>
      <c r="H85" s="86" t="s">
        <v>132</v>
      </c>
      <c r="I85" s="87">
        <v>4.8000000000000001E-2</v>
      </c>
      <c r="J85" s="87">
        <v>4.8499999999999696E-2</v>
      </c>
      <c r="K85" s="83">
        <v>19245942.321199998</v>
      </c>
      <c r="L85" s="85">
        <v>110.831519</v>
      </c>
      <c r="M85" s="83">
        <v>21330.570250969002</v>
      </c>
      <c r="N85" s="73"/>
      <c r="O85" s="84">
        <f t="shared" si="2"/>
        <v>4.6827768922831402E-3</v>
      </c>
      <c r="P85" s="84">
        <f>M85/'סכום נכסי הקרן'!$C$42</f>
        <v>1.2362881981708546E-3</v>
      </c>
    </row>
    <row r="86" spans="2:16">
      <c r="B86" s="76" t="s">
        <v>1854</v>
      </c>
      <c r="C86" s="73" t="s">
        <v>1855</v>
      </c>
      <c r="D86" s="73" t="s">
        <v>234</v>
      </c>
      <c r="E86" s="73"/>
      <c r="F86" s="94">
        <v>43009</v>
      </c>
      <c r="G86" s="83">
        <v>7.5700000000000234</v>
      </c>
      <c r="H86" s="86" t="s">
        <v>132</v>
      </c>
      <c r="I86" s="87">
        <v>4.8000000000000001E-2</v>
      </c>
      <c r="J86" s="87">
        <v>4.850000000000023E-2</v>
      </c>
      <c r="K86" s="83">
        <v>36783808.007799998</v>
      </c>
      <c r="L86" s="85">
        <v>112.704549</v>
      </c>
      <c r="M86" s="83">
        <v>41457.024791992997</v>
      </c>
      <c r="N86" s="73"/>
      <c r="O86" s="84">
        <f t="shared" si="2"/>
        <v>9.1012099270967664E-3</v>
      </c>
      <c r="P86" s="84">
        <f>M86/'סכום נכסי הקרן'!$C$42</f>
        <v>2.4027876366450713E-3</v>
      </c>
    </row>
    <row r="87" spans="2:16">
      <c r="B87" s="76" t="s">
        <v>1856</v>
      </c>
      <c r="C87" s="73" t="s">
        <v>1857</v>
      </c>
      <c r="D87" s="73" t="s">
        <v>234</v>
      </c>
      <c r="E87" s="73"/>
      <c r="F87" s="94">
        <v>43040</v>
      </c>
      <c r="G87" s="83">
        <v>7.650000000000083</v>
      </c>
      <c r="H87" s="86" t="s">
        <v>132</v>
      </c>
      <c r="I87" s="87">
        <v>4.8000000000000001E-2</v>
      </c>
      <c r="J87" s="87">
        <v>4.8500000000000411E-2</v>
      </c>
      <c r="K87" s="83">
        <v>39463258.061499998</v>
      </c>
      <c r="L87" s="85">
        <v>112.133321</v>
      </c>
      <c r="M87" s="83">
        <v>44251.461670539</v>
      </c>
      <c r="N87" s="73"/>
      <c r="O87" s="84">
        <f t="shared" si="2"/>
        <v>9.7146827169864135E-3</v>
      </c>
      <c r="P87" s="84">
        <f>M87/'סכום נכסי הקרן'!$C$42</f>
        <v>2.5647490513110893E-3</v>
      </c>
    </row>
    <row r="88" spans="2:16">
      <c r="B88" s="76" t="s">
        <v>1858</v>
      </c>
      <c r="C88" s="73" t="s">
        <v>1859</v>
      </c>
      <c r="D88" s="73" t="s">
        <v>234</v>
      </c>
      <c r="E88" s="73"/>
      <c r="F88" s="94">
        <v>43070</v>
      </c>
      <c r="G88" s="83">
        <v>7.7399999999999718</v>
      </c>
      <c r="H88" s="86" t="s">
        <v>132</v>
      </c>
      <c r="I88" s="87">
        <v>4.8000000000000001E-2</v>
      </c>
      <c r="J88" s="87">
        <v>4.8499999999999828E-2</v>
      </c>
      <c r="K88" s="83">
        <v>40413134.973399997</v>
      </c>
      <c r="L88" s="85">
        <v>111.371229</v>
      </c>
      <c r="M88" s="83">
        <v>45008.605077267996</v>
      </c>
      <c r="N88" s="73"/>
      <c r="O88" s="84">
        <f t="shared" si="2"/>
        <v>9.8809011353155722E-3</v>
      </c>
      <c r="P88" s="84">
        <f>M88/'סכום נכסי הקרן'!$C$42</f>
        <v>2.6086319595994608E-3</v>
      </c>
    </row>
    <row r="89" spans="2:16">
      <c r="B89" s="76" t="s">
        <v>1860</v>
      </c>
      <c r="C89" s="73" t="s">
        <v>1861</v>
      </c>
      <c r="D89" s="73" t="s">
        <v>234</v>
      </c>
      <c r="E89" s="73"/>
      <c r="F89" s="94">
        <v>43101</v>
      </c>
      <c r="G89" s="83">
        <v>7.8200000000000065</v>
      </c>
      <c r="H89" s="86" t="s">
        <v>132</v>
      </c>
      <c r="I89" s="87">
        <v>4.8000000000000001E-2</v>
      </c>
      <c r="J89" s="87">
        <v>4.8499999999999967E-2</v>
      </c>
      <c r="K89" s="83">
        <v>55173920.636100009</v>
      </c>
      <c r="L89" s="85">
        <v>111.25304300000001</v>
      </c>
      <c r="M89" s="83">
        <v>61382.665589352</v>
      </c>
      <c r="N89" s="73"/>
      <c r="O89" s="84">
        <f t="shared" si="2"/>
        <v>1.3475557597692596E-2</v>
      </c>
      <c r="P89" s="84">
        <f>M89/'סכום נכסי הקרן'!$C$42</f>
        <v>3.5576482085347312E-3</v>
      </c>
    </row>
    <row r="90" spans="2:16">
      <c r="B90" s="76" t="s">
        <v>1862</v>
      </c>
      <c r="C90" s="73" t="s">
        <v>1863</v>
      </c>
      <c r="D90" s="73" t="s">
        <v>234</v>
      </c>
      <c r="E90" s="73"/>
      <c r="F90" s="94">
        <v>43132</v>
      </c>
      <c r="G90" s="83">
        <v>7.9099999999999824</v>
      </c>
      <c r="H90" s="86" t="s">
        <v>132</v>
      </c>
      <c r="I90" s="87">
        <v>4.8000000000000001E-2</v>
      </c>
      <c r="J90" s="87">
        <v>4.84999999999998E-2</v>
      </c>
      <c r="K90" s="83">
        <v>52968587.9912</v>
      </c>
      <c r="L90" s="85">
        <v>110.699871</v>
      </c>
      <c r="M90" s="83">
        <v>58636.158720532003</v>
      </c>
      <c r="N90" s="73"/>
      <c r="O90" s="84">
        <f t="shared" si="2"/>
        <v>1.2872607055419918E-2</v>
      </c>
      <c r="P90" s="84">
        <f>M90/'סכום נכסי הקרן'!$C$42</f>
        <v>3.3984647461065246E-3</v>
      </c>
    </row>
    <row r="91" spans="2:16">
      <c r="B91" s="76" t="s">
        <v>1864</v>
      </c>
      <c r="C91" s="73" t="s">
        <v>1865</v>
      </c>
      <c r="D91" s="73" t="s">
        <v>234</v>
      </c>
      <c r="E91" s="73"/>
      <c r="F91" s="94">
        <v>43161</v>
      </c>
      <c r="G91" s="83">
        <v>7.9899999999997524</v>
      </c>
      <c r="H91" s="86" t="s">
        <v>132</v>
      </c>
      <c r="I91" s="87">
        <v>4.8000000000000001E-2</v>
      </c>
      <c r="J91" s="87">
        <v>4.8499999999998961E-2</v>
      </c>
      <c r="K91" s="83">
        <v>12459763.704500001</v>
      </c>
      <c r="L91" s="85">
        <v>110.815612</v>
      </c>
      <c r="M91" s="83">
        <v>13807.363458757</v>
      </c>
      <c r="N91" s="73"/>
      <c r="O91" s="84">
        <f t="shared" si="2"/>
        <v>3.0311802163415988E-3</v>
      </c>
      <c r="P91" s="84">
        <f>M91/'סכום נכסי הקרן'!$C$42</f>
        <v>8.0025429658362466E-4</v>
      </c>
    </row>
    <row r="92" spans="2:16">
      <c r="B92" s="76" t="s">
        <v>1866</v>
      </c>
      <c r="C92" s="73" t="s">
        <v>1867</v>
      </c>
      <c r="D92" s="73" t="s">
        <v>234</v>
      </c>
      <c r="E92" s="73"/>
      <c r="F92" s="94">
        <v>43221</v>
      </c>
      <c r="G92" s="83">
        <v>7.9599999999999698</v>
      </c>
      <c r="H92" s="86" t="s">
        <v>132</v>
      </c>
      <c r="I92" s="87">
        <v>4.8000000000000001E-2</v>
      </c>
      <c r="J92" s="87">
        <v>4.8499999999999856E-2</v>
      </c>
      <c r="K92" s="83">
        <v>50430507.328599997</v>
      </c>
      <c r="L92" s="85">
        <v>112.135518</v>
      </c>
      <c r="M92" s="83">
        <v>56550.510633708</v>
      </c>
      <c r="N92" s="73"/>
      <c r="O92" s="84">
        <f t="shared" si="2"/>
        <v>1.2414737221116247E-2</v>
      </c>
      <c r="P92" s="84">
        <f>M92/'סכום נכסי הקרן'!$C$42</f>
        <v>3.2775836779990741E-3</v>
      </c>
    </row>
    <row r="93" spans="2:16">
      <c r="B93" s="76" t="s">
        <v>1868</v>
      </c>
      <c r="C93" s="73" t="s">
        <v>1869</v>
      </c>
      <c r="D93" s="73" t="s">
        <v>234</v>
      </c>
      <c r="E93" s="73"/>
      <c r="F93" s="94">
        <v>43252</v>
      </c>
      <c r="G93" s="83">
        <v>8.0400000000000613</v>
      </c>
      <c r="H93" s="86" t="s">
        <v>132</v>
      </c>
      <c r="I93" s="87">
        <v>4.8000000000000001E-2</v>
      </c>
      <c r="J93" s="87">
        <v>4.8500000000000335E-2</v>
      </c>
      <c r="K93" s="83">
        <v>28103249.6941</v>
      </c>
      <c r="L93" s="85">
        <v>111.25162</v>
      </c>
      <c r="M93" s="83">
        <v>31265.320680727</v>
      </c>
      <c r="N93" s="73"/>
      <c r="O93" s="84">
        <f t="shared" si="2"/>
        <v>6.8637884262320436E-3</v>
      </c>
      <c r="P93" s="84">
        <f>M93/'סכום נכסי הקרן'!$C$42</f>
        <v>1.8120915903715241E-3</v>
      </c>
    </row>
    <row r="94" spans="2:16">
      <c r="B94" s="76" t="s">
        <v>1870</v>
      </c>
      <c r="C94" s="73" t="s">
        <v>1871</v>
      </c>
      <c r="D94" s="73" t="s">
        <v>234</v>
      </c>
      <c r="E94" s="73"/>
      <c r="F94" s="94">
        <v>43282</v>
      </c>
      <c r="G94" s="83">
        <v>8.1300000000000434</v>
      </c>
      <c r="H94" s="86" t="s">
        <v>132</v>
      </c>
      <c r="I94" s="87">
        <v>4.8000000000000001E-2</v>
      </c>
      <c r="J94" s="87">
        <v>4.8500000000000529E-2</v>
      </c>
      <c r="K94" s="83">
        <v>21553831.2192</v>
      </c>
      <c r="L94" s="85">
        <v>110.271704</v>
      </c>
      <c r="M94" s="83">
        <v>23767.776978615002</v>
      </c>
      <c r="N94" s="73"/>
      <c r="O94" s="84">
        <f t="shared" si="2"/>
        <v>5.2178256608653691E-3</v>
      </c>
      <c r="P94" s="84">
        <f>M94/'סכום נכסי הקרן'!$C$42</f>
        <v>1.377545083403657E-3</v>
      </c>
    </row>
    <row r="95" spans="2:16">
      <c r="B95" s="76" t="s">
        <v>1872</v>
      </c>
      <c r="C95" s="73" t="s">
        <v>1873</v>
      </c>
      <c r="D95" s="73" t="s">
        <v>234</v>
      </c>
      <c r="E95" s="73"/>
      <c r="F95" s="94">
        <v>43313</v>
      </c>
      <c r="G95" s="83">
        <v>8.2099999999999707</v>
      </c>
      <c r="H95" s="86" t="s">
        <v>132</v>
      </c>
      <c r="I95" s="87">
        <v>4.8000000000000001E-2</v>
      </c>
      <c r="J95" s="87">
        <v>4.8599999999999893E-2</v>
      </c>
      <c r="K95" s="83">
        <v>60893782.926899999</v>
      </c>
      <c r="L95" s="85">
        <v>109.694039</v>
      </c>
      <c r="M95" s="83">
        <v>66796.849776538002</v>
      </c>
      <c r="N95" s="73"/>
      <c r="O95" s="84">
        <f t="shared" si="2"/>
        <v>1.4664152947184841E-2</v>
      </c>
      <c r="P95" s="84">
        <f>M95/'סכום נכסי הקרן'!$C$42</f>
        <v>3.8714462896262221E-3</v>
      </c>
    </row>
    <row r="96" spans="2:16">
      <c r="B96" s="76" t="s">
        <v>1874</v>
      </c>
      <c r="C96" s="73" t="s">
        <v>1875</v>
      </c>
      <c r="D96" s="73" t="s">
        <v>234</v>
      </c>
      <c r="E96" s="73"/>
      <c r="F96" s="94">
        <v>43345</v>
      </c>
      <c r="G96" s="83">
        <v>8.3000000000000576</v>
      </c>
      <c r="H96" s="86" t="s">
        <v>132</v>
      </c>
      <c r="I96" s="87">
        <v>4.8000000000000001E-2</v>
      </c>
      <c r="J96" s="87">
        <v>4.8500000000000293E-2</v>
      </c>
      <c r="K96" s="83">
        <v>56518646.586499996</v>
      </c>
      <c r="L96" s="85">
        <v>109.25872200000001</v>
      </c>
      <c r="M96" s="83">
        <v>61751.550870284998</v>
      </c>
      <c r="N96" s="73"/>
      <c r="O96" s="84">
        <f t="shared" si="2"/>
        <v>1.355654031166284E-2</v>
      </c>
      <c r="P96" s="84">
        <f>M96/'סכום נכסי הקרן'!$C$42</f>
        <v>3.5790282520089881E-3</v>
      </c>
    </row>
    <row r="97" spans="2:16">
      <c r="B97" s="76" t="s">
        <v>1876</v>
      </c>
      <c r="C97" s="73" t="s">
        <v>1877</v>
      </c>
      <c r="D97" s="73" t="s">
        <v>234</v>
      </c>
      <c r="E97" s="73"/>
      <c r="F97" s="94">
        <v>43375</v>
      </c>
      <c r="G97" s="83">
        <v>8.190000000000051</v>
      </c>
      <c r="H97" s="86" t="s">
        <v>132</v>
      </c>
      <c r="I97" s="87">
        <v>4.8000000000000001E-2</v>
      </c>
      <c r="J97" s="87">
        <v>4.8500000000000425E-2</v>
      </c>
      <c r="K97" s="83">
        <v>20295986.985399999</v>
      </c>
      <c r="L97" s="85">
        <v>111.334687</v>
      </c>
      <c r="M97" s="83">
        <v>22596.473596972999</v>
      </c>
      <c r="N97" s="73"/>
      <c r="O97" s="84">
        <f t="shared" si="2"/>
        <v>4.9606852119757246E-3</v>
      </c>
      <c r="P97" s="84">
        <f>M97/'סכום נכסי הקרן'!$C$42</f>
        <v>1.3096580775634901E-3</v>
      </c>
    </row>
    <row r="98" spans="2:16">
      <c r="B98" s="76" t="s">
        <v>1878</v>
      </c>
      <c r="C98" s="73" t="s">
        <v>1879</v>
      </c>
      <c r="D98" s="73" t="s">
        <v>234</v>
      </c>
      <c r="E98" s="73"/>
      <c r="F98" s="94">
        <v>43405</v>
      </c>
      <c r="G98" s="83">
        <v>8.2700000002247016</v>
      </c>
      <c r="H98" s="86" t="s">
        <v>132</v>
      </c>
      <c r="I98" s="87">
        <v>4.8000000000000001E-2</v>
      </c>
      <c r="J98" s="87">
        <v>4.8500000001379738E-2</v>
      </c>
      <c r="K98" s="83">
        <v>13733.8796</v>
      </c>
      <c r="L98" s="85">
        <v>110.82275</v>
      </c>
      <c r="M98" s="83">
        <v>15.220263053999998</v>
      </c>
      <c r="N98" s="73"/>
      <c r="O98" s="84">
        <f t="shared" si="2"/>
        <v>3.34135915191973E-6</v>
      </c>
      <c r="P98" s="84">
        <f>M98/'סכום נכסי הקרן'!$C$42</f>
        <v>8.8214386044654789E-7</v>
      </c>
    </row>
    <row r="99" spans="2:16">
      <c r="B99" s="76" t="s">
        <v>1880</v>
      </c>
      <c r="C99" s="73" t="s">
        <v>1881</v>
      </c>
      <c r="D99" s="73" t="s">
        <v>234</v>
      </c>
      <c r="E99" s="73"/>
      <c r="F99" s="94">
        <v>43435</v>
      </c>
      <c r="G99" s="83">
        <v>8.3500000000000671</v>
      </c>
      <c r="H99" s="86" t="s">
        <v>132</v>
      </c>
      <c r="I99" s="87">
        <v>4.8000000000000001E-2</v>
      </c>
      <c r="J99" s="87">
        <v>4.8600000000000268E-2</v>
      </c>
      <c r="K99" s="83">
        <v>23481649.927400004</v>
      </c>
      <c r="L99" s="85">
        <v>109.99556800000001</v>
      </c>
      <c r="M99" s="83">
        <v>25828.774268254998</v>
      </c>
      <c r="N99" s="73"/>
      <c r="O99" s="84">
        <f t="shared" si="2"/>
        <v>5.6702838169029896E-3</v>
      </c>
      <c r="P99" s="84">
        <f>M99/'סכום נכסי הקרן'!$C$42</f>
        <v>1.4969974278869601E-3</v>
      </c>
    </row>
    <row r="100" spans="2:16">
      <c r="B100" s="76" t="s">
        <v>1882</v>
      </c>
      <c r="C100" s="73" t="s">
        <v>1883</v>
      </c>
      <c r="D100" s="73" t="s">
        <v>234</v>
      </c>
      <c r="E100" s="73"/>
      <c r="F100" s="94">
        <v>43497</v>
      </c>
      <c r="G100" s="83">
        <v>8.5200000000000777</v>
      </c>
      <c r="H100" s="86" t="s">
        <v>132</v>
      </c>
      <c r="I100" s="87">
        <v>4.8000000000000001E-2</v>
      </c>
      <c r="J100" s="87">
        <v>4.8500000000000501E-2</v>
      </c>
      <c r="K100" s="83">
        <v>35440425.589100003</v>
      </c>
      <c r="L100" s="85">
        <v>109.79259999999999</v>
      </c>
      <c r="M100" s="83">
        <v>38910.964531873004</v>
      </c>
      <c r="N100" s="73"/>
      <c r="O100" s="84">
        <f t="shared" si="2"/>
        <v>8.5422641505810779E-3</v>
      </c>
      <c r="P100" s="84">
        <f>M100/'סכום נכסי הקרן'!$C$42</f>
        <v>2.2552217622036613E-3</v>
      </c>
    </row>
    <row r="101" spans="2:16">
      <c r="B101" s="76" t="s">
        <v>1884</v>
      </c>
      <c r="C101" s="73" t="s">
        <v>1885</v>
      </c>
      <c r="D101" s="73" t="s">
        <v>234</v>
      </c>
      <c r="E101" s="73"/>
      <c r="F101" s="94">
        <v>43525</v>
      </c>
      <c r="G101" s="83">
        <v>8.6000000000000636</v>
      </c>
      <c r="H101" s="86" t="s">
        <v>132</v>
      </c>
      <c r="I101" s="87">
        <v>4.8000000000000001E-2</v>
      </c>
      <c r="J101" s="87">
        <v>4.8700000000000319E-2</v>
      </c>
      <c r="K101" s="83">
        <v>55612807.658100002</v>
      </c>
      <c r="L101" s="85">
        <v>109.39924499999999</v>
      </c>
      <c r="M101" s="83">
        <v>60839.991890006997</v>
      </c>
      <c r="N101" s="73"/>
      <c r="O101" s="84">
        <f t="shared" si="2"/>
        <v>1.3356422486467562E-2</v>
      </c>
      <c r="P101" s="84">
        <f>M101/'סכום נכסי הקרן'!$C$42</f>
        <v>3.5261956462232539E-3</v>
      </c>
    </row>
    <row r="102" spans="2:16">
      <c r="B102" s="76" t="s">
        <v>1886</v>
      </c>
      <c r="C102" s="73" t="s">
        <v>1887</v>
      </c>
      <c r="D102" s="73" t="s">
        <v>234</v>
      </c>
      <c r="E102" s="73"/>
      <c r="F102" s="94">
        <v>43556</v>
      </c>
      <c r="G102" s="83">
        <v>8.4799999999999773</v>
      </c>
      <c r="H102" s="86" t="s">
        <v>132</v>
      </c>
      <c r="I102" s="87">
        <v>4.8000000000000001E-2</v>
      </c>
      <c r="J102" s="87">
        <v>4.8699999999999848E-2</v>
      </c>
      <c r="K102" s="83">
        <v>24625592.529299997</v>
      </c>
      <c r="L102" s="85">
        <v>111.449601</v>
      </c>
      <c r="M102" s="83">
        <v>27445.124722943001</v>
      </c>
      <c r="N102" s="73"/>
      <c r="O102" s="84">
        <f t="shared" si="2"/>
        <v>6.0251270522215803E-3</v>
      </c>
      <c r="P102" s="84">
        <f>M102/'סכום נכסי הקרן'!$C$42</f>
        <v>1.5906787016516919E-3</v>
      </c>
    </row>
    <row r="103" spans="2:16">
      <c r="B103" s="76" t="s">
        <v>1888</v>
      </c>
      <c r="C103" s="73" t="s">
        <v>1889</v>
      </c>
      <c r="D103" s="73" t="s">
        <v>234</v>
      </c>
      <c r="E103" s="73"/>
      <c r="F103" s="94">
        <v>43586</v>
      </c>
      <c r="G103" s="83">
        <v>8.5600000000000112</v>
      </c>
      <c r="H103" s="86" t="s">
        <v>132</v>
      </c>
      <c r="I103" s="87">
        <v>4.8000000000000001E-2</v>
      </c>
      <c r="J103" s="87">
        <v>4.850000000000005E-2</v>
      </c>
      <c r="K103" s="83">
        <v>59994363.094400004</v>
      </c>
      <c r="L103" s="85">
        <v>110.60804400000001</v>
      </c>
      <c r="M103" s="83">
        <v>66358.591330322</v>
      </c>
      <c r="N103" s="73"/>
      <c r="O103" s="84">
        <f t="shared" si="2"/>
        <v>1.4567940492447726E-2</v>
      </c>
      <c r="P103" s="84">
        <f>M103/'סכום נכסי הקרן'!$C$42</f>
        <v>3.8460454804387168E-3</v>
      </c>
    </row>
    <row r="104" spans="2:16">
      <c r="B104" s="76" t="s">
        <v>1890</v>
      </c>
      <c r="C104" s="73" t="s">
        <v>1891</v>
      </c>
      <c r="D104" s="73" t="s">
        <v>234</v>
      </c>
      <c r="E104" s="73"/>
      <c r="F104" s="94">
        <v>43617</v>
      </c>
      <c r="G104" s="83">
        <v>8.6400000002198052</v>
      </c>
      <c r="H104" s="86" t="s">
        <v>132</v>
      </c>
      <c r="I104" s="87">
        <v>4.8000000000000001E-2</v>
      </c>
      <c r="J104" s="87">
        <v>4.8500000001419075E-2</v>
      </c>
      <c r="K104" s="83">
        <v>15077.4113</v>
      </c>
      <c r="L104" s="85">
        <v>109.833832</v>
      </c>
      <c r="M104" s="83">
        <v>16.560098548999999</v>
      </c>
      <c r="N104" s="73"/>
      <c r="O104" s="84">
        <f t="shared" si="2"/>
        <v>3.6354980624892553E-6</v>
      </c>
      <c r="P104" s="84">
        <f>M104/'סכום נכסי הקרן'!$C$42</f>
        <v>9.5979873748311739E-7</v>
      </c>
    </row>
    <row r="105" spans="2:16">
      <c r="B105" s="76" t="s">
        <v>1892</v>
      </c>
      <c r="C105" s="73" t="s">
        <v>1893</v>
      </c>
      <c r="D105" s="73" t="s">
        <v>234</v>
      </c>
      <c r="E105" s="73"/>
      <c r="F105" s="94">
        <v>43647</v>
      </c>
      <c r="G105" s="83">
        <v>8.7300000000000946</v>
      </c>
      <c r="H105" s="86" t="s">
        <v>132</v>
      </c>
      <c r="I105" s="87">
        <v>4.8000000000000001E-2</v>
      </c>
      <c r="J105" s="87">
        <v>4.8500000000000695E-2</v>
      </c>
      <c r="K105" s="83">
        <v>18621647.924600001</v>
      </c>
      <c r="L105" s="85">
        <v>108.64634599999999</v>
      </c>
      <c r="M105" s="83">
        <v>20231.740111595998</v>
      </c>
      <c r="N105" s="73"/>
      <c r="O105" s="84">
        <f t="shared" si="2"/>
        <v>4.4415467552235645E-3</v>
      </c>
      <c r="P105" s="84">
        <f>M105/'סכום נכסי הקרן'!$C$42</f>
        <v>1.1726016339056744E-3</v>
      </c>
    </row>
    <row r="106" spans="2:16">
      <c r="B106" s="76" t="s">
        <v>1894</v>
      </c>
      <c r="C106" s="73" t="s">
        <v>1895</v>
      </c>
      <c r="D106" s="73" t="s">
        <v>234</v>
      </c>
      <c r="E106" s="73"/>
      <c r="F106" s="94">
        <v>43678</v>
      </c>
      <c r="G106" s="83">
        <v>8.8199999999999807</v>
      </c>
      <c r="H106" s="86" t="s">
        <v>132</v>
      </c>
      <c r="I106" s="87">
        <v>4.8000000000000001E-2</v>
      </c>
      <c r="J106" s="87">
        <v>4.8499999999999835E-2</v>
      </c>
      <c r="K106" s="83">
        <v>41826082.477899998</v>
      </c>
      <c r="L106" s="85">
        <v>108.86049</v>
      </c>
      <c r="M106" s="83">
        <v>45532.078515862013</v>
      </c>
      <c r="N106" s="73"/>
      <c r="O106" s="84">
        <f t="shared" si="2"/>
        <v>9.9958211441634696E-3</v>
      </c>
      <c r="P106" s="84">
        <f>M106/'סכום נכסי הקרן'!$C$42</f>
        <v>2.6389717032901058E-3</v>
      </c>
    </row>
    <row r="107" spans="2:16">
      <c r="B107" s="76" t="s">
        <v>1896</v>
      </c>
      <c r="C107" s="73" t="s">
        <v>1897</v>
      </c>
      <c r="D107" s="73" t="s">
        <v>234</v>
      </c>
      <c r="E107" s="73"/>
      <c r="F107" s="94">
        <v>43709</v>
      </c>
      <c r="G107" s="83">
        <v>8.9000000001934403</v>
      </c>
      <c r="H107" s="86" t="s">
        <v>132</v>
      </c>
      <c r="I107" s="87">
        <v>4.8000000000000001E-2</v>
      </c>
      <c r="J107" s="87">
        <v>4.8500000000865393E-2</v>
      </c>
      <c r="K107" s="83">
        <v>18063.0373</v>
      </c>
      <c r="L107" s="85">
        <v>108.754215</v>
      </c>
      <c r="M107" s="83">
        <v>19.644314397999999</v>
      </c>
      <c r="N107" s="73"/>
      <c r="O107" s="84">
        <f t="shared" si="2"/>
        <v>4.3125870731712142E-6</v>
      </c>
      <c r="P107" s="84">
        <f>M107/'סכום נכסי הקרן'!$C$42</f>
        <v>1.1385553112581195E-6</v>
      </c>
    </row>
    <row r="108" spans="2:16">
      <c r="B108" s="76" t="s">
        <v>1898</v>
      </c>
      <c r="C108" s="73" t="s">
        <v>1899</v>
      </c>
      <c r="D108" s="73" t="s">
        <v>234</v>
      </c>
      <c r="E108" s="73"/>
      <c r="F108" s="94">
        <v>43740</v>
      </c>
      <c r="G108" s="83">
        <v>8.7700000000000404</v>
      </c>
      <c r="H108" s="86" t="s">
        <v>132</v>
      </c>
      <c r="I108" s="87">
        <v>4.8000000000000001E-2</v>
      </c>
      <c r="J108" s="87">
        <v>4.8500000000000085E-2</v>
      </c>
      <c r="K108" s="83">
        <v>47722843.109200001</v>
      </c>
      <c r="L108" s="85">
        <v>110.670672</v>
      </c>
      <c r="M108" s="83">
        <v>52815.191395382994</v>
      </c>
      <c r="N108" s="73"/>
      <c r="O108" s="84">
        <f t="shared" si="2"/>
        <v>1.1594709138944633E-2</v>
      </c>
      <c r="P108" s="84">
        <f>M108/'סכום נכסי הקרן'!$C$42</f>
        <v>3.0610901179859767E-3</v>
      </c>
    </row>
    <row r="109" spans="2:16">
      <c r="B109" s="76" t="s">
        <v>1900</v>
      </c>
      <c r="C109" s="73" t="s">
        <v>1901</v>
      </c>
      <c r="D109" s="73" t="s">
        <v>234</v>
      </c>
      <c r="E109" s="73"/>
      <c r="F109" s="94">
        <v>43770</v>
      </c>
      <c r="G109" s="83">
        <v>8.849999999999957</v>
      </c>
      <c r="H109" s="86" t="s">
        <v>132</v>
      </c>
      <c r="I109" s="87">
        <v>4.8000000000000001E-2</v>
      </c>
      <c r="J109" s="87">
        <v>4.8499999999999828E-2</v>
      </c>
      <c r="K109" s="83">
        <v>69261447.635800004</v>
      </c>
      <c r="L109" s="85">
        <v>110.46750299999999</v>
      </c>
      <c r="M109" s="83">
        <v>76511.391924210999</v>
      </c>
      <c r="N109" s="73"/>
      <c r="O109" s="84">
        <f t="shared" si="2"/>
        <v>1.6796821364062593E-2</v>
      </c>
      <c r="P109" s="84">
        <f>M109/'סכום נכסי הקרן'!$C$42</f>
        <v>4.4344867365761053E-3</v>
      </c>
    </row>
    <row r="110" spans="2:16">
      <c r="B110" s="76" t="s">
        <v>1902</v>
      </c>
      <c r="C110" s="73" t="s">
        <v>1903</v>
      </c>
      <c r="D110" s="73" t="s">
        <v>234</v>
      </c>
      <c r="E110" s="73"/>
      <c r="F110" s="94">
        <v>43800</v>
      </c>
      <c r="G110" s="83">
        <v>8.9399999999998787</v>
      </c>
      <c r="H110" s="86" t="s">
        <v>132</v>
      </c>
      <c r="I110" s="87">
        <v>4.8000000000000001E-2</v>
      </c>
      <c r="J110" s="87">
        <v>4.8499999999999314E-2</v>
      </c>
      <c r="K110" s="83">
        <v>31044986.991900001</v>
      </c>
      <c r="L110" s="85">
        <v>109.612039</v>
      </c>
      <c r="M110" s="83">
        <v>34029.043299031</v>
      </c>
      <c r="N110" s="73"/>
      <c r="O110" s="84">
        <f t="shared" si="2"/>
        <v>7.4705184039777772E-3</v>
      </c>
      <c r="P110" s="84">
        <f>M110/'סכום נכסי הקרן'!$C$42</f>
        <v>1.9722728520924515E-3</v>
      </c>
    </row>
    <row r="111" spans="2:16">
      <c r="B111" s="76" t="s">
        <v>1904</v>
      </c>
      <c r="C111" s="73" t="s">
        <v>1905</v>
      </c>
      <c r="D111" s="73" t="s">
        <v>234</v>
      </c>
      <c r="E111" s="73"/>
      <c r="F111" s="94">
        <v>43831</v>
      </c>
      <c r="G111" s="83">
        <v>9.02000000000006</v>
      </c>
      <c r="H111" s="86" t="s">
        <v>132</v>
      </c>
      <c r="I111" s="87">
        <v>4.8000000000000001E-2</v>
      </c>
      <c r="J111" s="87">
        <v>4.8500000000000328E-2</v>
      </c>
      <c r="K111" s="83">
        <v>41858177.957400002</v>
      </c>
      <c r="L111" s="85">
        <v>109.582894</v>
      </c>
      <c r="M111" s="83">
        <v>45869.40285631</v>
      </c>
      <c r="N111" s="73"/>
      <c r="O111" s="84">
        <f t="shared" si="2"/>
        <v>1.0069875171227408E-2</v>
      </c>
      <c r="P111" s="84">
        <f>M111/'סכום נכסי הקרן'!$C$42</f>
        <v>2.6585225214888208E-3</v>
      </c>
    </row>
    <row r="112" spans="2:16">
      <c r="B112" s="76" t="s">
        <v>1906</v>
      </c>
      <c r="C112" s="73" t="s">
        <v>1907</v>
      </c>
      <c r="D112" s="73" t="s">
        <v>234</v>
      </c>
      <c r="E112" s="73"/>
      <c r="F112" s="94">
        <v>43863</v>
      </c>
      <c r="G112" s="83">
        <v>9.1099999999999763</v>
      </c>
      <c r="H112" s="86" t="s">
        <v>132</v>
      </c>
      <c r="I112" s="87">
        <v>4.8000000000000001E-2</v>
      </c>
      <c r="J112" s="87">
        <v>4.8699999999999959E-2</v>
      </c>
      <c r="K112" s="83">
        <v>44803647.287699997</v>
      </c>
      <c r="L112" s="85">
        <v>108.938115</v>
      </c>
      <c r="M112" s="83">
        <v>48808.248938083001</v>
      </c>
      <c r="N112" s="73"/>
      <c r="O112" s="84">
        <f t="shared" si="2"/>
        <v>1.0715050633476397E-2</v>
      </c>
      <c r="P112" s="84">
        <f>M112/'סכום נכסי הקרן'!$C$42</f>
        <v>2.8288536792773272E-3</v>
      </c>
    </row>
    <row r="113" spans="2:16">
      <c r="B113" s="76" t="s">
        <v>1908</v>
      </c>
      <c r="C113" s="73" t="s">
        <v>1909</v>
      </c>
      <c r="D113" s="73" t="s">
        <v>234</v>
      </c>
      <c r="E113" s="73"/>
      <c r="F113" s="94">
        <v>43891</v>
      </c>
      <c r="G113" s="83">
        <v>9.1899999998401576</v>
      </c>
      <c r="H113" s="86" t="s">
        <v>132</v>
      </c>
      <c r="I113" s="87">
        <v>4.8000000000000001E-2</v>
      </c>
      <c r="J113" s="87">
        <v>4.8499999999031262E-2</v>
      </c>
      <c r="K113" s="83">
        <v>22690.757600000001</v>
      </c>
      <c r="L113" s="85">
        <v>109.183171</v>
      </c>
      <c r="M113" s="83">
        <v>24.774488684000001</v>
      </c>
      <c r="N113" s="73"/>
      <c r="O113" s="84">
        <f t="shared" si="2"/>
        <v>5.4388327064202657E-6</v>
      </c>
      <c r="P113" s="84">
        <f>M113/'סכום נכסי הקרן'!$C$42</f>
        <v>1.4358925999343691E-6</v>
      </c>
    </row>
    <row r="114" spans="2:16">
      <c r="B114" s="76" t="s">
        <v>1910</v>
      </c>
      <c r="C114" s="73" t="s">
        <v>1911</v>
      </c>
      <c r="D114" s="73" t="s">
        <v>234</v>
      </c>
      <c r="E114" s="73"/>
      <c r="F114" s="94">
        <v>44045</v>
      </c>
      <c r="G114" s="83">
        <v>9.3899999999993309</v>
      </c>
      <c r="H114" s="86" t="s">
        <v>132</v>
      </c>
      <c r="I114" s="87">
        <v>4.8000000000000001E-2</v>
      </c>
      <c r="J114" s="87">
        <v>4.8499999999996476E-2</v>
      </c>
      <c r="K114" s="83">
        <v>6201891.6085000001</v>
      </c>
      <c r="L114" s="85">
        <v>110.04333200000001</v>
      </c>
      <c r="M114" s="83">
        <v>6824.7681955040007</v>
      </c>
      <c r="N114" s="73"/>
      <c r="O114" s="84">
        <f t="shared" si="2"/>
        <v>1.4982659359349859E-3</v>
      </c>
      <c r="P114" s="84">
        <f>M114/'סכום נכסי הקרן'!$C$42</f>
        <v>3.955534369724646E-4</v>
      </c>
    </row>
    <row r="115" spans="2:16">
      <c r="B115" s="76" t="s">
        <v>1912</v>
      </c>
      <c r="C115" s="73" t="s">
        <v>1913</v>
      </c>
      <c r="D115" s="73" t="s">
        <v>234</v>
      </c>
      <c r="E115" s="73"/>
      <c r="F115" s="94">
        <v>44075</v>
      </c>
      <c r="G115" s="83">
        <v>9.470000000000045</v>
      </c>
      <c r="H115" s="86" t="s">
        <v>132</v>
      </c>
      <c r="I115" s="87">
        <v>4.8000000000000001E-2</v>
      </c>
      <c r="J115" s="87">
        <v>4.8600000000000206E-2</v>
      </c>
      <c r="K115" s="83">
        <v>81936325.693599999</v>
      </c>
      <c r="L115" s="85">
        <v>109.367848</v>
      </c>
      <c r="M115" s="83">
        <v>89611.99597497801</v>
      </c>
      <c r="N115" s="73"/>
      <c r="O115" s="84">
        <f t="shared" si="2"/>
        <v>1.9672844142736116E-2</v>
      </c>
      <c r="P115" s="84">
        <f>M115/'סכום נכסי הקרן'!$C$42</f>
        <v>5.1937783066707587E-3</v>
      </c>
    </row>
    <row r="116" spans="2:16">
      <c r="B116" s="76" t="s">
        <v>1914</v>
      </c>
      <c r="C116" s="73" t="s">
        <v>1915</v>
      </c>
      <c r="D116" s="73" t="s">
        <v>234</v>
      </c>
      <c r="E116" s="73"/>
      <c r="F116" s="94">
        <v>44166</v>
      </c>
      <c r="G116" s="83">
        <v>9.4900000000000073</v>
      </c>
      <c r="H116" s="86" t="s">
        <v>132</v>
      </c>
      <c r="I116" s="87">
        <v>4.8000000000000001E-2</v>
      </c>
      <c r="J116" s="87">
        <v>4.8500000000000022E-2</v>
      </c>
      <c r="K116" s="83">
        <v>149575832.00490001</v>
      </c>
      <c r="L116" s="85">
        <v>110.469313</v>
      </c>
      <c r="M116" s="83">
        <v>165235.39417681599</v>
      </c>
      <c r="N116" s="73"/>
      <c r="O116" s="84">
        <f t="shared" si="2"/>
        <v>3.627472104752285E-2</v>
      </c>
      <c r="P116" s="84">
        <f>M116/'סכום נכסי הקרן'!$C$42</f>
        <v>9.5767982448395541E-3</v>
      </c>
    </row>
    <row r="117" spans="2:16">
      <c r="B117" s="76" t="s">
        <v>1916</v>
      </c>
      <c r="C117" s="73" t="s">
        <v>1917</v>
      </c>
      <c r="D117" s="73" t="s">
        <v>234</v>
      </c>
      <c r="E117" s="73"/>
      <c r="F117" s="94">
        <v>44197</v>
      </c>
      <c r="G117" s="83">
        <v>9.5799999999999201</v>
      </c>
      <c r="H117" s="86" t="s">
        <v>132</v>
      </c>
      <c r="I117" s="87">
        <v>4.8000000000000001E-2</v>
      </c>
      <c r="J117" s="87">
        <v>4.8499999999999634E-2</v>
      </c>
      <c r="K117" s="83">
        <v>45111465.328299999</v>
      </c>
      <c r="L117" s="85">
        <v>110.25264900000001</v>
      </c>
      <c r="M117" s="83">
        <v>49736.585701887998</v>
      </c>
      <c r="N117" s="73"/>
      <c r="O117" s="84">
        <f t="shared" si="2"/>
        <v>1.0918851745901202E-2</v>
      </c>
      <c r="P117" s="84">
        <f>M117/'סכום נכסי הקרן'!$C$42</f>
        <v>2.8826587004988345E-3</v>
      </c>
    </row>
    <row r="118" spans="2:16">
      <c r="B118" s="76" t="s">
        <v>1918</v>
      </c>
      <c r="C118" s="73" t="s">
        <v>1919</v>
      </c>
      <c r="D118" s="73" t="s">
        <v>234</v>
      </c>
      <c r="E118" s="73"/>
      <c r="F118" s="94">
        <v>44228</v>
      </c>
      <c r="G118" s="83">
        <v>9.6699999999999893</v>
      </c>
      <c r="H118" s="86" t="s">
        <v>132</v>
      </c>
      <c r="I118" s="87">
        <v>4.8000000000000001E-2</v>
      </c>
      <c r="J118" s="87">
        <v>4.8499999999999918E-2</v>
      </c>
      <c r="K118" s="83">
        <v>82461497.306999996</v>
      </c>
      <c r="L118" s="85">
        <v>109.948142</v>
      </c>
      <c r="M118" s="83">
        <v>90664.884149380989</v>
      </c>
      <c r="N118" s="73"/>
      <c r="O118" s="84">
        <f t="shared" si="2"/>
        <v>1.9903988474802365E-2</v>
      </c>
      <c r="P118" s="84">
        <f>M118/'סכום נכסי הקרן'!$C$42</f>
        <v>5.2548021428220175E-3</v>
      </c>
    </row>
    <row r="119" spans="2:16">
      <c r="B119" s="76" t="s">
        <v>1920</v>
      </c>
      <c r="C119" s="73" t="s">
        <v>1921</v>
      </c>
      <c r="D119" s="73" t="s">
        <v>234</v>
      </c>
      <c r="E119" s="73"/>
      <c r="F119" s="94">
        <v>44256</v>
      </c>
      <c r="G119" s="83">
        <v>9.7500000000000089</v>
      </c>
      <c r="H119" s="86" t="s">
        <v>132</v>
      </c>
      <c r="I119" s="87">
        <v>4.8000000000000001E-2</v>
      </c>
      <c r="J119" s="87">
        <v>4.8499999999999932E-2</v>
      </c>
      <c r="K119" s="83">
        <v>31282344.258900002</v>
      </c>
      <c r="L119" s="85">
        <v>109.62450699999999</v>
      </c>
      <c r="M119" s="83">
        <v>34293.115775804996</v>
      </c>
      <c r="N119" s="73"/>
      <c r="O119" s="84">
        <f t="shared" si="2"/>
        <v>7.5284911856510223E-3</v>
      </c>
      <c r="P119" s="84">
        <f>M119/'סכום נכסי הקרן'!$C$42</f>
        <v>1.9875781009749843E-3</v>
      </c>
    </row>
    <row r="120" spans="2:16">
      <c r="B120" s="76" t="s">
        <v>1922</v>
      </c>
      <c r="C120" s="73" t="s">
        <v>1923</v>
      </c>
      <c r="D120" s="73" t="s">
        <v>234</v>
      </c>
      <c r="E120" s="73"/>
      <c r="F120" s="94">
        <v>44287</v>
      </c>
      <c r="G120" s="83">
        <v>9.6000000000000867</v>
      </c>
      <c r="H120" s="86" t="s">
        <v>132</v>
      </c>
      <c r="I120" s="87">
        <v>4.8000000000000001E-2</v>
      </c>
      <c r="J120" s="87">
        <v>4.8500000000000452E-2</v>
      </c>
      <c r="K120" s="83">
        <v>43771367.098199993</v>
      </c>
      <c r="L120" s="85">
        <v>111.478189</v>
      </c>
      <c r="M120" s="83">
        <v>48795.527228988001</v>
      </c>
      <c r="N120" s="73"/>
      <c r="O120" s="84">
        <f t="shared" si="2"/>
        <v>1.0712257790871652E-2</v>
      </c>
      <c r="P120" s="84">
        <f>M120/'סכום נכסי הקרן'!$C$42</f>
        <v>2.8281163478966064E-3</v>
      </c>
    </row>
    <row r="121" spans="2:16">
      <c r="B121" s="76" t="s">
        <v>1924</v>
      </c>
      <c r="C121" s="73" t="s">
        <v>1925</v>
      </c>
      <c r="D121" s="73" t="s">
        <v>234</v>
      </c>
      <c r="E121" s="73"/>
      <c r="F121" s="94">
        <v>44318</v>
      </c>
      <c r="G121" s="83">
        <v>9.68999999999998</v>
      </c>
      <c r="H121" s="86" t="s">
        <v>132</v>
      </c>
      <c r="I121" s="87">
        <v>4.8000000000000001E-2</v>
      </c>
      <c r="J121" s="87">
        <v>4.8499999999999849E-2</v>
      </c>
      <c r="K121" s="83">
        <v>68997667.578700006</v>
      </c>
      <c r="L121" s="85">
        <v>110.361526</v>
      </c>
      <c r="M121" s="83">
        <v>76146.878544691994</v>
      </c>
      <c r="N121" s="73"/>
      <c r="O121" s="84">
        <f t="shared" si="2"/>
        <v>1.6716798429351691E-2</v>
      </c>
      <c r="P121" s="84">
        <f>M121/'סכום נכסי הקרן'!$C$42</f>
        <v>4.413360082020105E-3</v>
      </c>
    </row>
    <row r="122" spans="2:16">
      <c r="B122" s="76" t="s">
        <v>1926</v>
      </c>
      <c r="C122" s="73" t="s">
        <v>1927</v>
      </c>
      <c r="D122" s="73" t="s">
        <v>234</v>
      </c>
      <c r="E122" s="73"/>
      <c r="F122" s="94">
        <v>44348</v>
      </c>
      <c r="G122" s="83">
        <v>9.7700000000000511</v>
      </c>
      <c r="H122" s="86" t="s">
        <v>132</v>
      </c>
      <c r="I122" s="87">
        <v>4.8000000000000001E-2</v>
      </c>
      <c r="J122" s="87">
        <v>4.8500000000000272E-2</v>
      </c>
      <c r="K122" s="83">
        <v>55584742.773699999</v>
      </c>
      <c r="L122" s="85">
        <v>109.613124</v>
      </c>
      <c r="M122" s="83">
        <v>60928.173288418009</v>
      </c>
      <c r="N122" s="73"/>
      <c r="O122" s="84">
        <f t="shared" si="2"/>
        <v>1.3375781266375921E-2</v>
      </c>
      <c r="P122" s="84">
        <f>M122/'סכום נכסי הקרן'!$C$42</f>
        <v>3.5313065092180576E-3</v>
      </c>
    </row>
    <row r="123" spans="2:16">
      <c r="B123" s="76" t="s">
        <v>1928</v>
      </c>
      <c r="C123" s="73" t="s">
        <v>1929</v>
      </c>
      <c r="D123" s="73" t="s">
        <v>234</v>
      </c>
      <c r="E123" s="73"/>
      <c r="F123" s="94">
        <v>44378</v>
      </c>
      <c r="G123" s="83">
        <v>9.8500000000001293</v>
      </c>
      <c r="H123" s="86" t="s">
        <v>132</v>
      </c>
      <c r="I123" s="87">
        <v>4.8000000000000001E-2</v>
      </c>
      <c r="J123" s="87">
        <v>4.8500000000000737E-2</v>
      </c>
      <c r="K123" s="83">
        <v>16856695.114700001</v>
      </c>
      <c r="L123" s="85">
        <v>108.750292</v>
      </c>
      <c r="M123" s="83">
        <v>18331.705111988998</v>
      </c>
      <c r="N123" s="73"/>
      <c r="O123" s="84">
        <f t="shared" si="2"/>
        <v>4.0244252302945871E-3</v>
      </c>
      <c r="P123" s="84">
        <f>M123/'סכום נכסי הקרן'!$C$42</f>
        <v>1.062478424892123E-3</v>
      </c>
    </row>
    <row r="124" spans="2:16">
      <c r="B124" s="76" t="s">
        <v>1930</v>
      </c>
      <c r="C124" s="73" t="s">
        <v>1931</v>
      </c>
      <c r="D124" s="73" t="s">
        <v>234</v>
      </c>
      <c r="E124" s="73"/>
      <c r="F124" s="94">
        <v>44409</v>
      </c>
      <c r="G124" s="83">
        <v>9.930000000000101</v>
      </c>
      <c r="H124" s="86" t="s">
        <v>132</v>
      </c>
      <c r="I124" s="87">
        <v>4.8000000000000001E-2</v>
      </c>
      <c r="J124" s="87">
        <v>4.8600000000000712E-2</v>
      </c>
      <c r="K124" s="83">
        <v>21339015.4285</v>
      </c>
      <c r="L124" s="85">
        <v>108.094956</v>
      </c>
      <c r="M124" s="83">
        <v>23066.399425718999</v>
      </c>
      <c r="N124" s="73"/>
      <c r="O124" s="84">
        <f t="shared" si="2"/>
        <v>5.0638497212245484E-3</v>
      </c>
      <c r="P124" s="84">
        <f>M124/'סכום נכסי הקרן'!$C$42</f>
        <v>1.3368942812495097E-3</v>
      </c>
    </row>
    <row r="125" spans="2:16">
      <c r="B125" s="76" t="s">
        <v>1932</v>
      </c>
      <c r="C125" s="73" t="s">
        <v>1933</v>
      </c>
      <c r="D125" s="73" t="s">
        <v>234</v>
      </c>
      <c r="E125" s="73"/>
      <c r="F125" s="94">
        <v>44440</v>
      </c>
      <c r="G125" s="83">
        <v>10.020000000000008</v>
      </c>
      <c r="H125" s="86" t="s">
        <v>132</v>
      </c>
      <c r="I125" s="87">
        <v>4.8000000000000001E-2</v>
      </c>
      <c r="J125" s="87">
        <v>4.8500000000000071E-2</v>
      </c>
      <c r="K125" s="83">
        <v>62518262.033500001</v>
      </c>
      <c r="L125" s="85">
        <v>107.36398</v>
      </c>
      <c r="M125" s="83">
        <v>67122.094371223007</v>
      </c>
      <c r="N125" s="73"/>
      <c r="O125" s="84">
        <f t="shared" si="2"/>
        <v>1.4735555064165832E-2</v>
      </c>
      <c r="P125" s="84">
        <f>M125/'סכום נכסי הקרן'!$C$42</f>
        <v>3.8902969836862962E-3</v>
      </c>
    </row>
    <row r="126" spans="2:16">
      <c r="B126" s="76" t="s">
        <v>1934</v>
      </c>
      <c r="C126" s="73" t="s">
        <v>1935</v>
      </c>
      <c r="D126" s="73" t="s">
        <v>234</v>
      </c>
      <c r="E126" s="73"/>
      <c r="F126" s="94">
        <v>44501</v>
      </c>
      <c r="G126" s="83">
        <v>9.9499999999999549</v>
      </c>
      <c r="H126" s="86" t="s">
        <v>132</v>
      </c>
      <c r="I126" s="87">
        <v>4.8000000000000001E-2</v>
      </c>
      <c r="J126" s="87">
        <v>4.84999999999998E-2</v>
      </c>
      <c r="K126" s="83">
        <v>78827393.3398</v>
      </c>
      <c r="L126" s="85">
        <v>108.54188499999999</v>
      </c>
      <c r="M126" s="83">
        <v>85560.738497942002</v>
      </c>
      <c r="N126" s="73"/>
      <c r="O126" s="84">
        <f t="shared" si="2"/>
        <v>1.8783457001419923E-2</v>
      </c>
      <c r="P126" s="84">
        <f>M126/'סכום נכסי הקרן'!$C$42</f>
        <v>4.9589734351796399E-3</v>
      </c>
    </row>
    <row r="127" spans="2:16">
      <c r="B127" s="76" t="s">
        <v>1936</v>
      </c>
      <c r="C127" s="73" t="s">
        <v>1937</v>
      </c>
      <c r="D127" s="73" t="s">
        <v>234</v>
      </c>
      <c r="E127" s="73"/>
      <c r="F127" s="94">
        <v>44531</v>
      </c>
      <c r="G127" s="83">
        <v>10.030000000000198</v>
      </c>
      <c r="H127" s="86" t="s">
        <v>132</v>
      </c>
      <c r="I127" s="87">
        <v>4.8000000000000001E-2</v>
      </c>
      <c r="J127" s="87">
        <v>4.850000000000082E-2</v>
      </c>
      <c r="K127" s="83">
        <v>22592381.223299999</v>
      </c>
      <c r="L127" s="85">
        <v>108.008031</v>
      </c>
      <c r="M127" s="83">
        <v>24401.586115939997</v>
      </c>
      <c r="N127" s="73"/>
      <c r="O127" s="84">
        <f t="shared" si="2"/>
        <v>5.3569680629419652E-3</v>
      </c>
      <c r="P127" s="84">
        <f>M127/'סכום נכסי הקרן'!$C$42</f>
        <v>1.4142797204596985E-3</v>
      </c>
    </row>
    <row r="128" spans="2:16">
      <c r="B128" s="76" t="s">
        <v>1938</v>
      </c>
      <c r="C128" s="73" t="s">
        <v>1939</v>
      </c>
      <c r="D128" s="73" t="s">
        <v>234</v>
      </c>
      <c r="E128" s="73"/>
      <c r="F128" s="94">
        <v>44563</v>
      </c>
      <c r="G128" s="83">
        <v>10.120000000000074</v>
      </c>
      <c r="H128" s="86" t="s">
        <v>132</v>
      </c>
      <c r="I128" s="87">
        <v>4.8000000000000001E-2</v>
      </c>
      <c r="J128" s="87">
        <v>4.8500000000000404E-2</v>
      </c>
      <c r="K128" s="83">
        <v>64901836.550600007</v>
      </c>
      <c r="L128" s="85">
        <v>107.668902</v>
      </c>
      <c r="M128" s="83">
        <v>69879.094683899006</v>
      </c>
      <c r="N128" s="73"/>
      <c r="O128" s="84">
        <f t="shared" si="2"/>
        <v>1.5340809269952013E-2</v>
      </c>
      <c r="P128" s="84">
        <f>M128/'סכום נכסי הקרן'!$C$42</f>
        <v>4.0500886305486136E-3</v>
      </c>
    </row>
    <row r="129" spans="2:16">
      <c r="B129" s="76" t="s">
        <v>1940</v>
      </c>
      <c r="C129" s="73" t="s">
        <v>1941</v>
      </c>
      <c r="D129" s="73" t="s">
        <v>234</v>
      </c>
      <c r="E129" s="73"/>
      <c r="F129" s="94">
        <v>44652</v>
      </c>
      <c r="G129" s="83">
        <v>10.119999999999314</v>
      </c>
      <c r="H129" s="86" t="s">
        <v>132</v>
      </c>
      <c r="I129" s="87">
        <v>4.8000000000000001E-2</v>
      </c>
      <c r="J129" s="87">
        <v>4.8499999999996976E-2</v>
      </c>
      <c r="K129" s="83">
        <v>4599953.9781999998</v>
      </c>
      <c r="L129" s="85">
        <v>107.70826700000001</v>
      </c>
      <c r="M129" s="83">
        <v>4954.5307002700001</v>
      </c>
      <c r="N129" s="73"/>
      <c r="O129" s="84">
        <f t="shared" si="2"/>
        <v>1.087685964433032E-3</v>
      </c>
      <c r="P129" s="84">
        <f>M129/'סכום נכסי הקרן'!$C$42</f>
        <v>2.8715724709426016E-4</v>
      </c>
    </row>
    <row r="130" spans="2:16">
      <c r="B130" s="76" t="s">
        <v>1942</v>
      </c>
      <c r="C130" s="73" t="s">
        <v>1943</v>
      </c>
      <c r="D130" s="73" t="s">
        <v>234</v>
      </c>
      <c r="E130" s="73"/>
      <c r="F130" s="94">
        <v>40057</v>
      </c>
      <c r="G130" s="83">
        <v>1.3899999999999975</v>
      </c>
      <c r="H130" s="86" t="s">
        <v>132</v>
      </c>
      <c r="I130" s="87">
        <v>4.8000000000000001E-2</v>
      </c>
      <c r="J130" s="87">
        <v>4.8300000000000079E-2</v>
      </c>
      <c r="K130" s="83">
        <v>16147459.658399999</v>
      </c>
      <c r="L130" s="85">
        <v>119.29795799999999</v>
      </c>
      <c r="M130" s="83">
        <v>19263.589565294998</v>
      </c>
      <c r="N130" s="73"/>
      <c r="O130" s="84">
        <f t="shared" si="2"/>
        <v>4.2290051797697304E-3</v>
      </c>
      <c r="P130" s="84">
        <f>M130/'סכום נכסי הקרן'!$C$42</f>
        <v>1.1164890649325021E-3</v>
      </c>
    </row>
    <row r="131" spans="2:16">
      <c r="B131" s="76" t="s">
        <v>1944</v>
      </c>
      <c r="C131" s="73" t="s">
        <v>1945</v>
      </c>
      <c r="D131" s="73" t="s">
        <v>234</v>
      </c>
      <c r="E131" s="73"/>
      <c r="F131" s="94">
        <v>40087</v>
      </c>
      <c r="G131" s="83">
        <v>1.4400000000000133</v>
      </c>
      <c r="H131" s="86" t="s">
        <v>132</v>
      </c>
      <c r="I131" s="87">
        <v>4.8000000000000001E-2</v>
      </c>
      <c r="J131" s="87">
        <v>4.8400000000000915E-2</v>
      </c>
      <c r="K131" s="83">
        <v>14977691.391600002</v>
      </c>
      <c r="L131" s="85">
        <v>121.099281</v>
      </c>
      <c r="M131" s="83">
        <v>18137.876603104</v>
      </c>
      <c r="N131" s="73"/>
      <c r="O131" s="84">
        <f t="shared" si="2"/>
        <v>3.9818733598198097E-3</v>
      </c>
      <c r="P131" s="84">
        <f>M131/'סכום נכסי הקרן'!$C$42</f>
        <v>1.051244412149651E-3</v>
      </c>
    </row>
    <row r="132" spans="2:16">
      <c r="B132" s="76" t="s">
        <v>1946</v>
      </c>
      <c r="C132" s="73" t="s">
        <v>1947</v>
      </c>
      <c r="D132" s="73" t="s">
        <v>234</v>
      </c>
      <c r="E132" s="73"/>
      <c r="F132" s="94">
        <v>40118</v>
      </c>
      <c r="G132" s="83">
        <v>1.52</v>
      </c>
      <c r="H132" s="86" t="s">
        <v>132</v>
      </c>
      <c r="I132" s="87">
        <v>4.8000000000000001E-2</v>
      </c>
      <c r="J132" s="87">
        <v>4.8299999999999545E-2</v>
      </c>
      <c r="K132" s="83">
        <v>18335774.235100001</v>
      </c>
      <c r="L132" s="85">
        <v>120.966442</v>
      </c>
      <c r="M132" s="83">
        <v>22180.133674699999</v>
      </c>
      <c r="N132" s="73"/>
      <c r="O132" s="84">
        <f t="shared" si="2"/>
        <v>4.8692846097219524E-3</v>
      </c>
      <c r="P132" s="84">
        <f>M132/'סכום נכסי הקרן'!$C$42</f>
        <v>1.28552763349765E-3</v>
      </c>
    </row>
    <row r="133" spans="2:16">
      <c r="B133" s="76" t="s">
        <v>1948</v>
      </c>
      <c r="C133" s="73" t="s">
        <v>1949</v>
      </c>
      <c r="D133" s="73" t="s">
        <v>234</v>
      </c>
      <c r="E133" s="73"/>
      <c r="F133" s="94">
        <v>39600</v>
      </c>
      <c r="G133" s="83">
        <v>0.16999999999993134</v>
      </c>
      <c r="H133" s="86" t="s">
        <v>132</v>
      </c>
      <c r="I133" s="87">
        <v>4.8000000000000001E-2</v>
      </c>
      <c r="J133" s="87">
        <v>4.7699999999997383E-2</v>
      </c>
      <c r="K133" s="83">
        <v>6516875.1514999997</v>
      </c>
      <c r="L133" s="85">
        <v>127.36648</v>
      </c>
      <c r="M133" s="83">
        <v>8300.3144739210002</v>
      </c>
      <c r="N133" s="73"/>
      <c r="O133" s="84">
        <f t="shared" si="2"/>
        <v>1.8221979234425219E-3</v>
      </c>
      <c r="P133" s="84">
        <f>M133/'סכום נכסי הקרן'!$C$42</f>
        <v>4.8107390962738545E-4</v>
      </c>
    </row>
    <row r="134" spans="2:16">
      <c r="B134" s="76" t="s">
        <v>1950</v>
      </c>
      <c r="C134" s="73" t="s">
        <v>1951</v>
      </c>
      <c r="D134" s="73" t="s">
        <v>234</v>
      </c>
      <c r="E134" s="73"/>
      <c r="F134" s="94">
        <v>39630</v>
      </c>
      <c r="G134" s="83">
        <v>0.24999999999993516</v>
      </c>
      <c r="H134" s="86" t="s">
        <v>132</v>
      </c>
      <c r="I134" s="87">
        <v>4.8000000000000001E-2</v>
      </c>
      <c r="J134" s="87">
        <v>4.8199999999996947E-2</v>
      </c>
      <c r="K134" s="83">
        <v>3057131.7426999998</v>
      </c>
      <c r="L134" s="85">
        <v>126.016992</v>
      </c>
      <c r="M134" s="83">
        <v>3852.5054484489992</v>
      </c>
      <c r="N134" s="73"/>
      <c r="O134" s="84">
        <f t="shared" si="2"/>
        <v>8.4575439283309038E-4</v>
      </c>
      <c r="P134" s="84">
        <f>M134/'סכום נכסי הקרן'!$C$42</f>
        <v>2.2328549885299243E-4</v>
      </c>
    </row>
    <row r="135" spans="2:16">
      <c r="B135" s="76" t="s">
        <v>1952</v>
      </c>
      <c r="C135" s="73" t="s">
        <v>1953</v>
      </c>
      <c r="D135" s="73" t="s">
        <v>234</v>
      </c>
      <c r="E135" s="73"/>
      <c r="F135" s="94">
        <v>39904</v>
      </c>
      <c r="G135" s="83">
        <v>0.97000000000001219</v>
      </c>
      <c r="H135" s="86" t="s">
        <v>132</v>
      </c>
      <c r="I135" s="87">
        <v>4.8000000000000001E-2</v>
      </c>
      <c r="J135" s="87">
        <v>4.830000000000001E-2</v>
      </c>
      <c r="K135" s="83">
        <v>23331174.376999997</v>
      </c>
      <c r="L135" s="85">
        <v>126.39644800000001</v>
      </c>
      <c r="M135" s="83">
        <v>29489.775693812</v>
      </c>
      <c r="N135" s="73"/>
      <c r="O135" s="84">
        <f t="shared" si="2"/>
        <v>6.4739966420411348E-3</v>
      </c>
      <c r="P135" s="84">
        <f>M135/'סכום נכסי הקרן'!$C$42</f>
        <v>1.7091836377562057E-3</v>
      </c>
    </row>
    <row r="136" spans="2:16">
      <c r="B136" s="76" t="s">
        <v>1954</v>
      </c>
      <c r="C136" s="73" t="s">
        <v>1955</v>
      </c>
      <c r="D136" s="73" t="s">
        <v>234</v>
      </c>
      <c r="E136" s="73"/>
      <c r="F136" s="94">
        <v>39965</v>
      </c>
      <c r="G136" s="83">
        <v>1.1399999999999513</v>
      </c>
      <c r="H136" s="86" t="s">
        <v>132</v>
      </c>
      <c r="I136" s="87">
        <v>4.8000000000000001E-2</v>
      </c>
      <c r="J136" s="87">
        <v>4.8399999999999298E-2</v>
      </c>
      <c r="K136" s="83">
        <v>10992776.3694</v>
      </c>
      <c r="L136" s="85">
        <v>123.556428</v>
      </c>
      <c r="M136" s="83">
        <v>13582.281870719</v>
      </c>
      <c r="N136" s="73"/>
      <c r="O136" s="84">
        <f t="shared" si="2"/>
        <v>2.9817672448672495E-3</v>
      </c>
      <c r="P136" s="84">
        <f>M136/'סכום נכסי הקרן'!$C$42</f>
        <v>7.8720890175156238E-4</v>
      </c>
    </row>
    <row r="137" spans="2:16">
      <c r="B137" s="76" t="s">
        <v>1956</v>
      </c>
      <c r="C137" s="73" t="s">
        <v>1957</v>
      </c>
      <c r="D137" s="73" t="s">
        <v>234</v>
      </c>
      <c r="E137" s="73"/>
      <c r="F137" s="94">
        <v>39995</v>
      </c>
      <c r="G137" s="83">
        <v>1.2200000000000362</v>
      </c>
      <c r="H137" s="86" t="s">
        <v>132</v>
      </c>
      <c r="I137" s="87">
        <v>4.8000000000000001E-2</v>
      </c>
      <c r="J137" s="87">
        <v>4.8500000000000709E-2</v>
      </c>
      <c r="K137" s="83">
        <v>16793549.1248</v>
      </c>
      <c r="L137" s="85">
        <v>122.577544</v>
      </c>
      <c r="M137" s="83">
        <v>20585.120066383002</v>
      </c>
      <c r="N137" s="73"/>
      <c r="O137" s="84">
        <f t="shared" si="2"/>
        <v>4.5191255291148749E-3</v>
      </c>
      <c r="P137" s="84">
        <f>M137/'סכום נכסי הקרן'!$C$42</f>
        <v>1.1930830116856929E-3</v>
      </c>
    </row>
    <row r="138" spans="2:16">
      <c r="B138" s="76" t="s">
        <v>1958</v>
      </c>
      <c r="C138" s="73" t="s">
        <v>1959</v>
      </c>
      <c r="D138" s="73" t="s">
        <v>234</v>
      </c>
      <c r="E138" s="73"/>
      <c r="F138" s="94">
        <v>40027</v>
      </c>
      <c r="G138" s="83">
        <v>1.3099999999999838</v>
      </c>
      <c r="H138" s="86" t="s">
        <v>132</v>
      </c>
      <c r="I138" s="87">
        <v>4.8000000000000001E-2</v>
      </c>
      <c r="J138" s="87">
        <v>4.8399999999999513E-2</v>
      </c>
      <c r="K138" s="83">
        <v>21145696.145</v>
      </c>
      <c r="L138" s="85">
        <v>121.028952</v>
      </c>
      <c r="M138" s="83">
        <v>25592.414434711001</v>
      </c>
      <c r="N138" s="73"/>
      <c r="O138" s="84">
        <f t="shared" si="2"/>
        <v>5.6183948915830752E-3</v>
      </c>
      <c r="P138" s="84">
        <f>M138/'סכום נכסי הקרן'!$C$42</f>
        <v>1.4832983626817625E-3</v>
      </c>
    </row>
    <row r="139" spans="2:16">
      <c r="B139" s="76" t="s">
        <v>1960</v>
      </c>
      <c r="C139" s="73" t="s">
        <v>1961</v>
      </c>
      <c r="D139" s="73" t="s">
        <v>234</v>
      </c>
      <c r="E139" s="73"/>
      <c r="F139" s="94">
        <v>40179</v>
      </c>
      <c r="G139" s="83">
        <v>1.6900000000000235</v>
      </c>
      <c r="H139" s="86" t="s">
        <v>132</v>
      </c>
      <c r="I139" s="87">
        <v>4.8000000000000001E-2</v>
      </c>
      <c r="J139" s="87">
        <v>4.8400000000001303E-2</v>
      </c>
      <c r="K139" s="83">
        <v>8227191.0055999998</v>
      </c>
      <c r="L139" s="85">
        <v>119.444315</v>
      </c>
      <c r="M139" s="83">
        <v>9826.9119668329986</v>
      </c>
      <c r="N139" s="73"/>
      <c r="O139" s="84">
        <f t="shared" si="2"/>
        <v>2.157337367888501E-3</v>
      </c>
      <c r="P139" s="84">
        <f>M139/'סכום נכסי הקרן'!$C$42</f>
        <v>5.6955323491680572E-4</v>
      </c>
    </row>
    <row r="140" spans="2:16">
      <c r="B140" s="76" t="s">
        <v>1962</v>
      </c>
      <c r="C140" s="73" t="s">
        <v>1963</v>
      </c>
      <c r="D140" s="73" t="s">
        <v>234</v>
      </c>
      <c r="E140" s="73"/>
      <c r="F140" s="94">
        <v>40210</v>
      </c>
      <c r="G140" s="83">
        <v>1.7699999999999732</v>
      </c>
      <c r="H140" s="86" t="s">
        <v>132</v>
      </c>
      <c r="I140" s="87">
        <v>4.8000000000000001E-2</v>
      </c>
      <c r="J140" s="87">
        <v>4.8299999999999441E-2</v>
      </c>
      <c r="K140" s="83">
        <v>12052972.162</v>
      </c>
      <c r="L140" s="85">
        <v>118.97310899999999</v>
      </c>
      <c r="M140" s="83">
        <v>14339.795736906999</v>
      </c>
      <c r="N140" s="73"/>
      <c r="O140" s="84">
        <f t="shared" si="2"/>
        <v>3.1480669914953582E-3</v>
      </c>
      <c r="P140" s="84">
        <f>M140/'סכום נכסי הקרן'!$C$42</f>
        <v>8.3111328132043285E-4</v>
      </c>
    </row>
    <row r="141" spans="2:16">
      <c r="B141" s="76" t="s">
        <v>1964</v>
      </c>
      <c r="C141" s="73" t="s">
        <v>1965</v>
      </c>
      <c r="D141" s="73" t="s">
        <v>234</v>
      </c>
      <c r="E141" s="73"/>
      <c r="F141" s="94">
        <v>40238</v>
      </c>
      <c r="G141" s="83">
        <v>1.8499999999999708</v>
      </c>
      <c r="H141" s="86" t="s">
        <v>132</v>
      </c>
      <c r="I141" s="87">
        <v>4.8000000000000001E-2</v>
      </c>
      <c r="J141" s="87">
        <v>4.8499999999999703E-2</v>
      </c>
      <c r="K141" s="83">
        <v>17194220.134</v>
      </c>
      <c r="L141" s="85">
        <v>119.297431</v>
      </c>
      <c r="M141" s="83">
        <v>20512.262875596003</v>
      </c>
      <c r="N141" s="73"/>
      <c r="O141" s="84">
        <f t="shared" si="2"/>
        <v>4.503130927684164E-3</v>
      </c>
      <c r="P141" s="84">
        <f>M141/'סכום נכסי הקרן'!$C$42</f>
        <v>1.188860317024365E-3</v>
      </c>
    </row>
    <row r="142" spans="2:16">
      <c r="B142" s="76" t="s">
        <v>1966</v>
      </c>
      <c r="C142" s="73" t="s">
        <v>1967</v>
      </c>
      <c r="D142" s="73" t="s">
        <v>234</v>
      </c>
      <c r="E142" s="73"/>
      <c r="F142" s="94">
        <v>40300</v>
      </c>
      <c r="G142" s="83">
        <v>1.9800000000004232</v>
      </c>
      <c r="H142" s="86" t="s">
        <v>132</v>
      </c>
      <c r="I142" s="87">
        <v>4.8000000000000001E-2</v>
      </c>
      <c r="J142" s="87">
        <v>4.8500000000005671E-2</v>
      </c>
      <c r="K142" s="83">
        <v>2687212.6812999998</v>
      </c>
      <c r="L142" s="85">
        <v>121.41767299999999</v>
      </c>
      <c r="M142" s="83">
        <v>3262.751099219</v>
      </c>
      <c r="N142" s="73"/>
      <c r="O142" s="84">
        <f t="shared" ref="O142:O158" si="3">IFERROR(M142/$M$11,0)</f>
        <v>7.1628349701527872E-4</v>
      </c>
      <c r="P142" s="84">
        <f>M142/'סכום נכסי הקרן'!$C$42</f>
        <v>1.8910421193967799E-4</v>
      </c>
    </row>
    <row r="143" spans="2:16">
      <c r="B143" s="76" t="s">
        <v>1968</v>
      </c>
      <c r="C143" s="73" t="s">
        <v>1969</v>
      </c>
      <c r="D143" s="73" t="s">
        <v>234</v>
      </c>
      <c r="E143" s="73"/>
      <c r="F143" s="94">
        <v>40360</v>
      </c>
      <c r="G143" s="83">
        <v>2.1400000000001205</v>
      </c>
      <c r="H143" s="86" t="s">
        <v>132</v>
      </c>
      <c r="I143" s="87">
        <v>4.8000000000000001E-2</v>
      </c>
      <c r="J143" s="87">
        <v>4.8500000000001341E-2</v>
      </c>
      <c r="K143" s="83">
        <v>7546766.8402000014</v>
      </c>
      <c r="L143" s="85">
        <v>118.990949</v>
      </c>
      <c r="M143" s="83">
        <v>8979.9695077279994</v>
      </c>
      <c r="N143" s="73"/>
      <c r="O143" s="84">
        <f t="shared" si="3"/>
        <v>1.9714050402513542E-3</v>
      </c>
      <c r="P143" s="84">
        <f>M143/'סכום נכסי הקרן'!$C$42</f>
        <v>5.2046570681034334E-4</v>
      </c>
    </row>
    <row r="144" spans="2:16">
      <c r="B144" s="76" t="s">
        <v>1970</v>
      </c>
      <c r="C144" s="73" t="s">
        <v>1971</v>
      </c>
      <c r="D144" s="73" t="s">
        <v>234</v>
      </c>
      <c r="E144" s="73"/>
      <c r="F144" s="94">
        <v>40422</v>
      </c>
      <c r="G144" s="83">
        <v>2.3099999999999716</v>
      </c>
      <c r="H144" s="86" t="s">
        <v>132</v>
      </c>
      <c r="I144" s="87">
        <v>4.8000000000000001E-2</v>
      </c>
      <c r="J144" s="87">
        <v>4.8399999999999797E-2</v>
      </c>
      <c r="K144" s="83">
        <v>14990828.146</v>
      </c>
      <c r="L144" s="85">
        <v>117.164395</v>
      </c>
      <c r="M144" s="83">
        <v>17563.913086479002</v>
      </c>
      <c r="N144" s="73"/>
      <c r="O144" s="84">
        <f t="shared" si="3"/>
        <v>3.8558690823419016E-3</v>
      </c>
      <c r="P144" s="84">
        <f>M144/'סכום נכסי הקרן'!$C$42</f>
        <v>1.0179783384612606E-3</v>
      </c>
    </row>
    <row r="145" spans="2:16">
      <c r="B145" s="76" t="s">
        <v>1972</v>
      </c>
      <c r="C145" s="73" t="s">
        <v>1973</v>
      </c>
      <c r="D145" s="73" t="s">
        <v>234</v>
      </c>
      <c r="E145" s="73"/>
      <c r="F145" s="94">
        <v>40483</v>
      </c>
      <c r="G145" s="83">
        <v>2.4200000000000239</v>
      </c>
      <c r="H145" s="86" t="s">
        <v>132</v>
      </c>
      <c r="I145" s="87">
        <v>4.8000000000000001E-2</v>
      </c>
      <c r="J145" s="87">
        <v>4.8400000000000477E-2</v>
      </c>
      <c r="K145" s="83">
        <v>29136276.290100001</v>
      </c>
      <c r="L145" s="85">
        <v>118.143359</v>
      </c>
      <c r="M145" s="83">
        <v>34422.575413728999</v>
      </c>
      <c r="N145" s="73"/>
      <c r="O145" s="84">
        <f t="shared" si="3"/>
        <v>7.5569119261104257E-3</v>
      </c>
      <c r="P145" s="84">
        <f>M145/'סכום נכסי הקרן'!$C$42</f>
        <v>1.9950813894769712E-3</v>
      </c>
    </row>
    <row r="146" spans="2:16">
      <c r="B146" s="76" t="s">
        <v>1974</v>
      </c>
      <c r="C146" s="73" t="s">
        <v>1975</v>
      </c>
      <c r="D146" s="73" t="s">
        <v>234</v>
      </c>
      <c r="E146" s="73"/>
      <c r="F146" s="94">
        <v>40513</v>
      </c>
      <c r="G146" s="83">
        <v>2.4999999999999143</v>
      </c>
      <c r="H146" s="86" t="s">
        <v>132</v>
      </c>
      <c r="I146" s="87">
        <v>4.8000000000000001E-2</v>
      </c>
      <c r="J146" s="87">
        <v>4.8499999999998787E-2</v>
      </c>
      <c r="K146" s="83">
        <v>9903620.0045999996</v>
      </c>
      <c r="L146" s="85">
        <v>117.349904</v>
      </c>
      <c r="M146" s="83">
        <v>11621.888610964001</v>
      </c>
      <c r="N146" s="73"/>
      <c r="O146" s="84">
        <f t="shared" si="3"/>
        <v>2.5513950537557014E-3</v>
      </c>
      <c r="P146" s="84">
        <f>M146/'סכום נכסי הקרן'!$C$42</f>
        <v>6.7358741754868705E-4</v>
      </c>
    </row>
    <row r="147" spans="2:16">
      <c r="B147" s="76" t="s">
        <v>1976</v>
      </c>
      <c r="C147" s="73" t="s">
        <v>1977</v>
      </c>
      <c r="D147" s="73" t="s">
        <v>234</v>
      </c>
      <c r="E147" s="73"/>
      <c r="F147" s="94">
        <v>40544</v>
      </c>
      <c r="G147" s="83">
        <v>2.590000000000007</v>
      </c>
      <c r="H147" s="86" t="s">
        <v>132</v>
      </c>
      <c r="I147" s="87">
        <v>4.8000000000000001E-2</v>
      </c>
      <c r="J147" s="87">
        <v>4.8400000000000068E-2</v>
      </c>
      <c r="K147" s="83">
        <v>24890417.555500001</v>
      </c>
      <c r="L147" s="85">
        <v>116.778769</v>
      </c>
      <c r="M147" s="83">
        <v>29066.723330419998</v>
      </c>
      <c r="N147" s="73"/>
      <c r="O147" s="84">
        <f t="shared" si="3"/>
        <v>6.3811224334189886E-3</v>
      </c>
      <c r="P147" s="84">
        <f>M147/'סכום נכסי הקרן'!$C$42</f>
        <v>1.684664150564059E-3</v>
      </c>
    </row>
    <row r="148" spans="2:16">
      <c r="B148" s="76" t="s">
        <v>1978</v>
      </c>
      <c r="C148" s="73" t="s">
        <v>1979</v>
      </c>
      <c r="D148" s="73" t="s">
        <v>234</v>
      </c>
      <c r="E148" s="73"/>
      <c r="F148" s="94">
        <v>40575</v>
      </c>
      <c r="G148" s="83">
        <v>2.6699999999999826</v>
      </c>
      <c r="H148" s="86" t="s">
        <v>132</v>
      </c>
      <c r="I148" s="87">
        <v>4.8000000000000001E-2</v>
      </c>
      <c r="J148" s="87">
        <v>4.8399999999998763E-2</v>
      </c>
      <c r="K148" s="83">
        <v>9810468.4734000005</v>
      </c>
      <c r="L148" s="85">
        <v>115.88802</v>
      </c>
      <c r="M148" s="83">
        <v>11369.157676459999</v>
      </c>
      <c r="N148" s="73"/>
      <c r="O148" s="84">
        <f t="shared" si="3"/>
        <v>2.4959121216945345E-3</v>
      </c>
      <c r="P148" s="84">
        <f>M148/'סכום נכסי הקרן'!$C$42</f>
        <v>6.5893950762580097E-4</v>
      </c>
    </row>
    <row r="149" spans="2:16">
      <c r="B149" s="76" t="s">
        <v>1980</v>
      </c>
      <c r="C149" s="73" t="s">
        <v>1981</v>
      </c>
      <c r="D149" s="73" t="s">
        <v>234</v>
      </c>
      <c r="E149" s="73"/>
      <c r="F149" s="94">
        <v>40603</v>
      </c>
      <c r="G149" s="83">
        <v>2.7500000000000431</v>
      </c>
      <c r="H149" s="86" t="s">
        <v>132</v>
      </c>
      <c r="I149" s="87">
        <v>4.8000000000000001E-2</v>
      </c>
      <c r="J149" s="87">
        <v>4.8500000000000147E-2</v>
      </c>
      <c r="K149" s="83">
        <v>15211018.063499998</v>
      </c>
      <c r="L149" s="85">
        <v>115.193217</v>
      </c>
      <c r="M149" s="83">
        <v>17522.060970835002</v>
      </c>
      <c r="N149" s="73"/>
      <c r="O149" s="84">
        <f t="shared" si="3"/>
        <v>3.8466811366974583E-3</v>
      </c>
      <c r="P149" s="84">
        <f>M149/'סכום נכסי הקרן'!$C$42</f>
        <v>1.0155526519451297E-3</v>
      </c>
    </row>
    <row r="150" spans="2:16">
      <c r="B150" s="76" t="s">
        <v>1982</v>
      </c>
      <c r="C150" s="73" t="s">
        <v>1983</v>
      </c>
      <c r="D150" s="73" t="s">
        <v>234</v>
      </c>
      <c r="E150" s="73"/>
      <c r="F150" s="94">
        <v>40634</v>
      </c>
      <c r="G150" s="83">
        <v>2.7700000000000138</v>
      </c>
      <c r="H150" s="86" t="s">
        <v>132</v>
      </c>
      <c r="I150" s="87">
        <v>4.8000000000000001E-2</v>
      </c>
      <c r="J150" s="87">
        <v>4.8500000000000716E-2</v>
      </c>
      <c r="K150" s="83">
        <v>5394727.6194000002</v>
      </c>
      <c r="L150" s="85">
        <v>117.147637</v>
      </c>
      <c r="M150" s="83">
        <v>6319.7959019830005</v>
      </c>
      <c r="N150" s="73"/>
      <c r="O150" s="84">
        <f t="shared" si="3"/>
        <v>1.3874075500821305E-3</v>
      </c>
      <c r="P150" s="84">
        <f>M150/'סכום נכסי הקרן'!$C$42</f>
        <v>3.6628599219541176E-4</v>
      </c>
    </row>
    <row r="151" spans="2:16">
      <c r="B151" s="76" t="s">
        <v>1984</v>
      </c>
      <c r="C151" s="73" t="s">
        <v>1985</v>
      </c>
      <c r="D151" s="73" t="s">
        <v>234</v>
      </c>
      <c r="E151" s="73"/>
      <c r="F151" s="94">
        <v>40664</v>
      </c>
      <c r="G151" s="83">
        <v>2.8499999999999872</v>
      </c>
      <c r="H151" s="86" t="s">
        <v>132</v>
      </c>
      <c r="I151" s="87">
        <v>4.8000000000000001E-2</v>
      </c>
      <c r="J151" s="87">
        <v>4.849999999999987E-2</v>
      </c>
      <c r="K151" s="83">
        <v>20020562.986900002</v>
      </c>
      <c r="L151" s="85">
        <v>116.46052400000001</v>
      </c>
      <c r="M151" s="83">
        <v>23316.052636617998</v>
      </c>
      <c r="N151" s="73"/>
      <c r="O151" s="84">
        <f t="shared" si="3"/>
        <v>5.1186569895407341E-3</v>
      </c>
      <c r="P151" s="84">
        <f>M151/'סכום נכסי הקרן'!$C$42</f>
        <v>1.3513638108794486E-3</v>
      </c>
    </row>
    <row r="152" spans="2:16">
      <c r="B152" s="76" t="s">
        <v>1986</v>
      </c>
      <c r="C152" s="73" t="s">
        <v>1987</v>
      </c>
      <c r="D152" s="73" t="s">
        <v>234</v>
      </c>
      <c r="E152" s="73"/>
      <c r="F152" s="94">
        <v>40756</v>
      </c>
      <c r="G152" s="83">
        <v>3.1000000000000796</v>
      </c>
      <c r="H152" s="86" t="s">
        <v>132</v>
      </c>
      <c r="I152" s="87">
        <v>4.8000000000000001E-2</v>
      </c>
      <c r="J152" s="87">
        <v>4.8500000000001195E-2</v>
      </c>
      <c r="K152" s="83">
        <v>11016512.096100001</v>
      </c>
      <c r="L152" s="85">
        <v>113.42447799999999</v>
      </c>
      <c r="M152" s="83">
        <v>12495.421344830002</v>
      </c>
      <c r="N152" s="73"/>
      <c r="O152" s="84">
        <f t="shared" si="3"/>
        <v>2.7431648401548625E-3</v>
      </c>
      <c r="P152" s="84">
        <f>M152/'סכום נכסי הקרן'!$C$42</f>
        <v>7.2421607852156476E-4</v>
      </c>
    </row>
    <row r="153" spans="2:16">
      <c r="B153" s="76" t="s">
        <v>1988</v>
      </c>
      <c r="C153" s="73" t="s">
        <v>1989</v>
      </c>
      <c r="D153" s="73" t="s">
        <v>234</v>
      </c>
      <c r="E153" s="73"/>
      <c r="F153" s="94">
        <v>40848</v>
      </c>
      <c r="G153" s="83">
        <v>3.2800000000000042</v>
      </c>
      <c r="H153" s="86" t="s">
        <v>132</v>
      </c>
      <c r="I153" s="87">
        <v>4.8000000000000001E-2</v>
      </c>
      <c r="J153" s="87">
        <v>4.8499999999999918E-2</v>
      </c>
      <c r="K153" s="83">
        <v>31066483.4991</v>
      </c>
      <c r="L153" s="85">
        <v>114.77843799999999</v>
      </c>
      <c r="M153" s="83">
        <v>35657.624588578001</v>
      </c>
      <c r="N153" s="73"/>
      <c r="O153" s="84">
        <f t="shared" si="3"/>
        <v>7.8280467185125897E-3</v>
      </c>
      <c r="P153" s="84">
        <f>M153/'סכום נכסי הקרן'!$C$42</f>
        <v>2.0666630068956198E-3</v>
      </c>
    </row>
    <row r="154" spans="2:16">
      <c r="B154" s="76" t="s">
        <v>1990</v>
      </c>
      <c r="C154" s="73" t="s">
        <v>1991</v>
      </c>
      <c r="D154" s="73" t="s">
        <v>234</v>
      </c>
      <c r="E154" s="73"/>
      <c r="F154" s="94">
        <v>40940</v>
      </c>
      <c r="G154" s="83">
        <v>3.529999999999998</v>
      </c>
      <c r="H154" s="86" t="s">
        <v>132</v>
      </c>
      <c r="I154" s="87">
        <v>4.8000000000000001E-2</v>
      </c>
      <c r="J154" s="87">
        <v>4.8399999999999721E-2</v>
      </c>
      <c r="K154" s="83">
        <v>39072439.618100002</v>
      </c>
      <c r="L154" s="85">
        <v>113.430826</v>
      </c>
      <c r="M154" s="83">
        <v>44320.191097536001</v>
      </c>
      <c r="N154" s="73"/>
      <c r="O154" s="84">
        <f t="shared" si="3"/>
        <v>9.7297711355694462E-3</v>
      </c>
      <c r="P154" s="84">
        <f>M154/'סכום נכסי הקרן'!$C$42</f>
        <v>2.5687325069085588E-3</v>
      </c>
    </row>
    <row r="155" spans="2:16">
      <c r="B155" s="76" t="s">
        <v>1992</v>
      </c>
      <c r="C155" s="73" t="s">
        <v>1993</v>
      </c>
      <c r="D155" s="73" t="s">
        <v>234</v>
      </c>
      <c r="E155" s="73"/>
      <c r="F155" s="94">
        <v>40969</v>
      </c>
      <c r="G155" s="83">
        <v>3.6100000000000474</v>
      </c>
      <c r="H155" s="86" t="s">
        <v>132</v>
      </c>
      <c r="I155" s="87">
        <v>4.8000000000000001E-2</v>
      </c>
      <c r="J155" s="87">
        <v>4.8600000000000761E-2</v>
      </c>
      <c r="K155" s="83">
        <v>23806336.754900001</v>
      </c>
      <c r="L155" s="85">
        <v>112.970878</v>
      </c>
      <c r="M155" s="83">
        <v>26894.227675093</v>
      </c>
      <c r="N155" s="73"/>
      <c r="O155" s="84">
        <f t="shared" si="3"/>
        <v>5.9041866396893931E-3</v>
      </c>
      <c r="P155" s="84">
        <f>M155/'סכום נכסי הקרן'!$C$42</f>
        <v>1.5587495262639321E-3</v>
      </c>
    </row>
    <row r="156" spans="2:16">
      <c r="B156" s="76" t="s">
        <v>1994</v>
      </c>
      <c r="C156" s="73" t="s">
        <v>1995</v>
      </c>
      <c r="D156" s="73" t="s">
        <v>234</v>
      </c>
      <c r="E156" s="73"/>
      <c r="F156" s="94">
        <v>41000</v>
      </c>
      <c r="G156" s="83">
        <v>3.6099999999998742</v>
      </c>
      <c r="H156" s="86" t="s">
        <v>132</v>
      </c>
      <c r="I156" s="87">
        <v>4.8000000000000001E-2</v>
      </c>
      <c r="J156" s="87">
        <v>4.8499999999998232E-2</v>
      </c>
      <c r="K156" s="83">
        <v>13007028.950300001</v>
      </c>
      <c r="L156" s="85">
        <v>115.23331399999999</v>
      </c>
      <c r="M156" s="83">
        <v>14988.430516649001</v>
      </c>
      <c r="N156" s="73"/>
      <c r="O156" s="84">
        <f t="shared" si="3"/>
        <v>3.2904641202345223E-3</v>
      </c>
      <c r="P156" s="84">
        <f>M156/'סכום נכסי הקרן'!$C$42</f>
        <v>8.6870719061039946E-4</v>
      </c>
    </row>
    <row r="157" spans="2:16">
      <c r="B157" s="76" t="s">
        <v>1996</v>
      </c>
      <c r="C157" s="73" t="s">
        <v>1997</v>
      </c>
      <c r="D157" s="73" t="s">
        <v>234</v>
      </c>
      <c r="E157" s="73"/>
      <c r="F157" s="94">
        <v>41640</v>
      </c>
      <c r="G157" s="83">
        <v>5.0400000000000347</v>
      </c>
      <c r="H157" s="86" t="s">
        <v>132</v>
      </c>
      <c r="I157" s="87">
        <v>4.8000000000000001E-2</v>
      </c>
      <c r="J157" s="87">
        <v>4.85000000000003E-2</v>
      </c>
      <c r="K157" s="83">
        <v>24414359.489799999</v>
      </c>
      <c r="L157" s="85">
        <v>110.143771</v>
      </c>
      <c r="M157" s="83">
        <v>26890.896324051999</v>
      </c>
      <c r="N157" s="73"/>
      <c r="O157" s="84">
        <f t="shared" si="3"/>
        <v>5.9034552962001505E-3</v>
      </c>
      <c r="P157" s="84">
        <f>M157/'סכום נכסי הקרן'!$C$42</f>
        <v>1.558556446101166E-3</v>
      </c>
    </row>
    <row r="158" spans="2:16">
      <c r="B158" s="76" t="s">
        <v>1998</v>
      </c>
      <c r="C158" s="73" t="s">
        <v>1999</v>
      </c>
      <c r="D158" s="73" t="s">
        <v>234</v>
      </c>
      <c r="E158" s="73"/>
      <c r="F158" s="94">
        <v>44774</v>
      </c>
      <c r="G158" s="83">
        <v>10.459999999975194</v>
      </c>
      <c r="H158" s="86" t="s">
        <v>132</v>
      </c>
      <c r="I158" s="87">
        <v>4.8000000000000001E-2</v>
      </c>
      <c r="J158" s="87">
        <v>4.8499999999844966E-2</v>
      </c>
      <c r="K158" s="83">
        <v>62250.302100000001</v>
      </c>
      <c r="L158" s="85">
        <v>103.615988</v>
      </c>
      <c r="M158" s="83">
        <v>64.501265559999993</v>
      </c>
      <c r="N158" s="73"/>
      <c r="O158" s="84">
        <f t="shared" si="3"/>
        <v>1.4160195078407013E-5</v>
      </c>
      <c r="P158" s="84">
        <f>M158/'סכום נכסי הקרן'!$C$42</f>
        <v>3.7383976349760117E-6</v>
      </c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31" t="s">
        <v>111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31" t="s">
        <v>203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31" t="s">
        <v>211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2:16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2:16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2:16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2:16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2:16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2:16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2:16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2:16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2:16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2:16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2:16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2:16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2:16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2:16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2:16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2:16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2:16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2:16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2:16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2:16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2:16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2:16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2:16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2:16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2:16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2:16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2:16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2:16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2:16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2:16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2:16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2:16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2:16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2:16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2:16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2:16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2:16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2:16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2:16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2:16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2:16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2:16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2:16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2:16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2:16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2:16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2:16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2:16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2:16">
      <c r="B432" s="123"/>
      <c r="C432" s="123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2:16">
      <c r="B433" s="123"/>
      <c r="C433" s="123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2:16">
      <c r="B434" s="123"/>
      <c r="C434" s="123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2:16">
      <c r="B435" s="123"/>
      <c r="C435" s="123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2:16">
      <c r="B436" s="123"/>
      <c r="C436" s="123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2:16">
      <c r="B437" s="123"/>
      <c r="C437" s="123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2:16">
      <c r="B438" s="123"/>
      <c r="C438" s="123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2:16">
      <c r="B439" s="123"/>
      <c r="C439" s="123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2:16">
      <c r="B440" s="123"/>
      <c r="C440" s="123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2:16">
      <c r="B441" s="123"/>
      <c r="C441" s="123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2:16">
      <c r="B442" s="123"/>
      <c r="C442" s="123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2:16">
      <c r="B443" s="123"/>
      <c r="C443" s="123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2:16">
      <c r="B444" s="123"/>
      <c r="C444" s="123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2:16">
      <c r="B445" s="123"/>
      <c r="C445" s="123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2:16">
      <c r="B446" s="123"/>
      <c r="C446" s="123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2:16">
      <c r="B447" s="123"/>
      <c r="C447" s="123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2:16">
      <c r="B448" s="123"/>
      <c r="C448" s="123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2:16">
      <c r="B449" s="123"/>
      <c r="C449" s="123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2:16">
      <c r="B450" s="123"/>
      <c r="C450" s="123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2:16">
      <c r="B451" s="123"/>
      <c r="C451" s="123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2:16">
      <c r="B452" s="123"/>
      <c r="C452" s="123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145</v>
      </c>
      <c r="C1" s="67" t="s" vm="1">
        <v>229</v>
      </c>
    </row>
    <row r="2" spans="2:19">
      <c r="B2" s="46" t="s">
        <v>144</v>
      </c>
      <c r="C2" s="67" t="s">
        <v>230</v>
      </c>
    </row>
    <row r="3" spans="2:19">
      <c r="B3" s="46" t="s">
        <v>146</v>
      </c>
      <c r="C3" s="67" t="s">
        <v>231</v>
      </c>
    </row>
    <row r="4" spans="2:19">
      <c r="B4" s="46" t="s">
        <v>147</v>
      </c>
      <c r="C4" s="67">
        <v>8801</v>
      </c>
    </row>
    <row r="6" spans="2:1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19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1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110</v>
      </c>
      <c r="Q8" s="29" t="s">
        <v>58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4" customFormat="1" ht="18" customHeight="1">
      <c r="B11" s="128" t="s">
        <v>3262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9">
        <v>0</v>
      </c>
      <c r="Q11" s="88"/>
      <c r="R11" s="130">
        <v>0</v>
      </c>
      <c r="S11" s="130">
        <v>0</v>
      </c>
    </row>
    <row r="12" spans="2:19" ht="20.25" customHeight="1">
      <c r="B12" s="131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31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31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31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2:19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2:19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2:19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2:19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2:19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</row>
    <row r="261" spans="2:19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</row>
    <row r="262" spans="2:19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</row>
    <row r="263" spans="2:19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</row>
    <row r="264" spans="2:19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</row>
    <row r="265" spans="2:19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</row>
    <row r="266" spans="2:19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</row>
    <row r="267" spans="2:19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</row>
    <row r="268" spans="2:19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</row>
    <row r="269" spans="2:19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</row>
    <row r="270" spans="2:19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</row>
    <row r="271" spans="2:19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</row>
    <row r="272" spans="2:19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</row>
    <row r="273" spans="2:19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</row>
    <row r="274" spans="2:19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</row>
    <row r="275" spans="2:19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</row>
    <row r="276" spans="2:19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</row>
    <row r="277" spans="2:19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</row>
    <row r="278" spans="2:19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</row>
    <row r="279" spans="2:19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</row>
    <row r="280" spans="2:19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</row>
    <row r="281" spans="2:19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</row>
    <row r="282" spans="2:19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</row>
    <row r="283" spans="2:19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</row>
    <row r="284" spans="2:19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</row>
    <row r="285" spans="2:19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</row>
    <row r="286" spans="2:19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</row>
    <row r="287" spans="2:19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</row>
    <row r="288" spans="2:19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</row>
    <row r="289" spans="2:19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</row>
    <row r="290" spans="2:19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</row>
    <row r="291" spans="2:19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</row>
    <row r="292" spans="2:19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</row>
    <row r="293" spans="2:19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</row>
    <row r="294" spans="2:19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</row>
    <row r="295" spans="2:19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</row>
    <row r="296" spans="2:19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</row>
    <row r="297" spans="2:19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</row>
    <row r="298" spans="2:19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</row>
    <row r="299" spans="2:19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</row>
    <row r="300" spans="2:19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</row>
    <row r="301" spans="2:19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</row>
    <row r="302" spans="2:19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</row>
    <row r="303" spans="2:19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</row>
    <row r="304" spans="2:19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</row>
    <row r="305" spans="2:19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</row>
    <row r="306" spans="2:19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</row>
    <row r="307" spans="2:19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</row>
    <row r="308" spans="2:19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</row>
    <row r="309" spans="2:19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</row>
    <row r="310" spans="2:19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</row>
    <row r="311" spans="2:19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0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145</v>
      </c>
      <c r="C1" s="67" t="s" vm="1">
        <v>229</v>
      </c>
    </row>
    <row r="2" spans="2:30">
      <c r="B2" s="46" t="s">
        <v>144</v>
      </c>
      <c r="C2" s="67" t="s">
        <v>230</v>
      </c>
    </row>
    <row r="3" spans="2:30">
      <c r="B3" s="46" t="s">
        <v>146</v>
      </c>
      <c r="C3" s="67" t="s">
        <v>231</v>
      </c>
    </row>
    <row r="4" spans="2:30">
      <c r="B4" s="46" t="s">
        <v>147</v>
      </c>
      <c r="C4" s="67">
        <v>8801</v>
      </c>
    </row>
    <row r="6" spans="2:30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0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0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110</v>
      </c>
      <c r="Q8" s="29" t="s">
        <v>58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95" t="s">
        <v>52</v>
      </c>
      <c r="C11" s="73"/>
      <c r="D11" s="73"/>
      <c r="E11" s="73"/>
      <c r="F11" s="73"/>
      <c r="G11" s="73"/>
      <c r="H11" s="73"/>
      <c r="I11" s="73"/>
      <c r="J11" s="85">
        <v>7.1511171204392499</v>
      </c>
      <c r="K11" s="73"/>
      <c r="L11" s="73"/>
      <c r="M11" s="84">
        <v>3.4699882016032808E-2</v>
      </c>
      <c r="N11" s="83"/>
      <c r="O11" s="85"/>
      <c r="P11" s="83">
        <v>17411.070679809</v>
      </c>
      <c r="Q11" s="73"/>
      <c r="R11" s="84">
        <f>IFERROR(P11/$P$11,0)</f>
        <v>1</v>
      </c>
      <c r="S11" s="84">
        <f>P11/'סכום נכסי הקרן'!$C$42</f>
        <v>1.0091198193816983E-3</v>
      </c>
      <c r="AA11" s="1"/>
      <c r="AD11" s="1"/>
    </row>
    <row r="12" spans="2:30" ht="17.25" customHeight="1">
      <c r="B12" s="96" t="s">
        <v>198</v>
      </c>
      <c r="C12" s="73"/>
      <c r="D12" s="73"/>
      <c r="E12" s="73"/>
      <c r="F12" s="73"/>
      <c r="G12" s="73"/>
      <c r="H12" s="73"/>
      <c r="I12" s="73"/>
      <c r="J12" s="85">
        <v>6.5923521581955864</v>
      </c>
      <c r="K12" s="73"/>
      <c r="L12" s="73"/>
      <c r="M12" s="84">
        <v>3.1905404043702817E-2</v>
      </c>
      <c r="N12" s="83"/>
      <c r="O12" s="85"/>
      <c r="P12" s="83">
        <v>15712.427574668998</v>
      </c>
      <c r="Q12" s="73"/>
      <c r="R12" s="84">
        <f t="shared" ref="R12:R35" si="0">IFERROR(P12/$P$11,0)</f>
        <v>0.90243890589050002</v>
      </c>
      <c r="S12" s="84">
        <f>P12/'סכום נכסי הקרן'!$C$42</f>
        <v>9.1066898571523871E-4</v>
      </c>
    </row>
    <row r="13" spans="2:30">
      <c r="B13" s="97" t="s">
        <v>59</v>
      </c>
      <c r="C13" s="71"/>
      <c r="D13" s="71"/>
      <c r="E13" s="71"/>
      <c r="F13" s="71"/>
      <c r="G13" s="71"/>
      <c r="H13" s="71"/>
      <c r="I13" s="71"/>
      <c r="J13" s="82">
        <v>7.2560894341655331</v>
      </c>
      <c r="K13" s="71"/>
      <c r="L13" s="71"/>
      <c r="M13" s="81">
        <v>2.7401691629650563E-2</v>
      </c>
      <c r="N13" s="80"/>
      <c r="O13" s="82"/>
      <c r="P13" s="80">
        <v>13425.312823971</v>
      </c>
      <c r="Q13" s="71"/>
      <c r="R13" s="81">
        <f t="shared" si="0"/>
        <v>0.77107910655602929</v>
      </c>
      <c r="S13" s="81">
        <f>P13/'סכום נכסי הקרן'!$C$42</f>
        <v>7.7811120873682151E-4</v>
      </c>
    </row>
    <row r="14" spans="2:30">
      <c r="B14" s="98" t="s">
        <v>2000</v>
      </c>
      <c r="C14" s="73" t="s">
        <v>2001</v>
      </c>
      <c r="D14" s="86" t="s">
        <v>2002</v>
      </c>
      <c r="E14" s="73" t="s">
        <v>308</v>
      </c>
      <c r="F14" s="86" t="s">
        <v>128</v>
      </c>
      <c r="G14" s="73" t="s">
        <v>293</v>
      </c>
      <c r="H14" s="73" t="s">
        <v>294</v>
      </c>
      <c r="I14" s="94">
        <v>39076</v>
      </c>
      <c r="J14" s="85">
        <v>6.2400000000007401</v>
      </c>
      <c r="K14" s="86" t="s">
        <v>132</v>
      </c>
      <c r="L14" s="87">
        <v>4.9000000000000002E-2</v>
      </c>
      <c r="M14" s="84">
        <v>2.7300000000003793E-2</v>
      </c>
      <c r="N14" s="83">
        <v>2248430.797942</v>
      </c>
      <c r="O14" s="85">
        <v>151.36000000000001</v>
      </c>
      <c r="P14" s="83">
        <v>3403.2248132270001</v>
      </c>
      <c r="Q14" s="84">
        <v>1.3907805007829387E-3</v>
      </c>
      <c r="R14" s="84">
        <f t="shared" si="0"/>
        <v>0.1954632702268907</v>
      </c>
      <c r="S14" s="84">
        <f>P14/'סכום נכסי הקרן'!$C$42</f>
        <v>1.9724585994711601E-4</v>
      </c>
    </row>
    <row r="15" spans="2:30">
      <c r="B15" s="98" t="s">
        <v>2003</v>
      </c>
      <c r="C15" s="73" t="s">
        <v>2004</v>
      </c>
      <c r="D15" s="86" t="s">
        <v>2002</v>
      </c>
      <c r="E15" s="73" t="s">
        <v>308</v>
      </c>
      <c r="F15" s="86" t="s">
        <v>128</v>
      </c>
      <c r="G15" s="73" t="s">
        <v>293</v>
      </c>
      <c r="H15" s="73" t="s">
        <v>294</v>
      </c>
      <c r="I15" s="94">
        <v>40738</v>
      </c>
      <c r="J15" s="85">
        <v>9.9900000000003413</v>
      </c>
      <c r="K15" s="86" t="s">
        <v>132</v>
      </c>
      <c r="L15" s="87">
        <v>4.0999999999999995E-2</v>
      </c>
      <c r="M15" s="84">
        <v>2.54000000000001E-2</v>
      </c>
      <c r="N15" s="83">
        <v>4589140.6791150002</v>
      </c>
      <c r="O15" s="85">
        <v>134.4</v>
      </c>
      <c r="P15" s="83">
        <v>6167.8052519110006</v>
      </c>
      <c r="Q15" s="84">
        <v>1.2151725611880095E-3</v>
      </c>
      <c r="R15" s="84">
        <f t="shared" si="0"/>
        <v>0.35424617849972806</v>
      </c>
      <c r="S15" s="84">
        <f>P15/'סכום נכסי הקרן'!$C$42</f>
        <v>3.5747683966430241E-4</v>
      </c>
    </row>
    <row r="16" spans="2:30">
      <c r="B16" s="98" t="s">
        <v>2005</v>
      </c>
      <c r="C16" s="73" t="s">
        <v>2006</v>
      </c>
      <c r="D16" s="86" t="s">
        <v>2002</v>
      </c>
      <c r="E16" s="73" t="s">
        <v>2007</v>
      </c>
      <c r="F16" s="86" t="s">
        <v>551</v>
      </c>
      <c r="G16" s="73" t="s">
        <v>298</v>
      </c>
      <c r="H16" s="73" t="s">
        <v>130</v>
      </c>
      <c r="I16" s="94">
        <v>42795</v>
      </c>
      <c r="J16" s="85">
        <v>5.5400000000016156</v>
      </c>
      <c r="K16" s="86" t="s">
        <v>132</v>
      </c>
      <c r="L16" s="87">
        <v>2.1400000000000002E-2</v>
      </c>
      <c r="M16" s="84">
        <v>1.9900000000004869E-2</v>
      </c>
      <c r="N16" s="83">
        <v>1509736.6864750001</v>
      </c>
      <c r="O16" s="85">
        <v>111.56</v>
      </c>
      <c r="P16" s="83">
        <v>1684.262282382</v>
      </c>
      <c r="Q16" s="84">
        <v>3.5490659526526335E-3</v>
      </c>
      <c r="R16" s="84">
        <f t="shared" si="0"/>
        <v>9.6735135555746102E-2</v>
      </c>
      <c r="S16" s="84">
        <f>P16/'סכום נכסי הקרן'!$C$42</f>
        <v>9.76173425198786E-5</v>
      </c>
    </row>
    <row r="17" spans="2:19">
      <c r="B17" s="98" t="s">
        <v>2008</v>
      </c>
      <c r="C17" s="73" t="s">
        <v>2009</v>
      </c>
      <c r="D17" s="86" t="s">
        <v>2002</v>
      </c>
      <c r="E17" s="73" t="s">
        <v>302</v>
      </c>
      <c r="F17" s="86" t="s">
        <v>297</v>
      </c>
      <c r="G17" s="73" t="s">
        <v>334</v>
      </c>
      <c r="H17" s="73" t="s">
        <v>294</v>
      </c>
      <c r="I17" s="94">
        <v>36489</v>
      </c>
      <c r="J17" s="85">
        <v>3.3399999988681031</v>
      </c>
      <c r="K17" s="86" t="s">
        <v>132</v>
      </c>
      <c r="L17" s="87">
        <v>6.0499999999999998E-2</v>
      </c>
      <c r="M17" s="84">
        <v>1.5899999997204352E-2</v>
      </c>
      <c r="N17" s="83">
        <v>866.81551000000002</v>
      </c>
      <c r="O17" s="85">
        <v>169.19</v>
      </c>
      <c r="P17" s="83">
        <v>1.4665650990000001</v>
      </c>
      <c r="Q17" s="73"/>
      <c r="R17" s="84">
        <f t="shared" si="0"/>
        <v>8.4231758400746921E-5</v>
      </c>
      <c r="S17" s="84">
        <f>P17/'סכום נכסי הקרן'!$C$42</f>
        <v>8.4999936823564576E-8</v>
      </c>
    </row>
    <row r="18" spans="2:19">
      <c r="B18" s="98" t="s">
        <v>2010</v>
      </c>
      <c r="C18" s="73" t="s">
        <v>2011</v>
      </c>
      <c r="D18" s="86" t="s">
        <v>2002</v>
      </c>
      <c r="E18" s="73" t="s">
        <v>331</v>
      </c>
      <c r="F18" s="86" t="s">
        <v>128</v>
      </c>
      <c r="G18" s="73" t="s">
        <v>325</v>
      </c>
      <c r="H18" s="73" t="s">
        <v>130</v>
      </c>
      <c r="I18" s="94">
        <v>39084</v>
      </c>
      <c r="J18" s="85">
        <v>1.9299999999998638</v>
      </c>
      <c r="K18" s="86" t="s">
        <v>132</v>
      </c>
      <c r="L18" s="87">
        <v>5.5999999999999994E-2</v>
      </c>
      <c r="M18" s="84">
        <v>2.419999999999305E-2</v>
      </c>
      <c r="N18" s="83">
        <v>467099.39861500001</v>
      </c>
      <c r="O18" s="85">
        <v>141.75</v>
      </c>
      <c r="P18" s="83">
        <v>662.11336381299998</v>
      </c>
      <c r="Q18" s="84">
        <v>9.6749678781228544E-4</v>
      </c>
      <c r="R18" s="84">
        <f t="shared" si="0"/>
        <v>3.8028296822712304E-2</v>
      </c>
      <c r="S18" s="84">
        <f>P18/'סכום נכסי הקרן'!$C$42</f>
        <v>3.8375108021129054E-5</v>
      </c>
    </row>
    <row r="19" spans="2:19">
      <c r="B19" s="98" t="s">
        <v>2012</v>
      </c>
      <c r="C19" s="73" t="s">
        <v>2013</v>
      </c>
      <c r="D19" s="86" t="s">
        <v>2002</v>
      </c>
      <c r="E19" s="73" t="s">
        <v>2014</v>
      </c>
      <c r="F19" s="86" t="s">
        <v>297</v>
      </c>
      <c r="G19" s="73" t="s">
        <v>411</v>
      </c>
      <c r="H19" s="73" t="s">
        <v>130</v>
      </c>
      <c r="I19" s="94">
        <v>44381</v>
      </c>
      <c r="J19" s="85">
        <v>3.2200000000009257</v>
      </c>
      <c r="K19" s="86" t="s">
        <v>132</v>
      </c>
      <c r="L19" s="87">
        <v>8.5000000000000006E-3</v>
      </c>
      <c r="M19" s="84">
        <v>5.0500000000018933E-2</v>
      </c>
      <c r="N19" s="83">
        <v>1258991.3</v>
      </c>
      <c r="O19" s="85">
        <v>94.44</v>
      </c>
      <c r="P19" s="83">
        <v>1188.991429295</v>
      </c>
      <c r="Q19" s="84">
        <v>3.9343478124999999E-3</v>
      </c>
      <c r="R19" s="84">
        <f t="shared" si="0"/>
        <v>6.8289391913952266E-2</v>
      </c>
      <c r="S19" s="84">
        <f>P19/'סכום נכסי הקרן'!$C$42</f>
        <v>6.8912178833893502E-5</v>
      </c>
    </row>
    <row r="20" spans="2:19">
      <c r="B20" s="98" t="s">
        <v>2015</v>
      </c>
      <c r="C20" s="73" t="s">
        <v>2016</v>
      </c>
      <c r="D20" s="134" t="s">
        <v>27</v>
      </c>
      <c r="E20" s="73" t="s">
        <v>2017</v>
      </c>
      <c r="F20" s="86" t="s">
        <v>468</v>
      </c>
      <c r="G20" s="73" t="s">
        <v>526</v>
      </c>
      <c r="H20" s="73"/>
      <c r="I20" s="94">
        <v>39104</v>
      </c>
      <c r="J20" s="85">
        <v>0.38000000000088197</v>
      </c>
      <c r="K20" s="86" t="s">
        <v>132</v>
      </c>
      <c r="L20" s="87">
        <v>5.5999999999999994E-2</v>
      </c>
      <c r="M20" s="84">
        <v>0</v>
      </c>
      <c r="N20" s="83">
        <v>533424.02670000005</v>
      </c>
      <c r="O20" s="85">
        <v>59.511901999999999</v>
      </c>
      <c r="P20" s="83">
        <v>317.44911824400003</v>
      </c>
      <c r="Q20" s="84">
        <v>1.4187501163288119E-3</v>
      </c>
      <c r="R20" s="84">
        <f t="shared" si="0"/>
        <v>1.8232601778599089E-2</v>
      </c>
      <c r="S20" s="84">
        <f>P20/'סכום נכסי הקרן'!$C$42</f>
        <v>1.8398879813678342E-5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60</v>
      </c>
      <c r="C22" s="71"/>
      <c r="D22" s="71"/>
      <c r="E22" s="71"/>
      <c r="F22" s="71"/>
      <c r="G22" s="71"/>
      <c r="H22" s="71"/>
      <c r="I22" s="71"/>
      <c r="J22" s="82">
        <v>2.7077780008662575</v>
      </c>
      <c r="K22" s="71"/>
      <c r="L22" s="71"/>
      <c r="M22" s="81">
        <v>5.7674276655834592E-2</v>
      </c>
      <c r="N22" s="80"/>
      <c r="O22" s="82"/>
      <c r="P22" s="80">
        <v>2238.8950204859998</v>
      </c>
      <c r="Q22" s="71"/>
      <c r="R22" s="81">
        <f t="shared" si="0"/>
        <v>0.1285903125465091</v>
      </c>
      <c r="S22" s="81">
        <f>P22/'סכום נכסי הקרן'!$C$42</f>
        <v>1.2976303297116938E-4</v>
      </c>
    </row>
    <row r="23" spans="2:19">
      <c r="B23" s="98" t="s">
        <v>2018</v>
      </c>
      <c r="C23" s="73" t="s">
        <v>2019</v>
      </c>
      <c r="D23" s="86" t="s">
        <v>2002</v>
      </c>
      <c r="E23" s="73" t="s">
        <v>2007</v>
      </c>
      <c r="F23" s="86" t="s">
        <v>551</v>
      </c>
      <c r="G23" s="73" t="s">
        <v>298</v>
      </c>
      <c r="H23" s="73" t="s">
        <v>130</v>
      </c>
      <c r="I23" s="94">
        <v>42795</v>
      </c>
      <c r="J23" s="85">
        <v>5.040000000003718</v>
      </c>
      <c r="K23" s="86" t="s">
        <v>132</v>
      </c>
      <c r="L23" s="87">
        <v>3.7400000000000003E-2</v>
      </c>
      <c r="M23" s="84">
        <v>5.4000000000017694E-2</v>
      </c>
      <c r="N23" s="83">
        <v>244290.60412999999</v>
      </c>
      <c r="O23" s="85">
        <v>92.48</v>
      </c>
      <c r="P23" s="83">
        <v>225.919956154</v>
      </c>
      <c r="Q23" s="84">
        <v>3.5992817320959112E-4</v>
      </c>
      <c r="R23" s="84">
        <f t="shared" si="0"/>
        <v>1.2975649821236517E-2</v>
      </c>
      <c r="S23" s="84">
        <f>P23/'סכום נכסי הקרן'!$C$42</f>
        <v>1.3093985403966358E-5</v>
      </c>
    </row>
    <row r="24" spans="2:19">
      <c r="B24" s="98" t="s">
        <v>2020</v>
      </c>
      <c r="C24" s="73" t="s">
        <v>2021</v>
      </c>
      <c r="D24" s="86" t="s">
        <v>2002</v>
      </c>
      <c r="E24" s="73" t="s">
        <v>2007</v>
      </c>
      <c r="F24" s="86" t="s">
        <v>551</v>
      </c>
      <c r="G24" s="73" t="s">
        <v>298</v>
      </c>
      <c r="H24" s="73" t="s">
        <v>130</v>
      </c>
      <c r="I24" s="94">
        <v>42795</v>
      </c>
      <c r="J24" s="85">
        <v>1.9000000000011241</v>
      </c>
      <c r="K24" s="86" t="s">
        <v>132</v>
      </c>
      <c r="L24" s="87">
        <v>2.5000000000000001E-2</v>
      </c>
      <c r="M24" s="84">
        <v>4.8900000000040487E-2</v>
      </c>
      <c r="N24" s="83">
        <v>556823.73205999995</v>
      </c>
      <c r="O24" s="85">
        <v>95.82</v>
      </c>
      <c r="P24" s="83">
        <v>533.548506256</v>
      </c>
      <c r="Q24" s="84">
        <v>1.3646117243829323E-3</v>
      </c>
      <c r="R24" s="84">
        <f t="shared" si="0"/>
        <v>3.0644210001096444E-2</v>
      </c>
      <c r="S24" s="84">
        <f>P24/'סכום נכסי הקרן'!$C$42</f>
        <v>3.0923679661401272E-5</v>
      </c>
    </row>
    <row r="25" spans="2:19">
      <c r="B25" s="98" t="s">
        <v>2022</v>
      </c>
      <c r="C25" s="73" t="s">
        <v>2023</v>
      </c>
      <c r="D25" s="86" t="s">
        <v>2002</v>
      </c>
      <c r="E25" s="73" t="s">
        <v>2024</v>
      </c>
      <c r="F25" s="86" t="s">
        <v>314</v>
      </c>
      <c r="G25" s="73" t="s">
        <v>343</v>
      </c>
      <c r="H25" s="73" t="s">
        <v>130</v>
      </c>
      <c r="I25" s="94">
        <v>42598</v>
      </c>
      <c r="J25" s="85">
        <v>2.7299999999989213</v>
      </c>
      <c r="K25" s="86" t="s">
        <v>132</v>
      </c>
      <c r="L25" s="87">
        <v>3.1E-2</v>
      </c>
      <c r="M25" s="84">
        <v>5.3999999999981257E-2</v>
      </c>
      <c r="N25" s="83">
        <v>679079.942423</v>
      </c>
      <c r="O25" s="85">
        <v>94.2</v>
      </c>
      <c r="P25" s="83">
        <v>639.693305753</v>
      </c>
      <c r="Q25" s="84">
        <v>8.942653703621718E-4</v>
      </c>
      <c r="R25" s="84">
        <f t="shared" si="0"/>
        <v>3.6740607026242766E-2</v>
      </c>
      <c r="S25" s="84">
        <f>P25/'סכום נכסי הקרן'!$C$42</f>
        <v>3.7075674726296055E-5</v>
      </c>
    </row>
    <row r="26" spans="2:19">
      <c r="B26" s="98" t="s">
        <v>2025</v>
      </c>
      <c r="C26" s="73" t="s">
        <v>2026</v>
      </c>
      <c r="D26" s="86" t="s">
        <v>2002</v>
      </c>
      <c r="E26" s="73" t="s">
        <v>927</v>
      </c>
      <c r="F26" s="86" t="s">
        <v>538</v>
      </c>
      <c r="G26" s="73" t="s">
        <v>408</v>
      </c>
      <c r="H26" s="73" t="s">
        <v>294</v>
      </c>
      <c r="I26" s="94">
        <v>44007</v>
      </c>
      <c r="J26" s="85">
        <v>3.5899999999966394</v>
      </c>
      <c r="K26" s="86" t="s">
        <v>132</v>
      </c>
      <c r="L26" s="87">
        <v>3.3500000000000002E-2</v>
      </c>
      <c r="M26" s="84">
        <v>7.3599999999940838E-2</v>
      </c>
      <c r="N26" s="83">
        <v>454501.29342300002</v>
      </c>
      <c r="O26" s="85">
        <v>87.75</v>
      </c>
      <c r="P26" s="83">
        <v>398.82487992600005</v>
      </c>
      <c r="Q26" s="84">
        <v>5.0500143713666675E-4</v>
      </c>
      <c r="R26" s="84">
        <f t="shared" si="0"/>
        <v>2.2906396008632778E-2</v>
      </c>
      <c r="S26" s="84">
        <f>P26/'סכום נכסי הקרן'!$C$42</f>
        <v>2.3115298202917161E-5</v>
      </c>
    </row>
    <row r="27" spans="2:19">
      <c r="B27" s="98" t="s">
        <v>2027</v>
      </c>
      <c r="C27" s="73" t="s">
        <v>2028</v>
      </c>
      <c r="D27" s="86" t="s">
        <v>2002</v>
      </c>
      <c r="E27" s="73" t="s">
        <v>2029</v>
      </c>
      <c r="F27" s="86" t="s">
        <v>314</v>
      </c>
      <c r="G27" s="73" t="s">
        <v>455</v>
      </c>
      <c r="H27" s="73" t="s">
        <v>294</v>
      </c>
      <c r="I27" s="94">
        <v>43310</v>
      </c>
      <c r="J27" s="85">
        <v>1.6599999999999546</v>
      </c>
      <c r="K27" s="86" t="s">
        <v>132</v>
      </c>
      <c r="L27" s="87">
        <v>3.5499999999999997E-2</v>
      </c>
      <c r="M27" s="84">
        <v>6.1099999999962122E-2</v>
      </c>
      <c r="N27" s="83">
        <v>454966.848</v>
      </c>
      <c r="O27" s="85">
        <v>96.91</v>
      </c>
      <c r="P27" s="83">
        <v>440.90837239700005</v>
      </c>
      <c r="Q27" s="84">
        <v>1.6925849999999999E-3</v>
      </c>
      <c r="R27" s="84">
        <f t="shared" si="0"/>
        <v>2.5323449689300604E-2</v>
      </c>
      <c r="S27" s="84">
        <f>P27/'סכום נכסי הקרן'!$C$42</f>
        <v>2.5554394976588545E-5</v>
      </c>
    </row>
    <row r="28" spans="2:19">
      <c r="B28" s="99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7" t="s">
        <v>47</v>
      </c>
      <c r="C29" s="71"/>
      <c r="D29" s="71"/>
      <c r="E29" s="71"/>
      <c r="F29" s="71"/>
      <c r="G29" s="71"/>
      <c r="H29" s="71"/>
      <c r="I29" s="71"/>
      <c r="J29" s="82">
        <v>2.1599999999809207</v>
      </c>
      <c r="K29" s="71"/>
      <c r="L29" s="71"/>
      <c r="M29" s="81">
        <v>5.9699999999659893E-2</v>
      </c>
      <c r="N29" s="80"/>
      <c r="O29" s="82"/>
      <c r="P29" s="80">
        <v>48.219730212000002</v>
      </c>
      <c r="Q29" s="71"/>
      <c r="R29" s="81">
        <f t="shared" si="0"/>
        <v>2.7694867879617942E-3</v>
      </c>
      <c r="S29" s="81">
        <f>P29/'סכום נכסי הקרן'!$C$42</f>
        <v>2.7947440072480055E-6</v>
      </c>
    </row>
    <row r="30" spans="2:19">
      <c r="B30" s="98" t="s">
        <v>2030</v>
      </c>
      <c r="C30" s="73" t="s">
        <v>2031</v>
      </c>
      <c r="D30" s="86" t="s">
        <v>2002</v>
      </c>
      <c r="E30" s="73" t="s">
        <v>2032</v>
      </c>
      <c r="F30" s="86" t="s">
        <v>468</v>
      </c>
      <c r="G30" s="73" t="s">
        <v>325</v>
      </c>
      <c r="H30" s="73" t="s">
        <v>130</v>
      </c>
      <c r="I30" s="94">
        <v>38118</v>
      </c>
      <c r="J30" s="85">
        <v>2.1599999999809207</v>
      </c>
      <c r="K30" s="86" t="s">
        <v>131</v>
      </c>
      <c r="L30" s="87">
        <v>7.9699999999999993E-2</v>
      </c>
      <c r="M30" s="84">
        <v>5.9699999999659893E-2</v>
      </c>
      <c r="N30" s="83">
        <v>12536.458055000001</v>
      </c>
      <c r="O30" s="85">
        <v>106.4</v>
      </c>
      <c r="P30" s="83">
        <v>48.219730212000002</v>
      </c>
      <c r="Q30" s="84">
        <v>2.5021935917323329E-4</v>
      </c>
      <c r="R30" s="84">
        <f t="shared" si="0"/>
        <v>2.7694867879617942E-3</v>
      </c>
      <c r="S30" s="84">
        <f>P30/'סכום נכסי הקרן'!$C$42</f>
        <v>2.7947440072480055E-6</v>
      </c>
    </row>
    <row r="31" spans="2:19">
      <c r="B31" s="99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6" t="s">
        <v>197</v>
      </c>
      <c r="C32" s="73"/>
      <c r="D32" s="73"/>
      <c r="E32" s="73"/>
      <c r="F32" s="73"/>
      <c r="G32" s="73"/>
      <c r="H32" s="73"/>
      <c r="I32" s="73"/>
      <c r="J32" s="85">
        <v>12.319686064645254</v>
      </c>
      <c r="K32" s="73"/>
      <c r="L32" s="73"/>
      <c r="M32" s="84">
        <v>6.0026525412044271E-2</v>
      </c>
      <c r="N32" s="83"/>
      <c r="O32" s="85"/>
      <c r="P32" s="83">
        <v>1698.64310514</v>
      </c>
      <c r="Q32" s="73"/>
      <c r="R32" s="84">
        <f t="shared" si="0"/>
        <v>9.7561094109499882E-2</v>
      </c>
      <c r="S32" s="84">
        <f>P32/'סכום נכסי הקרן'!$C$42</f>
        <v>9.8450833666459387E-5</v>
      </c>
    </row>
    <row r="33" spans="2:19">
      <c r="B33" s="97" t="s">
        <v>68</v>
      </c>
      <c r="C33" s="71"/>
      <c r="D33" s="71"/>
      <c r="E33" s="71"/>
      <c r="F33" s="71"/>
      <c r="G33" s="71"/>
      <c r="H33" s="71"/>
      <c r="I33" s="71"/>
      <c r="J33" s="82">
        <v>12.319686064645254</v>
      </c>
      <c r="K33" s="71"/>
      <c r="L33" s="71"/>
      <c r="M33" s="81">
        <v>6.0026525412044271E-2</v>
      </c>
      <c r="N33" s="80"/>
      <c r="O33" s="82"/>
      <c r="P33" s="80">
        <v>1698.64310514</v>
      </c>
      <c r="Q33" s="71"/>
      <c r="R33" s="81">
        <f t="shared" si="0"/>
        <v>9.7561094109499882E-2</v>
      </c>
      <c r="S33" s="81">
        <f>P33/'סכום נכסי הקרן'!$C$42</f>
        <v>9.8450833666459387E-5</v>
      </c>
    </row>
    <row r="34" spans="2:19">
      <c r="B34" s="98" t="s">
        <v>2033</v>
      </c>
      <c r="C34" s="73">
        <v>4824</v>
      </c>
      <c r="D34" s="86" t="s">
        <v>2002</v>
      </c>
      <c r="E34" s="73"/>
      <c r="F34" s="86" t="s">
        <v>724</v>
      </c>
      <c r="G34" s="73" t="s">
        <v>2034</v>
      </c>
      <c r="H34" s="73" t="s">
        <v>708</v>
      </c>
      <c r="I34" s="94">
        <v>42206</v>
      </c>
      <c r="J34" s="85">
        <v>14.509999999993996</v>
      </c>
      <c r="K34" s="86" t="s">
        <v>139</v>
      </c>
      <c r="L34" s="87">
        <v>4.555E-2</v>
      </c>
      <c r="M34" s="84">
        <v>6.3399999999975337E-2</v>
      </c>
      <c r="N34" s="83">
        <v>418991.21122499998</v>
      </c>
      <c r="O34" s="85">
        <v>77.7</v>
      </c>
      <c r="P34" s="83">
        <v>868.1605907710001</v>
      </c>
      <c r="Q34" s="84">
        <v>2.5152702995275512E-3</v>
      </c>
      <c r="R34" s="84">
        <f t="shared" si="0"/>
        <v>4.9862561972008709E-2</v>
      </c>
      <c r="S34" s="84">
        <f>P34/'סכום נכסי הקרן'!$C$42</f>
        <v>5.0317299531102164E-5</v>
      </c>
    </row>
    <row r="35" spans="2:19">
      <c r="B35" s="98" t="s">
        <v>2035</v>
      </c>
      <c r="C35" s="73">
        <v>5168</v>
      </c>
      <c r="D35" s="86" t="s">
        <v>2002</v>
      </c>
      <c r="E35" s="73"/>
      <c r="F35" s="86" t="s">
        <v>724</v>
      </c>
      <c r="G35" s="73" t="s">
        <v>871</v>
      </c>
      <c r="H35" s="73" t="s">
        <v>2036</v>
      </c>
      <c r="I35" s="94">
        <v>42408</v>
      </c>
      <c r="J35" s="85">
        <v>10.029999999995098</v>
      </c>
      <c r="K35" s="86" t="s">
        <v>139</v>
      </c>
      <c r="L35" s="87">
        <v>3.9510000000000003E-2</v>
      </c>
      <c r="M35" s="84">
        <v>5.6499999999965675E-2</v>
      </c>
      <c r="N35" s="83">
        <v>364156.968957</v>
      </c>
      <c r="O35" s="85">
        <v>85.52</v>
      </c>
      <c r="P35" s="83">
        <v>830.48251436900011</v>
      </c>
      <c r="Q35" s="84">
        <v>9.229748774087751E-4</v>
      </c>
      <c r="R35" s="84">
        <f t="shared" si="0"/>
        <v>4.7698532137491187E-2</v>
      </c>
      <c r="S35" s="84">
        <f>P35/'סכום נכסי הקרן'!$C$42</f>
        <v>4.8133534135357236E-5</v>
      </c>
    </row>
    <row r="36" spans="2:19">
      <c r="B36" s="100"/>
      <c r="C36" s="101"/>
      <c r="D36" s="101"/>
      <c r="E36" s="101"/>
      <c r="F36" s="101"/>
      <c r="G36" s="101"/>
      <c r="H36" s="101"/>
      <c r="I36" s="101"/>
      <c r="J36" s="102"/>
      <c r="K36" s="101"/>
      <c r="L36" s="101"/>
      <c r="M36" s="103"/>
      <c r="N36" s="104"/>
      <c r="O36" s="102"/>
      <c r="P36" s="101"/>
      <c r="Q36" s="101"/>
      <c r="R36" s="103"/>
      <c r="S36" s="101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1" t="s">
        <v>220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1" t="s">
        <v>111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1" t="s">
        <v>203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1" t="s">
        <v>211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2:19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2:19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2:19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2:19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2:19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</row>
    <row r="261" spans="2:19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</row>
    <row r="262" spans="2:19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</row>
    <row r="263" spans="2:19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</row>
    <row r="264" spans="2:19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</row>
    <row r="265" spans="2:19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</row>
    <row r="266" spans="2:19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</row>
    <row r="267" spans="2:19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</row>
    <row r="268" spans="2:19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</row>
    <row r="269" spans="2:19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</row>
    <row r="270" spans="2:19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</row>
    <row r="271" spans="2:19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</row>
    <row r="272" spans="2:19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</row>
    <row r="273" spans="2:19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</row>
    <row r="274" spans="2:19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</row>
    <row r="275" spans="2:19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</row>
    <row r="276" spans="2:19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</row>
    <row r="277" spans="2:19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</row>
    <row r="278" spans="2:19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</row>
    <row r="279" spans="2:19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</row>
    <row r="280" spans="2:19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</row>
    <row r="281" spans="2:19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</row>
    <row r="282" spans="2:19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</row>
    <row r="283" spans="2:19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</row>
    <row r="284" spans="2:19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</row>
    <row r="285" spans="2:19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</row>
    <row r="286" spans="2:19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</row>
    <row r="287" spans="2:19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</row>
    <row r="288" spans="2:19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</row>
    <row r="289" spans="2:19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</row>
    <row r="290" spans="2:19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</row>
    <row r="291" spans="2:19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</row>
    <row r="292" spans="2:19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</row>
    <row r="293" spans="2:19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</row>
    <row r="294" spans="2:19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</row>
    <row r="295" spans="2:19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</row>
    <row r="296" spans="2:19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</row>
    <row r="297" spans="2:19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</row>
    <row r="298" spans="2:19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</row>
    <row r="299" spans="2:19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</row>
    <row r="300" spans="2:19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</row>
    <row r="301" spans="2:19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</row>
    <row r="302" spans="2:19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</row>
    <row r="303" spans="2:19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</row>
    <row r="304" spans="2:19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</row>
    <row r="305" spans="2:19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</row>
    <row r="306" spans="2:19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</row>
    <row r="307" spans="2:19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</row>
    <row r="308" spans="2:19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</row>
    <row r="309" spans="2:19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</row>
    <row r="310" spans="2:19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</row>
    <row r="311" spans="2:19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</row>
    <row r="312" spans="2:19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</row>
    <row r="313" spans="2:19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</row>
    <row r="314" spans="2:19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</row>
    <row r="315" spans="2:19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</row>
    <row r="316" spans="2:19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</row>
    <row r="317" spans="2:19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</row>
    <row r="318" spans="2:19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</row>
    <row r="319" spans="2:19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</row>
    <row r="320" spans="2:19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</row>
    <row r="321" spans="2:19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</row>
    <row r="322" spans="2:19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</row>
    <row r="323" spans="2:19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</row>
    <row r="324" spans="2:19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</row>
    <row r="325" spans="2:19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</row>
    <row r="326" spans="2:19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</row>
    <row r="327" spans="2:19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</row>
    <row r="328" spans="2:19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</row>
    <row r="329" spans="2:19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</row>
    <row r="330" spans="2:19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</row>
    <row r="331" spans="2:19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</row>
    <row r="332" spans="2:19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</row>
    <row r="333" spans="2:19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</row>
    <row r="334" spans="2:19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</row>
    <row r="335" spans="2:19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</row>
    <row r="336" spans="2:19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</row>
    <row r="337" spans="2:19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</row>
    <row r="338" spans="2:19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2:19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2:19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2:19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2:19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2:19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2:19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2:19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2:19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2:19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2:19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2:19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2:19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2:19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2:19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2:19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2:19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2:19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2:19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2:19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2:19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2:19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2:19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2:19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2:19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2:19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2:19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  <row r="365" spans="2:19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</row>
    <row r="366" spans="2:19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</row>
    <row r="367" spans="2:19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</row>
    <row r="368" spans="2:19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</row>
    <row r="369" spans="2:19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</row>
    <row r="370" spans="2:19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</row>
    <row r="371" spans="2:19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</row>
    <row r="372" spans="2:19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</row>
    <row r="373" spans="2:19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</row>
    <row r="374" spans="2:19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</row>
    <row r="375" spans="2:19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</row>
    <row r="376" spans="2:19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</row>
    <row r="377" spans="2:19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</row>
    <row r="378" spans="2:19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</row>
    <row r="379" spans="2:19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</row>
    <row r="380" spans="2:19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</row>
    <row r="381" spans="2:19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</row>
    <row r="382" spans="2:19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</row>
    <row r="383" spans="2:19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</row>
    <row r="384" spans="2:19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</row>
    <row r="385" spans="2:19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</row>
    <row r="386" spans="2:19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</row>
    <row r="387" spans="2:19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</row>
    <row r="388" spans="2:19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</row>
    <row r="389" spans="2:19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</row>
    <row r="390" spans="2:19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</row>
    <row r="391" spans="2:19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</row>
    <row r="392" spans="2:19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</row>
    <row r="393" spans="2:19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</row>
    <row r="394" spans="2:19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</row>
    <row r="395" spans="2:19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</row>
    <row r="396" spans="2:19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</row>
    <row r="397" spans="2:19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</row>
    <row r="398" spans="2:19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</row>
    <row r="399" spans="2:19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</row>
    <row r="400" spans="2:19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</row>
    <row r="401" spans="2:19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</row>
    <row r="402" spans="2:19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</row>
    <row r="403" spans="2:19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</row>
    <row r="404" spans="2:19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</row>
    <row r="405" spans="2:19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</row>
    <row r="406" spans="2:19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</row>
    <row r="407" spans="2:19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</row>
    <row r="408" spans="2:19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</row>
    <row r="409" spans="2:19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</row>
    <row r="410" spans="2:19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</row>
    <row r="411" spans="2:19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</row>
    <row r="412" spans="2:19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</row>
    <row r="413" spans="2:19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</row>
    <row r="414" spans="2:19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</row>
    <row r="415" spans="2:19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</row>
    <row r="416" spans="2:19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</row>
    <row r="417" spans="2:19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</row>
    <row r="418" spans="2:19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</row>
    <row r="419" spans="2:19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</row>
    <row r="420" spans="2:19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</row>
    <row r="421" spans="2:19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</row>
    <row r="422" spans="2:19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</row>
    <row r="423" spans="2:19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</row>
    <row r="424" spans="2:19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</row>
    <row r="425" spans="2:19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</row>
    <row r="426" spans="2:19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</row>
    <row r="427" spans="2:19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</row>
    <row r="428" spans="2:19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</row>
    <row r="429" spans="2:19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</row>
    <row r="430" spans="2:19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</row>
    <row r="431" spans="2:19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</row>
    <row r="432" spans="2:19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</row>
    <row r="433" spans="2:19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</row>
    <row r="434" spans="2:19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</row>
    <row r="435" spans="2:19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</row>
    <row r="436" spans="2:19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</row>
    <row r="437" spans="2:19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</row>
    <row r="438" spans="2:19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</row>
    <row r="439" spans="2:19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</row>
    <row r="440" spans="2:19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</row>
    <row r="441" spans="2:19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</row>
    <row r="442" spans="2:19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</row>
    <row r="443" spans="2:19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</row>
    <row r="444" spans="2:19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</row>
    <row r="445" spans="2:19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</row>
    <row r="446" spans="2:19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</row>
    <row r="447" spans="2:19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</row>
    <row r="448" spans="2:19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</row>
    <row r="449" spans="2:19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</row>
    <row r="450" spans="2:19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</row>
    <row r="451" spans="2:19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</row>
    <row r="452" spans="2:19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</row>
    <row r="453" spans="2:19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</row>
    <row r="454" spans="2:19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</row>
    <row r="455" spans="2:19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</row>
    <row r="456" spans="2:19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</row>
    <row r="457" spans="2:19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</row>
    <row r="458" spans="2:19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</row>
    <row r="459" spans="2:19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</row>
    <row r="460" spans="2:19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</row>
    <row r="461" spans="2:19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</row>
    <row r="462" spans="2:19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</row>
    <row r="463" spans="2:19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</row>
    <row r="464" spans="2:19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</row>
    <row r="465" spans="2:19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</row>
    <row r="466" spans="2:19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</row>
    <row r="467" spans="2:19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</row>
    <row r="468" spans="2:19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</row>
    <row r="469" spans="2:19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</row>
    <row r="470" spans="2:19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</row>
    <row r="471" spans="2:19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</row>
    <row r="472" spans="2:19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</row>
    <row r="473" spans="2:19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</row>
    <row r="474" spans="2:19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</row>
    <row r="475" spans="2:19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</row>
    <row r="476" spans="2:19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</row>
    <row r="477" spans="2:19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</row>
    <row r="478" spans="2:19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</row>
    <row r="479" spans="2:19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</row>
    <row r="480" spans="2:19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</row>
    <row r="481" spans="2:19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</row>
    <row r="482" spans="2:19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</row>
    <row r="483" spans="2:19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</row>
    <row r="484" spans="2:19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</row>
    <row r="485" spans="2:19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</row>
    <row r="486" spans="2:19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</row>
    <row r="487" spans="2:19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</row>
    <row r="488" spans="2:19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</row>
    <row r="489" spans="2:19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</row>
    <row r="490" spans="2:19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</row>
    <row r="491" spans="2:19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</row>
    <row r="492" spans="2:19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</row>
    <row r="493" spans="2:19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</row>
    <row r="494" spans="2:19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</row>
    <row r="495" spans="2:19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</row>
    <row r="496" spans="2:19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</row>
    <row r="497" spans="2:19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</row>
    <row r="498" spans="2:19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</row>
    <row r="499" spans="2:19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</row>
    <row r="500" spans="2:19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</row>
    <row r="501" spans="2:19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</row>
    <row r="502" spans="2:19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</row>
    <row r="503" spans="2:19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</row>
    <row r="504" spans="2:19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</row>
    <row r="505" spans="2:19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</row>
    <row r="506" spans="2:19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</row>
    <row r="507" spans="2:19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</row>
    <row r="508" spans="2:19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</row>
    <row r="509" spans="2:19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</row>
    <row r="510" spans="2:19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</row>
    <row r="511" spans="2:19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</row>
    <row r="512" spans="2:19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</row>
    <row r="513" spans="2:19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</row>
    <row r="514" spans="2:19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</row>
    <row r="515" spans="2:19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</row>
    <row r="516" spans="2:19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</row>
    <row r="517" spans="2:19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</row>
    <row r="518" spans="2:19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</row>
    <row r="519" spans="2:19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</row>
    <row r="520" spans="2:19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</row>
    <row r="521" spans="2:19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</row>
    <row r="522" spans="2:19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</row>
    <row r="523" spans="2:19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</row>
    <row r="524" spans="2:19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</row>
    <row r="525" spans="2:19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</row>
    <row r="526" spans="2:19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</row>
    <row r="527" spans="2:19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</row>
    <row r="528" spans="2:19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</row>
    <row r="529" spans="2:19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</row>
    <row r="530" spans="2:19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</row>
    <row r="531" spans="2:19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</row>
    <row r="532" spans="2:19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</row>
    <row r="533" spans="2:19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</row>
    <row r="534" spans="2:19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</row>
    <row r="535" spans="2:19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</row>
    <row r="536" spans="2:19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</row>
    <row r="537" spans="2:19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</row>
    <row r="538" spans="2:19">
      <c r="B538" s="132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</row>
    <row r="539" spans="2:19">
      <c r="B539" s="132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</row>
    <row r="540" spans="2:19">
      <c r="B540" s="13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</row>
    <row r="541" spans="2:19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</row>
    <row r="542" spans="2:19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</row>
    <row r="543" spans="2:19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</row>
    <row r="544" spans="2:19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</row>
    <row r="545" spans="2:19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</row>
    <row r="546" spans="2:19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</row>
    <row r="547" spans="2:19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</row>
    <row r="548" spans="2:19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</row>
    <row r="549" spans="2:19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</row>
    <row r="550" spans="2:19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</row>
    <row r="551" spans="2:19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</row>
    <row r="552" spans="2:19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</row>
    <row r="553" spans="2:19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</row>
    <row r="554" spans="2:19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</row>
    <row r="555" spans="2:19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</row>
    <row r="556" spans="2:19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</row>
    <row r="557" spans="2:19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</row>
    <row r="558" spans="2:19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</row>
    <row r="559" spans="2:19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</row>
    <row r="560" spans="2:19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</row>
    <row r="561" spans="2:19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</row>
    <row r="562" spans="2:19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</row>
    <row r="563" spans="2:19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</row>
    <row r="564" spans="2:19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</row>
    <row r="565" spans="2:19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</row>
    <row r="566" spans="2:19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</row>
    <row r="567" spans="2:19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</row>
    <row r="568" spans="2:19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</row>
    <row r="569" spans="2:19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</row>
    <row r="570" spans="2:19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</row>
    <row r="571" spans="2:19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</row>
    <row r="572" spans="2:19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</row>
    <row r="573" spans="2:19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</row>
    <row r="574" spans="2:19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</row>
    <row r="575" spans="2:19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</row>
    <row r="576" spans="2:19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</row>
    <row r="577" spans="2:19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</row>
    <row r="578" spans="2:19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</row>
    <row r="579" spans="2:19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</row>
    <row r="580" spans="2:19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</row>
    <row r="581" spans="2:19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</row>
    <row r="582" spans="2:19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</row>
    <row r="583" spans="2:19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</row>
    <row r="584" spans="2:19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</row>
    <row r="585" spans="2:19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</row>
    <row r="586" spans="2:19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</row>
    <row r="587" spans="2:19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</row>
    <row r="588" spans="2:19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</row>
    <row r="589" spans="2:19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</row>
    <row r="590" spans="2:19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</row>
    <row r="591" spans="2:19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</row>
    <row r="592" spans="2:19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</row>
    <row r="593" spans="2:19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</row>
    <row r="594" spans="2:19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</row>
    <row r="595" spans="2:19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</row>
    <row r="596" spans="2:19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</row>
    <row r="597" spans="2:19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</row>
    <row r="598" spans="2:19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</row>
    <row r="599" spans="2:19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</row>
    <row r="600" spans="2:19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</row>
    <row r="601" spans="2:19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</row>
    <row r="602" spans="2:19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</row>
    <row r="603" spans="2:19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</row>
    <row r="604" spans="2:19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</row>
    <row r="605" spans="2:19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</row>
    <row r="606" spans="2:19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</row>
    <row r="607" spans="2:19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</row>
    <row r="608" spans="2:19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</row>
    <row r="609" spans="2:19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</row>
    <row r="610" spans="2:19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</row>
    <row r="611" spans="2:19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</row>
    <row r="612" spans="2:19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</row>
    <row r="613" spans="2:19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</row>
    <row r="614" spans="2:19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</row>
    <row r="615" spans="2:19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</row>
    <row r="616" spans="2:19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</row>
    <row r="617" spans="2:19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</row>
    <row r="618" spans="2:19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</row>
    <row r="619" spans="2:19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</row>
    <row r="620" spans="2:19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</row>
    <row r="621" spans="2:19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</row>
    <row r="622" spans="2:19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</row>
    <row r="623" spans="2:19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</row>
    <row r="624" spans="2:19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</row>
    <row r="625" spans="2:19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</row>
    <row r="626" spans="2:19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</row>
    <row r="627" spans="2:19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</row>
    <row r="628" spans="2:19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</row>
    <row r="629" spans="2:19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</row>
    <row r="630" spans="2:19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</row>
    <row r="631" spans="2:19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</row>
    <row r="632" spans="2:19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</row>
    <row r="633" spans="2:19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</row>
    <row r="634" spans="2:19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</row>
    <row r="635" spans="2:19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</row>
    <row r="636" spans="2:19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</row>
    <row r="637" spans="2:19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</row>
    <row r="638" spans="2:19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</row>
    <row r="639" spans="2:19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</row>
    <row r="640" spans="2:19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</row>
    <row r="641" spans="2:19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</row>
    <row r="642" spans="2:19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</row>
    <row r="643" spans="2:19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</row>
    <row r="644" spans="2:19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</row>
    <row r="645" spans="2:19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</row>
    <row r="646" spans="2:19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</row>
    <row r="647" spans="2:19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</row>
    <row r="648" spans="2:19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</row>
    <row r="649" spans="2:19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</row>
    <row r="650" spans="2:19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</row>
    <row r="651" spans="2:19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</row>
    <row r="652" spans="2:19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</row>
    <row r="653" spans="2:19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</row>
    <row r="654" spans="2:19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</row>
    <row r="655" spans="2:19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</row>
    <row r="656" spans="2:19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</row>
    <row r="657" spans="2:19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</row>
    <row r="658" spans="2:19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</row>
    <row r="659" spans="2:19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</row>
    <row r="660" spans="2:19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</row>
    <row r="661" spans="2:19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</row>
    <row r="662" spans="2:19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</row>
    <row r="663" spans="2:19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</row>
    <row r="664" spans="2:19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</row>
    <row r="665" spans="2:19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</row>
    <row r="666" spans="2:19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</row>
    <row r="667" spans="2:19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</row>
    <row r="668" spans="2:19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27.1406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67" t="s" vm="1">
        <v>229</v>
      </c>
    </row>
    <row r="2" spans="2:49">
      <c r="B2" s="46" t="s">
        <v>144</v>
      </c>
      <c r="C2" s="67" t="s">
        <v>230</v>
      </c>
    </row>
    <row r="3" spans="2:49">
      <c r="B3" s="46" t="s">
        <v>146</v>
      </c>
      <c r="C3" s="67" t="s">
        <v>231</v>
      </c>
    </row>
    <row r="4" spans="2:49">
      <c r="B4" s="46" t="s">
        <v>147</v>
      </c>
      <c r="C4" s="67">
        <v>8801</v>
      </c>
    </row>
    <row r="6" spans="2:4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49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49" s="3" customFormat="1" ht="63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65</v>
      </c>
      <c r="G8" s="29" t="s">
        <v>102</v>
      </c>
      <c r="H8" s="29" t="s">
        <v>205</v>
      </c>
      <c r="I8" s="29" t="s">
        <v>204</v>
      </c>
      <c r="J8" s="29" t="s">
        <v>110</v>
      </c>
      <c r="K8" s="29" t="s">
        <v>58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29</v>
      </c>
      <c r="C11" s="69"/>
      <c r="D11" s="69"/>
      <c r="E11" s="69"/>
      <c r="F11" s="69"/>
      <c r="G11" s="69"/>
      <c r="H11" s="77"/>
      <c r="I11" s="77"/>
      <c r="J11" s="77">
        <v>365587.88015838986</v>
      </c>
      <c r="K11" s="69"/>
      <c r="L11" s="78">
        <f>IFERROR(J11/$J$11,0)</f>
        <v>1</v>
      </c>
      <c r="M11" s="78">
        <f>J11/'סכום נכסי הקרן'!$C$42</f>
        <v>2.1188931018550055E-2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198</v>
      </c>
      <c r="C12" s="71"/>
      <c r="D12" s="71"/>
      <c r="E12" s="71"/>
      <c r="F12" s="71"/>
      <c r="G12" s="71"/>
      <c r="H12" s="80"/>
      <c r="I12" s="80"/>
      <c r="J12" s="80">
        <v>67102.779268390004</v>
      </c>
      <c r="K12" s="71"/>
      <c r="L12" s="81">
        <f t="shared" ref="L12:L66" si="0">IFERROR(J12/$J$11,0)</f>
        <v>0.1835476034908978</v>
      </c>
      <c r="M12" s="81">
        <f>J12/'סכום נכסי הקרן'!$C$42</f>
        <v>3.8891775089888109E-3</v>
      </c>
    </row>
    <row r="13" spans="2:49">
      <c r="B13" s="76" t="s">
        <v>2037</v>
      </c>
      <c r="C13" s="73">
        <v>9114</v>
      </c>
      <c r="D13" s="86" t="s">
        <v>27</v>
      </c>
      <c r="E13" s="73" t="s">
        <v>2038</v>
      </c>
      <c r="F13" s="86" t="s">
        <v>1180</v>
      </c>
      <c r="G13" s="86" t="s">
        <v>131</v>
      </c>
      <c r="H13" s="83">
        <v>31707.89</v>
      </c>
      <c r="I13" s="83">
        <v>824.19640000000004</v>
      </c>
      <c r="J13" s="83">
        <v>944.72706999999991</v>
      </c>
      <c r="K13" s="84">
        <v>3.8117995923182763E-3</v>
      </c>
      <c r="L13" s="84">
        <f t="shared" si="0"/>
        <v>2.5841312616564304E-3</v>
      </c>
      <c r="M13" s="84">
        <f>J13/'סכום נכסי הקרן'!$C$42</f>
        <v>5.4754979046116827E-5</v>
      </c>
    </row>
    <row r="14" spans="2:49">
      <c r="B14" s="76" t="s">
        <v>2039</v>
      </c>
      <c r="C14" s="73">
        <v>8423</v>
      </c>
      <c r="D14" s="86" t="s">
        <v>27</v>
      </c>
      <c r="E14" s="73" t="s">
        <v>2040</v>
      </c>
      <c r="F14" s="86" t="s">
        <v>478</v>
      </c>
      <c r="G14" s="86" t="s">
        <v>131</v>
      </c>
      <c r="H14" s="83">
        <v>27836935</v>
      </c>
      <c r="I14" s="135">
        <v>0</v>
      </c>
      <c r="J14" s="135">
        <v>0</v>
      </c>
      <c r="K14" s="84">
        <v>5.6627707763620451E-3</v>
      </c>
      <c r="L14" s="136">
        <v>0</v>
      </c>
      <c r="M14" s="136">
        <v>0</v>
      </c>
    </row>
    <row r="15" spans="2:49">
      <c r="B15" s="76" t="s">
        <v>2041</v>
      </c>
      <c r="C15" s="73">
        <v>8113</v>
      </c>
      <c r="D15" s="86" t="s">
        <v>27</v>
      </c>
      <c r="E15" s="73" t="s">
        <v>2042</v>
      </c>
      <c r="F15" s="86" t="s">
        <v>154</v>
      </c>
      <c r="G15" s="86" t="s">
        <v>131</v>
      </c>
      <c r="H15" s="83">
        <v>289122</v>
      </c>
      <c r="I15" s="83">
        <v>222.5001</v>
      </c>
      <c r="J15" s="83">
        <v>2325.5177200000003</v>
      </c>
      <c r="K15" s="84">
        <v>3.3769449598487129E-3</v>
      </c>
      <c r="L15" s="84">
        <f t="shared" si="0"/>
        <v>6.3610361453789897E-3</v>
      </c>
      <c r="M15" s="84">
        <f>J15/'סכום נכסי הקרן'!$C$42</f>
        <v>1.3478355609093895E-4</v>
      </c>
    </row>
    <row r="16" spans="2:49">
      <c r="B16" s="76" t="s">
        <v>2043</v>
      </c>
      <c r="C16" s="73">
        <v>8460</v>
      </c>
      <c r="D16" s="86" t="s">
        <v>27</v>
      </c>
      <c r="E16" s="73" t="s">
        <v>2044</v>
      </c>
      <c r="F16" s="86" t="s">
        <v>1180</v>
      </c>
      <c r="G16" s="86" t="s">
        <v>131</v>
      </c>
      <c r="H16" s="83">
        <v>117690.27</v>
      </c>
      <c r="I16" s="83">
        <v>322.17919999999998</v>
      </c>
      <c r="J16" s="83">
        <v>1370.71246</v>
      </c>
      <c r="K16" s="84">
        <v>1.0295022620349557E-2</v>
      </c>
      <c r="L16" s="84">
        <f t="shared" si="0"/>
        <v>3.7493378046508075E-3</v>
      </c>
      <c r="M16" s="84">
        <f>J16/'סכום נכסי הקרן'!$C$42</f>
        <v>7.9444460107987863E-5</v>
      </c>
    </row>
    <row r="17" spans="2:13">
      <c r="B17" s="76" t="s">
        <v>2045</v>
      </c>
      <c r="C17" s="73">
        <v>8525</v>
      </c>
      <c r="D17" s="86" t="s">
        <v>27</v>
      </c>
      <c r="E17" s="73" t="s">
        <v>2046</v>
      </c>
      <c r="F17" s="86" t="s">
        <v>1180</v>
      </c>
      <c r="G17" s="86" t="s">
        <v>131</v>
      </c>
      <c r="H17" s="83">
        <v>45497.2</v>
      </c>
      <c r="I17" s="83">
        <v>580.20000000000005</v>
      </c>
      <c r="J17" s="83">
        <v>954.26871999999992</v>
      </c>
      <c r="K17" s="84">
        <v>4.5403700069639192E-3</v>
      </c>
      <c r="L17" s="84">
        <f t="shared" si="0"/>
        <v>2.6102307319010843E-3</v>
      </c>
      <c r="M17" s="84">
        <f>J17/'סכום נכסי הקרן'!$C$42</f>
        <v>5.5307998920751499E-5</v>
      </c>
    </row>
    <row r="18" spans="2:13">
      <c r="B18" s="76" t="s">
        <v>2047</v>
      </c>
      <c r="C18" s="73">
        <v>9326</v>
      </c>
      <c r="D18" s="86" t="s">
        <v>27</v>
      </c>
      <c r="E18" s="73" t="s">
        <v>2048</v>
      </c>
      <c r="F18" s="86" t="s">
        <v>1356</v>
      </c>
      <c r="G18" s="86" t="s">
        <v>131</v>
      </c>
      <c r="H18" s="83">
        <v>130789.90213</v>
      </c>
      <c r="I18" s="83">
        <v>100</v>
      </c>
      <c r="J18" s="83">
        <v>472.80549619899995</v>
      </c>
      <c r="K18" s="84">
        <v>6.5394951065000006E-5</v>
      </c>
      <c r="L18" s="84">
        <f t="shared" si="0"/>
        <v>1.2932745363280597E-3</v>
      </c>
      <c r="M18" s="84">
        <f>J18/'סכום נכסי הקרן'!$C$42</f>
        <v>2.7403104938302566E-5</v>
      </c>
    </row>
    <row r="19" spans="2:13">
      <c r="B19" s="76" t="s">
        <v>2049</v>
      </c>
      <c r="C19" s="73">
        <v>8561</v>
      </c>
      <c r="D19" s="86" t="s">
        <v>27</v>
      </c>
      <c r="E19" s="73" t="s">
        <v>2050</v>
      </c>
      <c r="F19" s="86" t="s">
        <v>496</v>
      </c>
      <c r="G19" s="86" t="s">
        <v>132</v>
      </c>
      <c r="H19" s="83">
        <v>8795123.4000000004</v>
      </c>
      <c r="I19" s="83">
        <v>106.50960000000001</v>
      </c>
      <c r="J19" s="83">
        <v>9367.6507500000007</v>
      </c>
      <c r="K19" s="84">
        <v>1.3550352877513015E-2</v>
      </c>
      <c r="L19" s="84">
        <f t="shared" si="0"/>
        <v>2.5623526540161819E-2</v>
      </c>
      <c r="M19" s="84">
        <f>J19/'סכום נכסי הקרן'!$C$42</f>
        <v>5.4293513631147527E-4</v>
      </c>
    </row>
    <row r="20" spans="2:13">
      <c r="B20" s="76" t="s">
        <v>2051</v>
      </c>
      <c r="C20" s="73">
        <v>9398</v>
      </c>
      <c r="D20" s="86" t="s">
        <v>27</v>
      </c>
      <c r="E20" s="73" t="s">
        <v>2052</v>
      </c>
      <c r="F20" s="86" t="s">
        <v>1356</v>
      </c>
      <c r="G20" s="86" t="s">
        <v>131</v>
      </c>
      <c r="H20" s="83">
        <v>130789.90213</v>
      </c>
      <c r="I20" s="83">
        <v>100</v>
      </c>
      <c r="J20" s="83">
        <v>472.80549619899995</v>
      </c>
      <c r="K20" s="84">
        <v>6.5394951065000006E-5</v>
      </c>
      <c r="L20" s="84">
        <f t="shared" si="0"/>
        <v>1.2932745363280597E-3</v>
      </c>
      <c r="M20" s="84">
        <f>J20/'סכום נכסי הקרן'!$C$42</f>
        <v>2.7403104938302566E-5</v>
      </c>
    </row>
    <row r="21" spans="2:13">
      <c r="B21" s="76" t="s">
        <v>2053</v>
      </c>
      <c r="C21" s="73">
        <v>9113</v>
      </c>
      <c r="D21" s="86" t="s">
        <v>27</v>
      </c>
      <c r="E21" s="73" t="s">
        <v>2054</v>
      </c>
      <c r="F21" s="86" t="s">
        <v>1407</v>
      </c>
      <c r="G21" s="86" t="s">
        <v>132</v>
      </c>
      <c r="H21" s="83">
        <v>289260.48761700001</v>
      </c>
      <c r="I21" s="83">
        <v>2189.2600649999999</v>
      </c>
      <c r="J21" s="83">
        <v>6332.6644398549997</v>
      </c>
      <c r="K21" s="84">
        <v>9.641262104736906E-3</v>
      </c>
      <c r="L21" s="84">
        <f t="shared" si="0"/>
        <v>1.73218664609762E-2</v>
      </c>
      <c r="M21" s="84">
        <f>J21/'סכום נכסי הקרן'!$C$42</f>
        <v>3.6703183355416046E-4</v>
      </c>
    </row>
    <row r="22" spans="2:13">
      <c r="B22" s="76" t="s">
        <v>2055</v>
      </c>
      <c r="C22" s="73">
        <v>9266</v>
      </c>
      <c r="D22" s="86" t="s">
        <v>27</v>
      </c>
      <c r="E22" s="73" t="s">
        <v>2054</v>
      </c>
      <c r="F22" s="86" t="s">
        <v>1407</v>
      </c>
      <c r="G22" s="86" t="s">
        <v>132</v>
      </c>
      <c r="H22" s="83">
        <v>6973299.5178570012</v>
      </c>
      <c r="I22" s="83">
        <v>100</v>
      </c>
      <c r="J22" s="83">
        <v>6973.2995178570009</v>
      </c>
      <c r="K22" s="84">
        <v>1.330756802287947E-2</v>
      </c>
      <c r="L22" s="84">
        <f t="shared" si="0"/>
        <v>1.9074208682289574E-2</v>
      </c>
      <c r="M22" s="84">
        <f>J22/'סכום נכסי הקרן'!$C$42</f>
        <v>4.0416209200246235E-4</v>
      </c>
    </row>
    <row r="23" spans="2:13">
      <c r="B23" s="76" t="s">
        <v>2056</v>
      </c>
      <c r="C23" s="73">
        <v>8652</v>
      </c>
      <c r="D23" s="86" t="s">
        <v>27</v>
      </c>
      <c r="E23" s="73" t="s">
        <v>2057</v>
      </c>
      <c r="F23" s="86" t="s">
        <v>1180</v>
      </c>
      <c r="G23" s="86" t="s">
        <v>131</v>
      </c>
      <c r="H23" s="83">
        <v>146495.6</v>
      </c>
      <c r="I23" s="83">
        <v>704.57380000000001</v>
      </c>
      <c r="J23" s="83">
        <v>3731.2931699999999</v>
      </c>
      <c r="K23" s="84">
        <v>7.8586840237448302E-4</v>
      </c>
      <c r="L23" s="84">
        <f t="shared" si="0"/>
        <v>1.0206282463147925E-2</v>
      </c>
      <c r="M23" s="84">
        <f>J23/'סכום נכסי הקרן'!$C$42</f>
        <v>2.1626021506747855E-4</v>
      </c>
    </row>
    <row r="24" spans="2:13">
      <c r="B24" s="76" t="s">
        <v>2058</v>
      </c>
      <c r="C24" s="73">
        <v>9152</v>
      </c>
      <c r="D24" s="86" t="s">
        <v>27</v>
      </c>
      <c r="E24" s="73" t="s">
        <v>2059</v>
      </c>
      <c r="F24" s="86" t="s">
        <v>1356</v>
      </c>
      <c r="G24" s="86" t="s">
        <v>131</v>
      </c>
      <c r="H24" s="83">
        <v>130789.90213</v>
      </c>
      <c r="I24" s="83">
        <v>100</v>
      </c>
      <c r="J24" s="83">
        <v>472.80549619899995</v>
      </c>
      <c r="K24" s="84">
        <v>6.5394951065000006E-5</v>
      </c>
      <c r="L24" s="84">
        <f t="shared" si="0"/>
        <v>1.2932745363280597E-3</v>
      </c>
      <c r="M24" s="84">
        <f>J24/'סכום נכסי הקרן'!$C$42</f>
        <v>2.7403104938302566E-5</v>
      </c>
    </row>
    <row r="25" spans="2:13">
      <c r="B25" s="76" t="s">
        <v>2060</v>
      </c>
      <c r="C25" s="73">
        <v>9262</v>
      </c>
      <c r="D25" s="86" t="s">
        <v>27</v>
      </c>
      <c r="E25" s="73" t="s">
        <v>2061</v>
      </c>
      <c r="F25" s="86" t="s">
        <v>1356</v>
      </c>
      <c r="G25" s="86" t="s">
        <v>131</v>
      </c>
      <c r="H25" s="83">
        <v>130789.90213</v>
      </c>
      <c r="I25" s="83">
        <v>100</v>
      </c>
      <c r="J25" s="83">
        <v>472.80549619899995</v>
      </c>
      <c r="K25" s="84">
        <v>6.5394951065000006E-5</v>
      </c>
      <c r="L25" s="84">
        <f t="shared" si="0"/>
        <v>1.2932745363280597E-3</v>
      </c>
      <c r="M25" s="84">
        <f>J25/'סכום נכסי הקרן'!$C$42</f>
        <v>2.7403104938302566E-5</v>
      </c>
    </row>
    <row r="26" spans="2:13">
      <c r="B26" s="76" t="s">
        <v>2062</v>
      </c>
      <c r="C26" s="73">
        <v>8838</v>
      </c>
      <c r="D26" s="86" t="s">
        <v>27</v>
      </c>
      <c r="E26" s="73" t="s">
        <v>2063</v>
      </c>
      <c r="F26" s="86" t="s">
        <v>407</v>
      </c>
      <c r="G26" s="86" t="s">
        <v>131</v>
      </c>
      <c r="H26" s="83">
        <v>93734.717147000003</v>
      </c>
      <c r="I26" s="83">
        <v>1115.5499</v>
      </c>
      <c r="J26" s="83">
        <v>3780.0520209630004</v>
      </c>
      <c r="K26" s="84">
        <v>3.9720056244362612E-3</v>
      </c>
      <c r="L26" s="84">
        <f t="shared" si="0"/>
        <v>1.0339653544656087E-2</v>
      </c>
      <c r="M26" s="84">
        <f>J26/'סכום נכסי הקרן'!$C$42</f>
        <v>2.1908620571342439E-4</v>
      </c>
    </row>
    <row r="27" spans="2:13">
      <c r="B27" s="76" t="s">
        <v>2064</v>
      </c>
      <c r="C27" s="73" t="s">
        <v>2065</v>
      </c>
      <c r="D27" s="86" t="s">
        <v>27</v>
      </c>
      <c r="E27" s="73" t="s">
        <v>2066</v>
      </c>
      <c r="F27" s="86" t="s">
        <v>1223</v>
      </c>
      <c r="G27" s="86" t="s">
        <v>132</v>
      </c>
      <c r="H27" s="83">
        <v>2290299</v>
      </c>
      <c r="I27" s="83">
        <v>380</v>
      </c>
      <c r="J27" s="83">
        <v>8703.136199999999</v>
      </c>
      <c r="K27" s="84">
        <v>3.9695462398397687E-3</v>
      </c>
      <c r="L27" s="84">
        <f t="shared" si="0"/>
        <v>2.3805866311075168E-2</v>
      </c>
      <c r="M27" s="84">
        <f>J27/'סכום נכסי הקרן'!$C$42</f>
        <v>5.0442085910219639E-4</v>
      </c>
    </row>
    <row r="28" spans="2:13">
      <c r="B28" s="76" t="s">
        <v>2067</v>
      </c>
      <c r="C28" s="73">
        <v>8726</v>
      </c>
      <c r="D28" s="86" t="s">
        <v>27</v>
      </c>
      <c r="E28" s="73" t="s">
        <v>2068</v>
      </c>
      <c r="F28" s="86" t="s">
        <v>746</v>
      </c>
      <c r="G28" s="86" t="s">
        <v>131</v>
      </c>
      <c r="H28" s="83">
        <v>157856.18</v>
      </c>
      <c r="I28" s="83">
        <v>334.45</v>
      </c>
      <c r="J28" s="83">
        <v>1908.5392099999999</v>
      </c>
      <c r="K28" s="84">
        <v>5.2794988366794634E-5</v>
      </c>
      <c r="L28" s="84">
        <f t="shared" si="0"/>
        <v>5.2204663053193419E-3</v>
      </c>
      <c r="M28" s="84">
        <f>J28/'סכום נכסי הקרן'!$C$42</f>
        <v>1.106161004280764E-4</v>
      </c>
    </row>
    <row r="29" spans="2:13">
      <c r="B29" s="76" t="s">
        <v>2069</v>
      </c>
      <c r="C29" s="73">
        <v>8631</v>
      </c>
      <c r="D29" s="86" t="s">
        <v>27</v>
      </c>
      <c r="E29" s="73" t="s">
        <v>2070</v>
      </c>
      <c r="F29" s="86" t="s">
        <v>1180</v>
      </c>
      <c r="G29" s="86" t="s">
        <v>131</v>
      </c>
      <c r="H29" s="83">
        <v>119515.27</v>
      </c>
      <c r="I29" s="83">
        <v>369.08190000000002</v>
      </c>
      <c r="J29" s="83">
        <v>1594.60987</v>
      </c>
      <c r="K29" s="84">
        <v>2.3501221637894751E-3</v>
      </c>
      <c r="L29" s="84">
        <f t="shared" si="0"/>
        <v>4.3617689659436742E-3</v>
      </c>
      <c r="M29" s="84">
        <f>J29/'סכום נכסי הקרן'!$C$42</f>
        <v>9.242122173823292E-5</v>
      </c>
    </row>
    <row r="30" spans="2:13">
      <c r="B30" s="76" t="s">
        <v>2071</v>
      </c>
      <c r="C30" s="73">
        <v>8603</v>
      </c>
      <c r="D30" s="86" t="s">
        <v>27</v>
      </c>
      <c r="E30" s="73" t="s">
        <v>2072</v>
      </c>
      <c r="F30" s="86" t="s">
        <v>1180</v>
      </c>
      <c r="G30" s="86" t="s">
        <v>131</v>
      </c>
      <c r="H30" s="83">
        <v>706.82</v>
      </c>
      <c r="I30" s="83">
        <v>15266.785099999999</v>
      </c>
      <c r="J30" s="83">
        <v>390.08990999999997</v>
      </c>
      <c r="K30" s="84">
        <v>8.8068709591928723E-3</v>
      </c>
      <c r="L30" s="84">
        <f t="shared" si="0"/>
        <v>1.0670209029659153E-3</v>
      </c>
      <c r="M30" s="84">
        <f>J30/'סכום נכסי הקרן'!$C$42</f>
        <v>2.2609032308295772E-5</v>
      </c>
    </row>
    <row r="31" spans="2:13">
      <c r="B31" s="76" t="s">
        <v>2073</v>
      </c>
      <c r="C31" s="73">
        <v>9151</v>
      </c>
      <c r="D31" s="86" t="s">
        <v>27</v>
      </c>
      <c r="E31" s="73" t="s">
        <v>2074</v>
      </c>
      <c r="F31" s="86" t="s">
        <v>1411</v>
      </c>
      <c r="G31" s="86" t="s">
        <v>131</v>
      </c>
      <c r="H31" s="83">
        <v>422360</v>
      </c>
      <c r="I31" s="83">
        <v>100</v>
      </c>
      <c r="J31" s="83">
        <v>1526.8313999999998</v>
      </c>
      <c r="K31" s="84">
        <v>5.2794999999999999E-5</v>
      </c>
      <c r="L31" s="84">
        <f t="shared" si="0"/>
        <v>4.176373131785727E-3</v>
      </c>
      <c r="M31" s="84">
        <f>J31/'סכום נכסי הקרן'!$C$42</f>
        <v>8.8492882197133629E-5</v>
      </c>
    </row>
    <row r="32" spans="2:13">
      <c r="B32" s="76" t="s">
        <v>2075</v>
      </c>
      <c r="C32" s="73">
        <v>8824</v>
      </c>
      <c r="D32" s="86" t="s">
        <v>27</v>
      </c>
      <c r="E32" s="73" t="s">
        <v>2076</v>
      </c>
      <c r="F32" s="86" t="s">
        <v>1356</v>
      </c>
      <c r="G32" s="86" t="s">
        <v>132</v>
      </c>
      <c r="H32" s="83">
        <v>13080.382761000001</v>
      </c>
      <c r="I32" s="83">
        <v>3904.375</v>
      </c>
      <c r="J32" s="83">
        <v>510.70719491899996</v>
      </c>
      <c r="K32" s="84">
        <v>1.3080382761000001E-2</v>
      </c>
      <c r="L32" s="84">
        <f t="shared" si="0"/>
        <v>1.3969478274217886E-3</v>
      </c>
      <c r="M32" s="84">
        <f>J32/'סכום נכסי הקרן'!$C$42</f>
        <v>2.9599831151753646E-5</v>
      </c>
    </row>
    <row r="33" spans="2:13">
      <c r="B33" s="76" t="s">
        <v>2077</v>
      </c>
      <c r="C33" s="73">
        <v>9068</v>
      </c>
      <c r="D33" s="86" t="s">
        <v>27</v>
      </c>
      <c r="E33" s="73" t="s">
        <v>2078</v>
      </c>
      <c r="F33" s="86" t="s">
        <v>538</v>
      </c>
      <c r="G33" s="86" t="s">
        <v>132</v>
      </c>
      <c r="H33" s="83">
        <v>12621893.35</v>
      </c>
      <c r="I33" s="83">
        <v>100</v>
      </c>
      <c r="J33" s="83">
        <v>12621.89335</v>
      </c>
      <c r="K33" s="84">
        <v>2.7583423182369542E-2</v>
      </c>
      <c r="L33" s="84">
        <f t="shared" si="0"/>
        <v>3.4524922829858591E-2</v>
      </c>
      <c r="M33" s="84">
        <f>J33/'סכום נכסי הקרן'!$C$42</f>
        <v>7.3154620826263762E-4</v>
      </c>
    </row>
    <row r="34" spans="2:13">
      <c r="B34" s="76" t="s">
        <v>2079</v>
      </c>
      <c r="C34" s="73">
        <v>8803</v>
      </c>
      <c r="D34" s="86" t="s">
        <v>27</v>
      </c>
      <c r="E34" s="73" t="s">
        <v>2080</v>
      </c>
      <c r="F34" s="86" t="s">
        <v>538</v>
      </c>
      <c r="G34" s="86" t="s">
        <v>133</v>
      </c>
      <c r="H34" s="83">
        <v>382311.51</v>
      </c>
      <c r="I34" s="83">
        <v>144.71680000000001</v>
      </c>
      <c r="J34" s="83">
        <v>2175.5642799999996</v>
      </c>
      <c r="K34" s="84">
        <v>2.5291676658717181E-2</v>
      </c>
      <c r="L34" s="84">
        <f t="shared" si="0"/>
        <v>5.9508654363964221E-3</v>
      </c>
      <c r="M34" s="84">
        <f>J34/'סכום נכסי הקרן'!$C$42</f>
        <v>1.2609247723247756E-4</v>
      </c>
    </row>
    <row r="35" spans="2:13">
      <c r="B35" s="72"/>
      <c r="C35" s="73"/>
      <c r="D35" s="73"/>
      <c r="E35" s="73"/>
      <c r="F35" s="73"/>
      <c r="G35" s="73"/>
      <c r="H35" s="83"/>
      <c r="I35" s="83"/>
      <c r="J35" s="73"/>
      <c r="K35" s="73"/>
      <c r="L35" s="84"/>
      <c r="M35" s="73"/>
    </row>
    <row r="36" spans="2:13">
      <c r="B36" s="70" t="s">
        <v>197</v>
      </c>
      <c r="C36" s="71"/>
      <c r="D36" s="71"/>
      <c r="E36" s="71"/>
      <c r="F36" s="71"/>
      <c r="G36" s="71"/>
      <c r="H36" s="80"/>
      <c r="I36" s="80"/>
      <c r="J36" s="80">
        <v>298485.10088999994</v>
      </c>
      <c r="K36" s="71"/>
      <c r="L36" s="81">
        <f t="shared" si="0"/>
        <v>0.8164523965091024</v>
      </c>
      <c r="M36" s="81">
        <f>J36/'סכום נכסי הקרן'!$C$42</f>
        <v>1.7299753509561248E-2</v>
      </c>
    </row>
    <row r="37" spans="2:13">
      <c r="B37" s="89" t="s">
        <v>63</v>
      </c>
      <c r="C37" s="71"/>
      <c r="D37" s="71"/>
      <c r="E37" s="71"/>
      <c r="F37" s="71"/>
      <c r="G37" s="71"/>
      <c r="H37" s="80"/>
      <c r="I37" s="80"/>
      <c r="J37" s="80">
        <v>298485.10088999994</v>
      </c>
      <c r="K37" s="71"/>
      <c r="L37" s="81">
        <f t="shared" si="0"/>
        <v>0.8164523965091024</v>
      </c>
      <c r="M37" s="81">
        <f>J37/'סכום נכסי הקרן'!$C$42</f>
        <v>1.7299753509561248E-2</v>
      </c>
    </row>
    <row r="38" spans="2:13">
      <c r="B38" s="76" t="s">
        <v>2081</v>
      </c>
      <c r="C38" s="73">
        <v>6824</v>
      </c>
      <c r="D38" s="86" t="s">
        <v>27</v>
      </c>
      <c r="E38" s="73"/>
      <c r="F38" s="86" t="s">
        <v>736</v>
      </c>
      <c r="G38" s="86" t="s">
        <v>131</v>
      </c>
      <c r="H38" s="83">
        <v>39683.06</v>
      </c>
      <c r="I38" s="83">
        <v>12737.3254</v>
      </c>
      <c r="J38" s="83">
        <v>18272.236140000001</v>
      </c>
      <c r="K38" s="84">
        <v>2.4105846392418809E-2</v>
      </c>
      <c r="L38" s="84">
        <f t="shared" si="0"/>
        <v>4.9980420937596755E-2</v>
      </c>
      <c r="M38" s="84">
        <f>J38/'סכום נכסי הקרן'!$C$42</f>
        <v>1.0590316915248324E-3</v>
      </c>
    </row>
    <row r="39" spans="2:13">
      <c r="B39" s="76" t="s">
        <v>2082</v>
      </c>
      <c r="C39" s="73" t="s">
        <v>2083</v>
      </c>
      <c r="D39" s="86" t="s">
        <v>27</v>
      </c>
      <c r="E39" s="73"/>
      <c r="F39" s="86" t="s">
        <v>736</v>
      </c>
      <c r="G39" s="86" t="s">
        <v>131</v>
      </c>
      <c r="H39" s="83">
        <v>438340.69</v>
      </c>
      <c r="I39" s="135">
        <v>0</v>
      </c>
      <c r="J39" s="135">
        <v>0</v>
      </c>
      <c r="K39" s="84">
        <v>3.723027849651E-3</v>
      </c>
      <c r="L39" s="136">
        <v>0</v>
      </c>
      <c r="M39" s="136">
        <v>0</v>
      </c>
    </row>
    <row r="40" spans="2:13">
      <c r="B40" s="76" t="s">
        <v>2084</v>
      </c>
      <c r="C40" s="73">
        <v>6900</v>
      </c>
      <c r="D40" s="86" t="s">
        <v>27</v>
      </c>
      <c r="E40" s="73"/>
      <c r="F40" s="86" t="s">
        <v>736</v>
      </c>
      <c r="G40" s="86" t="s">
        <v>131</v>
      </c>
      <c r="H40" s="83">
        <v>54610.23</v>
      </c>
      <c r="I40" s="83">
        <v>7958.1319999999996</v>
      </c>
      <c r="J40" s="83">
        <v>15710.625259999999</v>
      </c>
      <c r="K40" s="84">
        <v>1.5028406044543106E-2</v>
      </c>
      <c r="L40" s="84">
        <f t="shared" si="0"/>
        <v>4.2973594346709242E-2</v>
      </c>
      <c r="M40" s="84">
        <f>J40/'סכום נכסי הקרן'!$C$42</f>
        <v>9.105645262315748E-4</v>
      </c>
    </row>
    <row r="41" spans="2:13">
      <c r="B41" s="76" t="s">
        <v>2085</v>
      </c>
      <c r="C41" s="73">
        <v>7019</v>
      </c>
      <c r="D41" s="86" t="s">
        <v>27</v>
      </c>
      <c r="E41" s="73"/>
      <c r="F41" s="86" t="s">
        <v>736</v>
      </c>
      <c r="G41" s="86" t="s">
        <v>131</v>
      </c>
      <c r="H41" s="83">
        <v>40470.97</v>
      </c>
      <c r="I41" s="83">
        <v>11369.545599999999</v>
      </c>
      <c r="J41" s="83">
        <v>16633.935880000001</v>
      </c>
      <c r="K41" s="84">
        <v>2.7567572225291076E-2</v>
      </c>
      <c r="L41" s="84">
        <f t="shared" si="0"/>
        <v>4.5499144754999533E-2</v>
      </c>
      <c r="M41" s="84">
        <f>J41/'סכום נכסי הקרן'!$C$42</f>
        <v>9.6407823961670858E-4</v>
      </c>
    </row>
    <row r="42" spans="2:13">
      <c r="B42" s="76" t="s">
        <v>2086</v>
      </c>
      <c r="C42" s="73">
        <v>5771</v>
      </c>
      <c r="D42" s="86" t="s">
        <v>27</v>
      </c>
      <c r="E42" s="73"/>
      <c r="F42" s="86" t="s">
        <v>736</v>
      </c>
      <c r="G42" s="86" t="s">
        <v>133</v>
      </c>
      <c r="H42" s="83">
        <v>498980.93</v>
      </c>
      <c r="I42" s="83">
        <v>117.182</v>
      </c>
      <c r="J42" s="83">
        <v>2299.21958</v>
      </c>
      <c r="K42" s="84">
        <v>4.8011420926055582E-3</v>
      </c>
      <c r="L42" s="84">
        <f t="shared" si="0"/>
        <v>6.2891023055903E-3</v>
      </c>
      <c r="M42" s="84">
        <f>J42/'סכום נכסי הקרן'!$C$42</f>
        <v>1.3325935492175696E-4</v>
      </c>
    </row>
    <row r="43" spans="2:13">
      <c r="B43" s="76" t="s">
        <v>2087</v>
      </c>
      <c r="C43" s="73">
        <v>7983</v>
      </c>
      <c r="D43" s="86" t="s">
        <v>27</v>
      </c>
      <c r="E43" s="73"/>
      <c r="F43" s="86" t="s">
        <v>706</v>
      </c>
      <c r="G43" s="86" t="s">
        <v>131</v>
      </c>
      <c r="H43" s="83">
        <v>46952.78</v>
      </c>
      <c r="I43" s="83">
        <v>2258.1482999999998</v>
      </c>
      <c r="J43" s="83">
        <v>3832.8523399999999</v>
      </c>
      <c r="K43" s="84">
        <v>2.3259908194574357E-5</v>
      </c>
      <c r="L43" s="84">
        <f t="shared" si="0"/>
        <v>1.048407933638125E-2</v>
      </c>
      <c r="M43" s="84">
        <f>J43/'סכום נכסי הקרן'!$C$42</f>
        <v>2.2214643385158833E-4</v>
      </c>
    </row>
    <row r="44" spans="2:13">
      <c r="B44" s="76" t="s">
        <v>2088</v>
      </c>
      <c r="C44" s="73">
        <v>9035</v>
      </c>
      <c r="D44" s="86" t="s">
        <v>27</v>
      </c>
      <c r="E44" s="73"/>
      <c r="F44" s="86" t="s">
        <v>768</v>
      </c>
      <c r="G44" s="86" t="s">
        <v>133</v>
      </c>
      <c r="H44" s="83">
        <v>912724</v>
      </c>
      <c r="I44" s="83">
        <v>100</v>
      </c>
      <c r="J44" s="83">
        <v>3589.0133100000003</v>
      </c>
      <c r="K44" s="84">
        <v>1.2448568559385973E-2</v>
      </c>
      <c r="L44" s="84">
        <f t="shared" si="0"/>
        <v>9.8171014543618641E-3</v>
      </c>
      <c r="M44" s="84">
        <f>J44/'סכום נכסי הקרן'!$C$42</f>
        <v>2.0801388551858099E-4</v>
      </c>
    </row>
    <row r="45" spans="2:13">
      <c r="B45" s="76" t="s">
        <v>2089</v>
      </c>
      <c r="C45" s="73">
        <v>8459</v>
      </c>
      <c r="D45" s="86" t="s">
        <v>27</v>
      </c>
      <c r="E45" s="73"/>
      <c r="F45" s="86" t="s">
        <v>768</v>
      </c>
      <c r="G45" s="86" t="s">
        <v>131</v>
      </c>
      <c r="H45" s="83">
        <v>4818787.33</v>
      </c>
      <c r="I45" s="83">
        <v>218.5812</v>
      </c>
      <c r="J45" s="83">
        <v>38076.66186</v>
      </c>
      <c r="K45" s="84">
        <v>1.0323133134517423E-2</v>
      </c>
      <c r="L45" s="84">
        <f t="shared" si="0"/>
        <v>0.10415187134623664</v>
      </c>
      <c r="M45" s="84">
        <f>J45/'סכום נכסי הקרן'!$C$42</f>
        <v>2.2068668174083082E-3</v>
      </c>
    </row>
    <row r="46" spans="2:13">
      <c r="B46" s="76" t="s">
        <v>2090</v>
      </c>
      <c r="C46" s="73">
        <v>8564</v>
      </c>
      <c r="D46" s="86" t="s">
        <v>27</v>
      </c>
      <c r="E46" s="73"/>
      <c r="F46" s="86" t="s">
        <v>760</v>
      </c>
      <c r="G46" s="86" t="s">
        <v>131</v>
      </c>
      <c r="H46" s="83">
        <v>6020.45</v>
      </c>
      <c r="I46" s="83">
        <v>14777.717699999999</v>
      </c>
      <c r="J46" s="83">
        <v>3216.2116700000001</v>
      </c>
      <c r="K46" s="84">
        <v>9.4664633665517725E-4</v>
      </c>
      <c r="L46" s="84">
        <f t="shared" si="0"/>
        <v>8.797369509641802E-3</v>
      </c>
      <c r="M46" s="84">
        <f>J46/'סכום נכסי הקרן'!$C$42</f>
        <v>1.8640685568449566E-4</v>
      </c>
    </row>
    <row r="47" spans="2:13">
      <c r="B47" s="76" t="s">
        <v>2091</v>
      </c>
      <c r="C47" s="73">
        <v>8568</v>
      </c>
      <c r="D47" s="86" t="s">
        <v>27</v>
      </c>
      <c r="E47" s="73"/>
      <c r="F47" s="86" t="s">
        <v>768</v>
      </c>
      <c r="G47" s="86" t="s">
        <v>131</v>
      </c>
      <c r="H47" s="83">
        <v>3380537.99</v>
      </c>
      <c r="I47" s="83">
        <v>114.9161</v>
      </c>
      <c r="J47" s="83">
        <v>14043.488449999999</v>
      </c>
      <c r="K47" s="84">
        <v>2.5133309342203081E-2</v>
      </c>
      <c r="L47" s="84">
        <f t="shared" si="0"/>
        <v>3.8413440959573657E-2</v>
      </c>
      <c r="M47" s="84">
        <f>J47/'סכום נכסי הקרן'!$C$42</f>
        <v>8.1393975067755144E-4</v>
      </c>
    </row>
    <row r="48" spans="2:13">
      <c r="B48" s="76" t="s">
        <v>2092</v>
      </c>
      <c r="C48" s="73">
        <v>8932</v>
      </c>
      <c r="D48" s="86" t="s">
        <v>27</v>
      </c>
      <c r="E48" s="73"/>
      <c r="F48" s="86" t="s">
        <v>768</v>
      </c>
      <c r="G48" s="86" t="s">
        <v>131</v>
      </c>
      <c r="H48" s="83">
        <v>279214.90000000002</v>
      </c>
      <c r="I48" s="83">
        <v>100</v>
      </c>
      <c r="J48" s="83">
        <v>1009.36186</v>
      </c>
      <c r="K48" s="84">
        <v>1.343958687728569E-2</v>
      </c>
      <c r="L48" s="84">
        <f t="shared" si="0"/>
        <v>2.7609281236639928E-3</v>
      </c>
      <c r="M48" s="84">
        <f>J48/'סכום נכסי הקרן'!$C$42</f>
        <v>5.8501115559491176E-5</v>
      </c>
    </row>
    <row r="49" spans="2:13">
      <c r="B49" s="76" t="s">
        <v>2093</v>
      </c>
      <c r="C49" s="73">
        <v>8783</v>
      </c>
      <c r="D49" s="86" t="s">
        <v>27</v>
      </c>
      <c r="E49" s="73"/>
      <c r="F49" s="86" t="s">
        <v>736</v>
      </c>
      <c r="G49" s="86" t="s">
        <v>131</v>
      </c>
      <c r="H49" s="83">
        <v>6214130.21</v>
      </c>
      <c r="I49" s="83">
        <v>131.72819999999999</v>
      </c>
      <c r="J49" s="83">
        <v>29591.529160000002</v>
      </c>
      <c r="K49" s="84">
        <v>2.1260405345992502E-2</v>
      </c>
      <c r="L49" s="84">
        <f t="shared" si="0"/>
        <v>8.0942314463979384E-2</v>
      </c>
      <c r="M49" s="84">
        <f>J49/'סכום נכסי הקרן'!$C$42</f>
        <v>1.7150811176590455E-3</v>
      </c>
    </row>
    <row r="50" spans="2:13">
      <c r="B50" s="76" t="s">
        <v>2094</v>
      </c>
      <c r="C50" s="73">
        <v>9116</v>
      </c>
      <c r="D50" s="86" t="s">
        <v>27</v>
      </c>
      <c r="E50" s="73"/>
      <c r="F50" s="86" t="s">
        <v>768</v>
      </c>
      <c r="G50" s="86" t="s">
        <v>133</v>
      </c>
      <c r="H50" s="83">
        <v>2057536.38</v>
      </c>
      <c r="I50" s="83">
        <v>100</v>
      </c>
      <c r="J50" s="83">
        <v>8090.64455</v>
      </c>
      <c r="K50" s="84">
        <v>3.0529528194067478E-2</v>
      </c>
      <c r="L50" s="84">
        <f t="shared" si="0"/>
        <v>2.2130505383533918E-2</v>
      </c>
      <c r="M50" s="84">
        <f>J50/'סכום נכסי הקרן'!$C$42</f>
        <v>4.6892175197735085E-4</v>
      </c>
    </row>
    <row r="51" spans="2:13">
      <c r="B51" s="76" t="s">
        <v>2095</v>
      </c>
      <c r="C51" s="73">
        <v>9291</v>
      </c>
      <c r="D51" s="86" t="s">
        <v>27</v>
      </c>
      <c r="E51" s="73"/>
      <c r="F51" s="86" t="s">
        <v>768</v>
      </c>
      <c r="G51" s="86" t="s">
        <v>133</v>
      </c>
      <c r="H51" s="83">
        <v>832462.4</v>
      </c>
      <c r="I51" s="83">
        <v>100</v>
      </c>
      <c r="J51" s="83">
        <v>3273.4086499999999</v>
      </c>
      <c r="K51" s="84">
        <v>3.0529510110497177E-2</v>
      </c>
      <c r="L51" s="84">
        <f t="shared" si="0"/>
        <v>8.9538215779522163E-3</v>
      </c>
      <c r="M51" s="84">
        <f>J51/'סכום נכסי הקרן'!$C$42</f>
        <v>1.8972190776763451E-4</v>
      </c>
    </row>
    <row r="52" spans="2:13">
      <c r="B52" s="76" t="s">
        <v>2096</v>
      </c>
      <c r="C52" s="73" t="s">
        <v>2097</v>
      </c>
      <c r="D52" s="86" t="s">
        <v>27</v>
      </c>
      <c r="E52" s="73"/>
      <c r="F52" s="86" t="s">
        <v>768</v>
      </c>
      <c r="G52" s="86" t="s">
        <v>133</v>
      </c>
      <c r="H52" s="83">
        <v>253293.19</v>
      </c>
      <c r="I52" s="83">
        <v>100</v>
      </c>
      <c r="J52" s="83">
        <v>995.99947999999995</v>
      </c>
      <c r="K52" s="84">
        <v>3.0529554003666755E-2</v>
      </c>
      <c r="L52" s="84">
        <f t="shared" si="0"/>
        <v>2.7243777325672998E-3</v>
      </c>
      <c r="M52" s="84">
        <f>J52/'סכום נכסי הקרן'!$C$42</f>
        <v>5.7726651843842327E-5</v>
      </c>
    </row>
    <row r="53" spans="2:13">
      <c r="B53" s="76" t="s">
        <v>2098</v>
      </c>
      <c r="C53" s="73">
        <v>8215</v>
      </c>
      <c r="D53" s="86" t="s">
        <v>27</v>
      </c>
      <c r="E53" s="73"/>
      <c r="F53" s="86" t="s">
        <v>768</v>
      </c>
      <c r="G53" s="86" t="s">
        <v>131</v>
      </c>
      <c r="H53" s="83">
        <v>9810906.9399999995</v>
      </c>
      <c r="I53" s="83">
        <v>142.95779999999999</v>
      </c>
      <c r="J53" s="83">
        <v>50702.026039999997</v>
      </c>
      <c r="K53" s="84">
        <v>9.8871489912430097E-3</v>
      </c>
      <c r="L53" s="84">
        <f t="shared" si="0"/>
        <v>0.13868628800832647</v>
      </c>
      <c r="M53" s="84">
        <f>J53/'סכום נכסי הקרן'!$C$42</f>
        <v>2.9386141898271952E-3</v>
      </c>
    </row>
    <row r="54" spans="2:13">
      <c r="B54" s="76" t="s">
        <v>2099</v>
      </c>
      <c r="C54" s="73">
        <v>8255</v>
      </c>
      <c r="D54" s="86" t="s">
        <v>27</v>
      </c>
      <c r="E54" s="73"/>
      <c r="F54" s="86" t="s">
        <v>760</v>
      </c>
      <c r="G54" s="86" t="s">
        <v>131</v>
      </c>
      <c r="H54" s="83">
        <v>1147438.71</v>
      </c>
      <c r="I54" s="83">
        <v>94.250100000000003</v>
      </c>
      <c r="J54" s="83">
        <v>3909.4856</v>
      </c>
      <c r="K54" s="84">
        <v>1.1486095761839416E-3</v>
      </c>
      <c r="L54" s="84">
        <f t="shared" si="0"/>
        <v>1.0693695858588712E-2</v>
      </c>
      <c r="M54" s="84">
        <f>J54/'סכום נכסי הקרן'!$C$42</f>
        <v>2.2658798388099061E-4</v>
      </c>
    </row>
    <row r="55" spans="2:13">
      <c r="B55" s="76" t="s">
        <v>2100</v>
      </c>
      <c r="C55" s="73">
        <v>8735</v>
      </c>
      <c r="D55" s="86" t="s">
        <v>27</v>
      </c>
      <c r="E55" s="73"/>
      <c r="F55" s="86" t="s">
        <v>736</v>
      </c>
      <c r="G55" s="86" t="s">
        <v>133</v>
      </c>
      <c r="H55" s="83">
        <v>670428.22</v>
      </c>
      <c r="I55" s="83">
        <v>97.475800000000007</v>
      </c>
      <c r="J55" s="83">
        <v>2569.71342</v>
      </c>
      <c r="K55" s="84">
        <v>2.5863603215400637E-2</v>
      </c>
      <c r="L55" s="84">
        <f t="shared" si="0"/>
        <v>7.0289896341385258E-3</v>
      </c>
      <c r="M55" s="84">
        <f>J55/'סכום נכסי הקרן'!$C$42</f>
        <v>1.4893677648786461E-4</v>
      </c>
    </row>
    <row r="56" spans="2:13">
      <c r="B56" s="76" t="s">
        <v>2101</v>
      </c>
      <c r="C56" s="73" t="s">
        <v>2102</v>
      </c>
      <c r="D56" s="86" t="s">
        <v>27</v>
      </c>
      <c r="E56" s="73"/>
      <c r="F56" s="86" t="s">
        <v>736</v>
      </c>
      <c r="G56" s="86" t="s">
        <v>131</v>
      </c>
      <c r="H56" s="83">
        <v>11624.36</v>
      </c>
      <c r="I56" s="83">
        <v>2474.6709000000001</v>
      </c>
      <c r="J56" s="83">
        <v>1039.9076399999999</v>
      </c>
      <c r="K56" s="84">
        <v>1.3954815098243766E-2</v>
      </c>
      <c r="L56" s="84">
        <f t="shared" si="0"/>
        <v>2.8444806199523437E-3</v>
      </c>
      <c r="M56" s="84">
        <f>J56/'סכום נכסי הקרן'!$C$42</f>
        <v>6.0271503639772708E-5</v>
      </c>
    </row>
    <row r="57" spans="2:13">
      <c r="B57" s="76" t="s">
        <v>2103</v>
      </c>
      <c r="C57" s="73" t="s">
        <v>2104</v>
      </c>
      <c r="D57" s="86" t="s">
        <v>27</v>
      </c>
      <c r="E57" s="73"/>
      <c r="F57" s="86" t="s">
        <v>736</v>
      </c>
      <c r="G57" s="86" t="s">
        <v>133</v>
      </c>
      <c r="H57" s="83">
        <v>1834042.66</v>
      </c>
      <c r="I57" s="83">
        <v>118.33110000000001</v>
      </c>
      <c r="J57" s="83">
        <v>8533.8289299999997</v>
      </c>
      <c r="K57" s="84">
        <v>3.2522413695632642E-2</v>
      </c>
      <c r="L57" s="84">
        <f t="shared" si="0"/>
        <v>2.3342756675365561E-2</v>
      </c>
      <c r="M57" s="84">
        <f>J57/'סכום נכסי הקרן'!$C$42</f>
        <v>4.9460806097711973E-4</v>
      </c>
    </row>
    <row r="58" spans="2:13">
      <c r="B58" s="76" t="s">
        <v>2105</v>
      </c>
      <c r="C58" s="73">
        <v>5691</v>
      </c>
      <c r="D58" s="86" t="s">
        <v>27</v>
      </c>
      <c r="E58" s="73"/>
      <c r="F58" s="86" t="s">
        <v>736</v>
      </c>
      <c r="G58" s="86" t="s">
        <v>131</v>
      </c>
      <c r="H58" s="83">
        <v>262408.42</v>
      </c>
      <c r="I58" s="83">
        <v>144.85249999999999</v>
      </c>
      <c r="J58" s="83">
        <v>1374.08015</v>
      </c>
      <c r="K58" s="84">
        <v>2.7053751856130543E-3</v>
      </c>
      <c r="L58" s="84">
        <f t="shared" si="0"/>
        <v>3.7585495159322127E-3</v>
      </c>
      <c r="M58" s="84">
        <f>J58/'סכום נכסי הקרן'!$C$42</f>
        <v>7.9639646422892361E-5</v>
      </c>
    </row>
    <row r="59" spans="2:13">
      <c r="B59" s="76" t="s">
        <v>2106</v>
      </c>
      <c r="C59" s="73">
        <v>8773</v>
      </c>
      <c r="D59" s="86" t="s">
        <v>27</v>
      </c>
      <c r="E59" s="73"/>
      <c r="F59" s="86" t="s">
        <v>706</v>
      </c>
      <c r="G59" s="86" t="s">
        <v>131</v>
      </c>
      <c r="H59" s="83">
        <v>46000.83</v>
      </c>
      <c r="I59" s="83">
        <v>2467.1547</v>
      </c>
      <c r="J59" s="83">
        <v>4102.7055799999998</v>
      </c>
      <c r="K59" s="84">
        <v>2.2788322281965454E-5</v>
      </c>
      <c r="L59" s="84">
        <f t="shared" si="0"/>
        <v>1.1222214418657738E-2</v>
      </c>
      <c r="M59" s="84">
        <f>J59/'סכום נכסי הקרן'!$C$42</f>
        <v>2.3778672719231662E-4</v>
      </c>
    </row>
    <row r="60" spans="2:13">
      <c r="B60" s="76" t="s">
        <v>2107</v>
      </c>
      <c r="C60" s="73">
        <v>8432</v>
      </c>
      <c r="D60" s="86" t="s">
        <v>27</v>
      </c>
      <c r="E60" s="73"/>
      <c r="F60" s="86" t="s">
        <v>787</v>
      </c>
      <c r="G60" s="86" t="s">
        <v>131</v>
      </c>
      <c r="H60" s="83">
        <v>62908.63</v>
      </c>
      <c r="I60" s="83">
        <v>3362.7687999999998</v>
      </c>
      <c r="J60" s="83">
        <v>7647.4304800000009</v>
      </c>
      <c r="K60" s="84">
        <v>1.5347422026610535E-3</v>
      </c>
      <c r="L60" s="84">
        <f t="shared" si="0"/>
        <v>2.0918172880038513E-2</v>
      </c>
      <c r="M60" s="84">
        <f>J60/'סכום נכסי הקרן'!$C$42</f>
        <v>4.4323372218924061E-4</v>
      </c>
    </row>
    <row r="61" spans="2:13">
      <c r="B61" s="76" t="s">
        <v>2108</v>
      </c>
      <c r="C61" s="73">
        <v>6629</v>
      </c>
      <c r="D61" s="86" t="s">
        <v>27</v>
      </c>
      <c r="E61" s="73"/>
      <c r="F61" s="86" t="s">
        <v>736</v>
      </c>
      <c r="G61" s="86" t="s">
        <v>134</v>
      </c>
      <c r="H61" s="83">
        <v>28615.439999999999</v>
      </c>
      <c r="I61" s="83">
        <v>9236.6561000000002</v>
      </c>
      <c r="J61" s="83">
        <v>11807.29898</v>
      </c>
      <c r="K61" s="84">
        <v>4.2205663716814154E-2</v>
      </c>
      <c r="L61" s="84">
        <f t="shared" si="0"/>
        <v>3.229674620199259E-2</v>
      </c>
      <c r="M61" s="84">
        <f>J61/'סכום נכסי הקרן'!$C$42</f>
        <v>6.8433352739763942E-4</v>
      </c>
    </row>
    <row r="62" spans="2:13">
      <c r="B62" s="76" t="s">
        <v>2109</v>
      </c>
      <c r="C62" s="73">
        <v>7943</v>
      </c>
      <c r="D62" s="86" t="s">
        <v>27</v>
      </c>
      <c r="E62" s="73"/>
      <c r="F62" s="86" t="s">
        <v>736</v>
      </c>
      <c r="G62" s="86" t="s">
        <v>131</v>
      </c>
      <c r="H62" s="83">
        <v>5971575.4299999997</v>
      </c>
      <c r="I62" s="83">
        <v>80.907799999999995</v>
      </c>
      <c r="J62" s="83">
        <v>17465.765170000002</v>
      </c>
      <c r="K62" s="84">
        <v>8.1255682107527011E-2</v>
      </c>
      <c r="L62" s="84">
        <f t="shared" si="0"/>
        <v>4.7774464411766089E-2</v>
      </c>
      <c r="M62" s="84">
        <f>J62/'סכום נכסי הקרן'!$C$42</f>
        <v>1.0122898308690862E-3</v>
      </c>
    </row>
    <row r="63" spans="2:13">
      <c r="B63" s="76" t="s">
        <v>2110</v>
      </c>
      <c r="C63" s="73">
        <v>5356</v>
      </c>
      <c r="D63" s="86" t="s">
        <v>27</v>
      </c>
      <c r="E63" s="73"/>
      <c r="F63" s="86" t="s">
        <v>736</v>
      </c>
      <c r="G63" s="86" t="s">
        <v>131</v>
      </c>
      <c r="H63" s="83">
        <v>69832.23</v>
      </c>
      <c r="I63" s="83">
        <v>220.06729999999999</v>
      </c>
      <c r="J63" s="83">
        <v>555.54561000000001</v>
      </c>
      <c r="K63" s="84">
        <v>2.9458665035355853E-3</v>
      </c>
      <c r="L63" s="84">
        <f t="shared" si="0"/>
        <v>1.519595260541218E-3</v>
      </c>
      <c r="M63" s="84">
        <f>J63/'סכום נכסי הקרן'!$C$42</f>
        <v>3.2198599151723466E-5</v>
      </c>
    </row>
    <row r="64" spans="2:13">
      <c r="B64" s="76" t="s">
        <v>2111</v>
      </c>
      <c r="C64" s="73" t="s">
        <v>2112</v>
      </c>
      <c r="D64" s="86" t="s">
        <v>27</v>
      </c>
      <c r="E64" s="73"/>
      <c r="F64" s="86" t="s">
        <v>736</v>
      </c>
      <c r="G64" s="86" t="s">
        <v>131</v>
      </c>
      <c r="H64" s="83">
        <v>2915145.33</v>
      </c>
      <c r="I64" s="83">
        <v>137.5727</v>
      </c>
      <c r="J64" s="83">
        <v>14497.755560000001</v>
      </c>
      <c r="K64" s="84">
        <v>1.3793635771717921E-2</v>
      </c>
      <c r="L64" s="84">
        <f t="shared" si="0"/>
        <v>3.9656007069268522E-2</v>
      </c>
      <c r="M64" s="84">
        <f>J64/'סכום נכסי הקרן'!$C$42</f>
        <v>8.4026839826186405E-4</v>
      </c>
    </row>
    <row r="65" spans="2:13">
      <c r="B65" s="76" t="s">
        <v>2113</v>
      </c>
      <c r="C65" s="73">
        <v>8372</v>
      </c>
      <c r="D65" s="86" t="s">
        <v>27</v>
      </c>
      <c r="E65" s="73"/>
      <c r="F65" s="86" t="s">
        <v>787</v>
      </c>
      <c r="G65" s="86" t="s">
        <v>131</v>
      </c>
      <c r="H65" s="83">
        <v>20101.580000000002</v>
      </c>
      <c r="I65" s="83">
        <v>5672.6963999999998</v>
      </c>
      <c r="J65" s="83">
        <v>4122.1903199999997</v>
      </c>
      <c r="K65" s="84">
        <v>1.0644256987853828E-3</v>
      </c>
      <c r="L65" s="84">
        <f t="shared" si="0"/>
        <v>1.1275511426183146E-2</v>
      </c>
      <c r="M65" s="84">
        <f>J65/'סכום נכסי הקרן'!$C$42</f>
        <v>2.3891603380826764E-4</v>
      </c>
    </row>
    <row r="66" spans="2:13">
      <c r="B66" s="76" t="s">
        <v>2114</v>
      </c>
      <c r="C66" s="73">
        <v>7425</v>
      </c>
      <c r="D66" s="86" t="s">
        <v>27</v>
      </c>
      <c r="E66" s="73"/>
      <c r="F66" s="86" t="s">
        <v>736</v>
      </c>
      <c r="G66" s="86" t="s">
        <v>131</v>
      </c>
      <c r="H66" s="83">
        <v>2855005.08</v>
      </c>
      <c r="I66" s="83">
        <v>111.6399</v>
      </c>
      <c r="J66" s="83">
        <v>11522.17922</v>
      </c>
      <c r="K66" s="84">
        <v>2.886321670120811E-2</v>
      </c>
      <c r="L66" s="84">
        <f t="shared" si="0"/>
        <v>3.1516852295563107E-2</v>
      </c>
      <c r="M66" s="84">
        <f>J66/'סכום נכסי הקרן'!$C$42</f>
        <v>6.678084092125177E-4</v>
      </c>
    </row>
    <row r="67" spans="2:13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2:13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</row>
    <row r="69" spans="2:13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2:13">
      <c r="B70" s="131" t="s">
        <v>220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2:13">
      <c r="B71" s="131" t="s">
        <v>111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2:13">
      <c r="B72" s="131" t="s">
        <v>203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2:13">
      <c r="B73" s="131" t="s">
        <v>211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2:13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2:13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2:13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2:13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2:13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2:13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2:13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2:13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2:13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2:13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2:13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2:13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2:13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2:13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2:13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2:13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2:13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2:13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2:13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2:13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2:13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2:13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2:13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2:13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2:13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2:13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2:13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2:13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2:13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2:13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2:13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2:13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2:13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2:13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2:13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2:13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2:13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2:13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2:13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2:13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2:13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2:13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2:13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2:13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2:13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2:13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2:13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2:13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2:13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2:13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2:13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2:13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2:13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2:13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2:13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2:13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2:13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2:13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2:13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2:13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2:13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2:13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2:13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2:13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2:13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2:13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2:13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2:13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2:13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2:13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2:13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2:13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2:13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2:13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2:13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2:13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2:13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2:13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2:13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2:13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</row>
    <row r="233" spans="2:13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</row>
    <row r="234" spans="2:13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</row>
    <row r="235" spans="2:13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</row>
    <row r="236" spans="2:13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</row>
    <row r="237" spans="2:13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</row>
    <row r="238" spans="2:13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</row>
    <row r="239" spans="2:13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</row>
    <row r="240" spans="2:13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</row>
    <row r="241" spans="2:13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</row>
    <row r="242" spans="2:13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2:13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</row>
    <row r="244" spans="2:13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</row>
    <row r="245" spans="2:13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2:13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</row>
    <row r="247" spans="2:13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</row>
    <row r="248" spans="2:13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</row>
    <row r="249" spans="2:13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</row>
    <row r="250" spans="2:13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</row>
    <row r="251" spans="2:13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  <row r="252" spans="2:13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</row>
    <row r="253" spans="2:13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</row>
    <row r="254" spans="2:13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</row>
    <row r="255" spans="2:13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</row>
    <row r="256" spans="2:13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</row>
    <row r="257" spans="2:13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</row>
    <row r="258" spans="2:13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</row>
    <row r="259" spans="2:13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</row>
    <row r="260" spans="2:13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</row>
    <row r="261" spans="2:13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</row>
    <row r="262" spans="2:13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</row>
    <row r="263" spans="2:13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</row>
    <row r="264" spans="2:13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</row>
    <row r="265" spans="2:13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</row>
    <row r="266" spans="2:13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</row>
    <row r="267" spans="2:13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</row>
    <row r="268" spans="2:13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</row>
    <row r="269" spans="2:13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</row>
    <row r="270" spans="2:13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</row>
    <row r="271" spans="2:13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</row>
    <row r="272" spans="2:13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</row>
    <row r="273" spans="2:13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</row>
    <row r="274" spans="2:13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</row>
    <row r="275" spans="2:13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</row>
    <row r="276" spans="2:13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</row>
    <row r="277" spans="2:13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</row>
    <row r="278" spans="2:13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</row>
    <row r="279" spans="2:13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</row>
    <row r="280" spans="2:13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</row>
    <row r="281" spans="2:13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</row>
    <row r="282" spans="2:13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</row>
    <row r="283" spans="2:13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</row>
    <row r="284" spans="2:13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</row>
    <row r="285" spans="2:13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</row>
    <row r="286" spans="2:13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</row>
    <row r="287" spans="2:13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</row>
    <row r="288" spans="2:13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</row>
    <row r="289" spans="2:13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</row>
    <row r="290" spans="2:13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</row>
    <row r="291" spans="2:13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</row>
    <row r="292" spans="2:13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</row>
    <row r="293" spans="2:13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</row>
    <row r="294" spans="2:13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</row>
    <row r="295" spans="2:13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</row>
    <row r="296" spans="2:13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</row>
    <row r="297" spans="2:13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</row>
    <row r="298" spans="2:13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</row>
    <row r="299" spans="2:13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</row>
    <row r="300" spans="2:13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</row>
    <row r="301" spans="2:13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</row>
    <row r="302" spans="2:13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57.140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9.5703125" style="1" bestFit="1" customWidth="1"/>
    <col min="8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145</v>
      </c>
      <c r="C1" s="67" t="s" vm="1">
        <v>229</v>
      </c>
    </row>
    <row r="2" spans="2:11">
      <c r="B2" s="46" t="s">
        <v>144</v>
      </c>
      <c r="C2" s="67" t="s">
        <v>230</v>
      </c>
    </row>
    <row r="3" spans="2:11">
      <c r="B3" s="46" t="s">
        <v>146</v>
      </c>
      <c r="C3" s="67" t="s">
        <v>231</v>
      </c>
    </row>
    <row r="4" spans="2:11">
      <c r="B4" s="46" t="s">
        <v>147</v>
      </c>
      <c r="C4" s="67">
        <v>8801</v>
      </c>
    </row>
    <row r="6" spans="2:1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205</v>
      </c>
      <c r="G8" s="29" t="s">
        <v>204</v>
      </c>
      <c r="H8" s="29" t="s">
        <v>110</v>
      </c>
      <c r="I8" s="29" t="s">
        <v>58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2115</v>
      </c>
      <c r="C11" s="69"/>
      <c r="D11" s="69"/>
      <c r="E11" s="69"/>
      <c r="F11" s="77"/>
      <c r="G11" s="79"/>
      <c r="H11" s="77">
        <v>1777831.3057574823</v>
      </c>
      <c r="I11" s="69"/>
      <c r="J11" s="78">
        <f>IFERROR(H11/$H$11,0)</f>
        <v>1</v>
      </c>
      <c r="K11" s="78">
        <f>H11/'סכום נכסי הקרן'!$C$42</f>
        <v>0.10304046426263776</v>
      </c>
    </row>
    <row r="12" spans="2:11" ht="21" customHeight="1">
      <c r="B12" s="70" t="s">
        <v>2116</v>
      </c>
      <c r="C12" s="71"/>
      <c r="D12" s="71"/>
      <c r="E12" s="71"/>
      <c r="F12" s="80"/>
      <c r="G12" s="82"/>
      <c r="H12" s="80">
        <v>129387.33768763101</v>
      </c>
      <c r="I12" s="71"/>
      <c r="J12" s="81">
        <f t="shared" ref="J12:J75" si="0">IFERROR(H12/$H$11,0)</f>
        <v>7.2778186135327855E-2</v>
      </c>
      <c r="K12" s="81">
        <f>H12/'סכום נכסי הקרן'!$C$42</f>
        <v>7.4990980875768477E-3</v>
      </c>
    </row>
    <row r="13" spans="2:11">
      <c r="B13" s="89" t="s">
        <v>193</v>
      </c>
      <c r="C13" s="71"/>
      <c r="D13" s="71"/>
      <c r="E13" s="71"/>
      <c r="F13" s="80"/>
      <c r="G13" s="82"/>
      <c r="H13" s="80">
        <v>15384.763123289</v>
      </c>
      <c r="I13" s="71"/>
      <c r="J13" s="81">
        <f t="shared" si="0"/>
        <v>8.6536686993111522E-3</v>
      </c>
      <c r="K13" s="81">
        <f>H13/'סכום נכסי הקרן'!$C$42</f>
        <v>8.9167804035207771E-4</v>
      </c>
    </row>
    <row r="14" spans="2:11">
      <c r="B14" s="76" t="s">
        <v>2117</v>
      </c>
      <c r="C14" s="73">
        <v>7034</v>
      </c>
      <c r="D14" s="86" t="s">
        <v>131</v>
      </c>
      <c r="E14" s="94">
        <v>43850</v>
      </c>
      <c r="F14" s="83">
        <v>1562550.98</v>
      </c>
      <c r="G14" s="85">
        <v>71.479299999999995</v>
      </c>
      <c r="H14" s="83">
        <v>4037.5953100000002</v>
      </c>
      <c r="I14" s="84">
        <v>2.3941874285714284E-2</v>
      </c>
      <c r="J14" s="84">
        <f t="shared" si="0"/>
        <v>2.2710789808483532E-3</v>
      </c>
      <c r="K14" s="84">
        <f>H14/'סכום נכסי הקרן'!$C$42</f>
        <v>2.3401303256373251E-4</v>
      </c>
    </row>
    <row r="15" spans="2:11">
      <c r="B15" s="76" t="s">
        <v>2118</v>
      </c>
      <c r="C15" s="73">
        <v>91381</v>
      </c>
      <c r="D15" s="86" t="s">
        <v>131</v>
      </c>
      <c r="E15" s="94">
        <v>44742</v>
      </c>
      <c r="F15" s="83">
        <v>483407.75</v>
      </c>
      <c r="G15" s="85">
        <v>100</v>
      </c>
      <c r="H15" s="83">
        <v>1747.519</v>
      </c>
      <c r="I15" s="84">
        <v>3.8E-3</v>
      </c>
      <c r="J15" s="84">
        <f t="shared" si="0"/>
        <v>9.8294984138297251E-4</v>
      </c>
      <c r="K15" s="84">
        <f>H15/'סכום נכסי הקרן'!$C$42</f>
        <v>1.0128360800298762E-4</v>
      </c>
    </row>
    <row r="16" spans="2:11">
      <c r="B16" s="76" t="s">
        <v>2119</v>
      </c>
      <c r="C16" s="73">
        <v>8401</v>
      </c>
      <c r="D16" s="86" t="s">
        <v>131</v>
      </c>
      <c r="E16" s="94">
        <v>44621</v>
      </c>
      <c r="F16" s="83">
        <v>124492.29378000001</v>
      </c>
      <c r="G16" s="85">
        <v>59.898299999999999</v>
      </c>
      <c r="H16" s="83">
        <v>269.56609796500004</v>
      </c>
      <c r="I16" s="84">
        <v>1.1065981954858133E-2</v>
      </c>
      <c r="J16" s="84">
        <f t="shared" si="0"/>
        <v>1.5162636471301519E-4</v>
      </c>
      <c r="K16" s="84">
        <f>H16/'סכום נכסי הקרן'!$C$42</f>
        <v>1.5623651014485121E-5</v>
      </c>
    </row>
    <row r="17" spans="2:11">
      <c r="B17" s="76" t="s">
        <v>2120</v>
      </c>
      <c r="C17" s="73">
        <v>72111</v>
      </c>
      <c r="D17" s="86" t="s">
        <v>131</v>
      </c>
      <c r="E17" s="94">
        <v>43466</v>
      </c>
      <c r="F17" s="83">
        <v>280520.37</v>
      </c>
      <c r="G17" s="85">
        <v>100</v>
      </c>
      <c r="H17" s="83">
        <v>1014.08115</v>
      </c>
      <c r="I17" s="84">
        <v>2.5000000000000001E-3</v>
      </c>
      <c r="J17" s="84">
        <f t="shared" si="0"/>
        <v>5.7040347231816205E-4</v>
      </c>
      <c r="K17" s="84">
        <f>H17/'סכום נכסי הקרן'!$C$42</f>
        <v>5.8774638604684063E-5</v>
      </c>
    </row>
    <row r="18" spans="2:11">
      <c r="B18" s="76" t="s">
        <v>2121</v>
      </c>
      <c r="C18" s="73">
        <v>8507</v>
      </c>
      <c r="D18" s="86" t="s">
        <v>131</v>
      </c>
      <c r="E18" s="94">
        <v>44621</v>
      </c>
      <c r="F18" s="83">
        <v>99593.835024</v>
      </c>
      <c r="G18" s="85">
        <v>87.794200000000004</v>
      </c>
      <c r="H18" s="83">
        <v>316.08696307899999</v>
      </c>
      <c r="I18" s="84">
        <v>6.6395888805162659E-3</v>
      </c>
      <c r="J18" s="84">
        <f t="shared" si="0"/>
        <v>1.7779356345866827E-4</v>
      </c>
      <c r="K18" s="84">
        <f>H18/'סכום נכסי הקרן'!$C$42</f>
        <v>1.8319931321689925E-5</v>
      </c>
    </row>
    <row r="19" spans="2:11">
      <c r="B19" s="76" t="s">
        <v>2122</v>
      </c>
      <c r="C19" s="73">
        <v>85741</v>
      </c>
      <c r="D19" s="86" t="s">
        <v>131</v>
      </c>
      <c r="E19" s="94">
        <v>44404</v>
      </c>
      <c r="F19" s="83">
        <v>265176.12</v>
      </c>
      <c r="G19" s="85">
        <v>100</v>
      </c>
      <c r="H19" s="83">
        <v>958.61166000000003</v>
      </c>
      <c r="I19" s="84">
        <v>1.5E-3</v>
      </c>
      <c r="J19" s="84">
        <f t="shared" si="0"/>
        <v>5.392028236287376E-4</v>
      </c>
      <c r="K19" s="84">
        <f>H19/'סכום נכסי הקרן'!$C$42</f>
        <v>5.5559709278430308E-5</v>
      </c>
    </row>
    <row r="20" spans="2:11">
      <c r="B20" s="76" t="s">
        <v>2123</v>
      </c>
      <c r="C20" s="73">
        <v>72112</v>
      </c>
      <c r="D20" s="86" t="s">
        <v>131</v>
      </c>
      <c r="E20" s="94">
        <v>43466</v>
      </c>
      <c r="F20" s="83">
        <v>108766.41</v>
      </c>
      <c r="G20" s="85">
        <v>100</v>
      </c>
      <c r="H20" s="83">
        <v>393.19056</v>
      </c>
      <c r="I20" s="84">
        <v>5.9999999999999995E-4</v>
      </c>
      <c r="J20" s="84">
        <f t="shared" si="0"/>
        <v>2.2116303089424614E-4</v>
      </c>
      <c r="K20" s="84">
        <f>H20/'סכום נכסי הקרן'!$C$42</f>
        <v>2.2788741381075217E-5</v>
      </c>
    </row>
    <row r="21" spans="2:11">
      <c r="B21" s="76" t="s">
        <v>2124</v>
      </c>
      <c r="C21" s="73">
        <v>8402</v>
      </c>
      <c r="D21" s="86" t="s">
        <v>131</v>
      </c>
      <c r="E21" s="94">
        <v>44560</v>
      </c>
      <c r="F21" s="83">
        <v>167845.50597399997</v>
      </c>
      <c r="G21" s="85">
        <v>105.4036</v>
      </c>
      <c r="H21" s="83">
        <v>639.54847224499997</v>
      </c>
      <c r="I21" s="84">
        <v>6.5609541214325332E-3</v>
      </c>
      <c r="J21" s="84">
        <f t="shared" si="0"/>
        <v>3.5973518419539079E-4</v>
      </c>
      <c r="K21" s="84">
        <f>H21/'סכום נכסי הקרן'!$C$42</f>
        <v>3.7067280391098573E-5</v>
      </c>
    </row>
    <row r="22" spans="2:11" ht="16.5" customHeight="1">
      <c r="B22" s="76" t="s">
        <v>2125</v>
      </c>
      <c r="C22" s="73">
        <v>8291</v>
      </c>
      <c r="D22" s="86" t="s">
        <v>131</v>
      </c>
      <c r="E22" s="94">
        <v>44279</v>
      </c>
      <c r="F22" s="83">
        <v>197980.87</v>
      </c>
      <c r="G22" s="85">
        <v>102.2482</v>
      </c>
      <c r="H22" s="83">
        <v>731.79124999999999</v>
      </c>
      <c r="I22" s="84">
        <v>2.506086956521739E-2</v>
      </c>
      <c r="J22" s="84">
        <f t="shared" si="0"/>
        <v>4.1162018445175538E-4</v>
      </c>
      <c r="K22" s="84">
        <f>H22/'סכום נכסי הקרן'!$C$42</f>
        <v>4.2413534905781461E-5</v>
      </c>
    </row>
    <row r="23" spans="2:11" ht="16.5" customHeight="1">
      <c r="B23" s="76" t="s">
        <v>2126</v>
      </c>
      <c r="C23" s="73">
        <v>6645</v>
      </c>
      <c r="D23" s="86" t="s">
        <v>131</v>
      </c>
      <c r="E23" s="94">
        <v>43466</v>
      </c>
      <c r="F23" s="83">
        <v>907805.22</v>
      </c>
      <c r="G23" s="85">
        <v>160.79310000000001</v>
      </c>
      <c r="H23" s="83">
        <v>5276.7726600000005</v>
      </c>
      <c r="I23" s="84">
        <v>1.5012870000000001E-2</v>
      </c>
      <c r="J23" s="84">
        <f t="shared" si="0"/>
        <v>2.968095253419852E-3</v>
      </c>
      <c r="K23" s="84">
        <f>H23/'סכום נכסי הקרן'!$C$42</f>
        <v>3.0583391288811301E-4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195</v>
      </c>
      <c r="C25" s="73"/>
      <c r="D25" s="73"/>
      <c r="E25" s="73"/>
      <c r="F25" s="83"/>
      <c r="G25" s="85"/>
      <c r="H25" s="83">
        <v>19593.009509999996</v>
      </c>
      <c r="I25" s="73"/>
      <c r="J25" s="84">
        <f t="shared" si="0"/>
        <v>1.10207360206496E-2</v>
      </c>
      <c r="K25" s="84">
        <f>H25/'סכום נכסי הקרן'!$C$42</f>
        <v>1.1355817560837096E-3</v>
      </c>
    </row>
    <row r="26" spans="2:11">
      <c r="B26" s="76" t="s">
        <v>2127</v>
      </c>
      <c r="C26" s="73">
        <v>8510</v>
      </c>
      <c r="D26" s="86" t="s">
        <v>132</v>
      </c>
      <c r="E26" s="94">
        <v>44655</v>
      </c>
      <c r="F26" s="83">
        <v>6355134.4699999997</v>
      </c>
      <c r="G26" s="85">
        <v>89.812100000000001</v>
      </c>
      <c r="H26" s="83">
        <v>5707.6797200000001</v>
      </c>
      <c r="I26" s="84">
        <v>8.7464003142857152E-3</v>
      </c>
      <c r="J26" s="84">
        <f t="shared" si="0"/>
        <v>3.2104731767945349E-3</v>
      </c>
      <c r="K26" s="84">
        <f>H26/'סכום נכסי הקרן'!$C$42</f>
        <v>3.3080864663965435E-4</v>
      </c>
    </row>
    <row r="27" spans="2:11">
      <c r="B27" s="76" t="s">
        <v>2128</v>
      </c>
      <c r="C27" s="73">
        <v>7004</v>
      </c>
      <c r="D27" s="86" t="s">
        <v>132</v>
      </c>
      <c r="E27" s="94">
        <v>43614</v>
      </c>
      <c r="F27" s="83">
        <v>14762063.51</v>
      </c>
      <c r="G27" s="85">
        <v>94.060879</v>
      </c>
      <c r="H27" s="83">
        <v>13885.32979</v>
      </c>
      <c r="I27" s="84">
        <v>1.324009216E-2</v>
      </c>
      <c r="J27" s="84">
        <f t="shared" si="0"/>
        <v>7.8102628438550667E-3</v>
      </c>
      <c r="K27" s="84">
        <f>H27/'סכום נכסי הקרן'!$C$42</f>
        <v>8.0477310944405544E-4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196</v>
      </c>
      <c r="C29" s="71"/>
      <c r="D29" s="71"/>
      <c r="E29" s="71"/>
      <c r="F29" s="80"/>
      <c r="G29" s="82"/>
      <c r="H29" s="80">
        <v>94409.56505434202</v>
      </c>
      <c r="I29" s="71"/>
      <c r="J29" s="81">
        <f t="shared" si="0"/>
        <v>5.3103781415367105E-2</v>
      </c>
      <c r="K29" s="81">
        <f>H29/'סכום נכסי הקרן'!$C$42</f>
        <v>5.4718382911410606E-3</v>
      </c>
    </row>
    <row r="30" spans="2:11">
      <c r="B30" s="76" t="s">
        <v>2129</v>
      </c>
      <c r="C30" s="73">
        <v>83021</v>
      </c>
      <c r="D30" s="86" t="s">
        <v>131</v>
      </c>
      <c r="E30" s="94">
        <v>44255</v>
      </c>
      <c r="F30" s="83">
        <v>538840.30000000005</v>
      </c>
      <c r="G30" s="85">
        <v>100</v>
      </c>
      <c r="H30" s="83">
        <v>1947.9077</v>
      </c>
      <c r="I30" s="84">
        <v>1.1999999999999999E-3</v>
      </c>
      <c r="J30" s="84">
        <f t="shared" si="0"/>
        <v>1.0956650913344409E-3</v>
      </c>
      <c r="K30" s="84">
        <f>H30/'סכום נכסי הקרן'!$C$42</f>
        <v>1.1289783968746618E-4</v>
      </c>
    </row>
    <row r="31" spans="2:11">
      <c r="B31" s="76" t="s">
        <v>2130</v>
      </c>
      <c r="C31" s="73">
        <v>8292</v>
      </c>
      <c r="D31" s="86" t="s">
        <v>131</v>
      </c>
      <c r="E31" s="94">
        <v>44317</v>
      </c>
      <c r="F31" s="83">
        <v>750831.65</v>
      </c>
      <c r="G31" s="85">
        <v>116.1189</v>
      </c>
      <c r="H31" s="83">
        <v>3151.7646800000002</v>
      </c>
      <c r="I31" s="84">
        <v>2.5451919520000001E-3</v>
      </c>
      <c r="J31" s="84">
        <f t="shared" si="0"/>
        <v>1.7728142539694591E-3</v>
      </c>
      <c r="K31" s="84">
        <f>H31/'סכום נכסי הקרן'!$C$42</f>
        <v>1.8267160378043486E-4</v>
      </c>
    </row>
    <row r="32" spans="2:11">
      <c r="B32" s="76" t="s">
        <v>2131</v>
      </c>
      <c r="C32" s="73">
        <v>7038</v>
      </c>
      <c r="D32" s="86" t="s">
        <v>131</v>
      </c>
      <c r="E32" s="94">
        <v>43556</v>
      </c>
      <c r="F32" s="83">
        <v>2969520.26</v>
      </c>
      <c r="G32" s="85">
        <v>117.84350000000001</v>
      </c>
      <c r="H32" s="83">
        <v>12650.282590000001</v>
      </c>
      <c r="I32" s="84">
        <v>5.2517445384615384E-3</v>
      </c>
      <c r="J32" s="84">
        <f t="shared" si="0"/>
        <v>7.1155697107100286E-3</v>
      </c>
      <c r="K32" s="84">
        <f>H32/'סכום נכסי הקרן'!$C$42</f>
        <v>7.3319160648472432E-4</v>
      </c>
    </row>
    <row r="33" spans="2:11">
      <c r="B33" s="76" t="s">
        <v>2132</v>
      </c>
      <c r="C33" s="73">
        <v>83791</v>
      </c>
      <c r="D33" s="86" t="s">
        <v>132</v>
      </c>
      <c r="E33" s="94">
        <v>44308</v>
      </c>
      <c r="F33" s="83">
        <v>5404965.9299999997</v>
      </c>
      <c r="G33" s="85">
        <v>100</v>
      </c>
      <c r="H33" s="83">
        <v>5404.9659299999994</v>
      </c>
      <c r="I33" s="84">
        <v>2.3E-3</v>
      </c>
      <c r="J33" s="84">
        <f t="shared" si="0"/>
        <v>3.0402017967037093E-3</v>
      </c>
      <c r="K33" s="84">
        <f>H33/'סכום נכסי הקרן'!$C$42</f>
        <v>3.1326380458445563E-4</v>
      </c>
    </row>
    <row r="34" spans="2:11">
      <c r="B34" s="76" t="s">
        <v>2133</v>
      </c>
      <c r="C34" s="73">
        <v>7079</v>
      </c>
      <c r="D34" s="86" t="s">
        <v>132</v>
      </c>
      <c r="E34" s="94">
        <v>44166</v>
      </c>
      <c r="F34" s="83">
        <v>12304349.109999999</v>
      </c>
      <c r="G34" s="85">
        <v>56.796007000000003</v>
      </c>
      <c r="H34" s="83">
        <v>6988.3781200000003</v>
      </c>
      <c r="I34" s="84">
        <v>3.2091200150501674E-2</v>
      </c>
      <c r="J34" s="84">
        <f t="shared" si="0"/>
        <v>3.930844336787317E-3</v>
      </c>
      <c r="K34" s="84">
        <f>H34/'סכום נכסי הקרן'!$C$42</f>
        <v>4.0503602540672555E-4</v>
      </c>
    </row>
    <row r="35" spans="2:11">
      <c r="B35" s="76" t="s">
        <v>2134</v>
      </c>
      <c r="C35" s="73">
        <v>8279</v>
      </c>
      <c r="D35" s="86" t="s">
        <v>132</v>
      </c>
      <c r="E35" s="94">
        <v>44308</v>
      </c>
      <c r="F35" s="83">
        <v>1203470.07</v>
      </c>
      <c r="G35" s="85">
        <v>100.329408</v>
      </c>
      <c r="H35" s="83">
        <v>1207.4343000000001</v>
      </c>
      <c r="I35" s="84">
        <v>1.8804219843750001E-2</v>
      </c>
      <c r="J35" s="84">
        <f t="shared" si="0"/>
        <v>6.7916134454924977E-4</v>
      </c>
      <c r="K35" s="84">
        <f>H35/'סכום נכסי הקרן'!$C$42</f>
        <v>6.9981100251591987E-5</v>
      </c>
    </row>
    <row r="36" spans="2:11">
      <c r="B36" s="76" t="s">
        <v>2135</v>
      </c>
      <c r="C36" s="73">
        <v>7992</v>
      </c>
      <c r="D36" s="86" t="s">
        <v>131</v>
      </c>
      <c r="E36" s="94">
        <v>44196</v>
      </c>
      <c r="F36" s="83">
        <v>1465021.82</v>
      </c>
      <c r="G36" s="85">
        <v>111.49509999999999</v>
      </c>
      <c r="H36" s="83">
        <v>5904.8405899999998</v>
      </c>
      <c r="I36" s="84">
        <v>2.6183488888888887E-2</v>
      </c>
      <c r="J36" s="84">
        <f t="shared" si="0"/>
        <v>3.3213728270377815E-3</v>
      </c>
      <c r="K36" s="84">
        <f>H36/'סכום נכסי הקרן'!$C$42</f>
        <v>3.4223579808728265E-4</v>
      </c>
    </row>
    <row r="37" spans="2:11">
      <c r="B37" s="76" t="s">
        <v>2136</v>
      </c>
      <c r="C37" s="73">
        <v>6662</v>
      </c>
      <c r="D37" s="86" t="s">
        <v>131</v>
      </c>
      <c r="E37" s="94">
        <v>43556</v>
      </c>
      <c r="F37" s="83">
        <v>1145645.1499999999</v>
      </c>
      <c r="G37" s="85">
        <v>141.5772</v>
      </c>
      <c r="H37" s="83">
        <v>5863.4299700000001</v>
      </c>
      <c r="I37" s="84">
        <v>8.6348427117391314E-3</v>
      </c>
      <c r="J37" s="84">
        <f t="shared" si="0"/>
        <v>3.2980800546212469E-3</v>
      </c>
      <c r="K37" s="84">
        <f>H37/'סכום נכסי הקרן'!$C$42</f>
        <v>3.3983570000351899E-4</v>
      </c>
    </row>
    <row r="38" spans="2:11">
      <c r="B38" s="76" t="s">
        <v>2137</v>
      </c>
      <c r="C38" s="73">
        <v>8283</v>
      </c>
      <c r="D38" s="86" t="s">
        <v>132</v>
      </c>
      <c r="E38" s="94">
        <v>44317</v>
      </c>
      <c r="F38" s="83">
        <v>5872314.9299999997</v>
      </c>
      <c r="G38" s="85">
        <v>108.047907</v>
      </c>
      <c r="H38" s="83">
        <v>6344.9129599999997</v>
      </c>
      <c r="I38" s="84">
        <v>6.8525169954545455E-3</v>
      </c>
      <c r="J38" s="84">
        <f t="shared" si="0"/>
        <v>3.5689060820630653E-3</v>
      </c>
      <c r="K38" s="84">
        <f>H38/'סכום נכסי הקרן'!$C$42</f>
        <v>3.677417396055298E-4</v>
      </c>
    </row>
    <row r="39" spans="2:11">
      <c r="B39" s="76" t="s">
        <v>2138</v>
      </c>
      <c r="C39" s="73">
        <v>7067</v>
      </c>
      <c r="D39" s="86" t="s">
        <v>132</v>
      </c>
      <c r="E39" s="94">
        <v>44048</v>
      </c>
      <c r="F39" s="83">
        <v>9794207.7699999996</v>
      </c>
      <c r="G39" s="85">
        <v>133.20028600000001</v>
      </c>
      <c r="H39" s="83">
        <v>13045.914140000001</v>
      </c>
      <c r="I39" s="84">
        <v>3.213294834437086E-2</v>
      </c>
      <c r="J39" s="84">
        <f t="shared" si="0"/>
        <v>7.3381057571384788E-3</v>
      </c>
      <c r="K39" s="84">
        <f>H39/'סכום נכסי הקרן'!$C$42</f>
        <v>7.5612182402388386E-4</v>
      </c>
    </row>
    <row r="40" spans="2:11">
      <c r="B40" s="76" t="s">
        <v>2139</v>
      </c>
      <c r="C40" s="73">
        <v>8405</v>
      </c>
      <c r="D40" s="86" t="s">
        <v>131</v>
      </c>
      <c r="E40" s="94">
        <v>44581</v>
      </c>
      <c r="F40" s="83">
        <v>103035.61165000001</v>
      </c>
      <c r="G40" s="85">
        <v>151.50800000000001</v>
      </c>
      <c r="H40" s="83">
        <v>564.327504342</v>
      </c>
      <c r="I40" s="84">
        <v>9.3727911843341713E-3</v>
      </c>
      <c r="J40" s="84">
        <f t="shared" si="0"/>
        <v>3.1742466369808717E-4</v>
      </c>
      <c r="K40" s="84">
        <f>H40/'סכום נכסי הקרן'!$C$42</f>
        <v>3.2707584715862558E-5</v>
      </c>
    </row>
    <row r="41" spans="2:11">
      <c r="B41" s="76" t="s">
        <v>2140</v>
      </c>
      <c r="C41" s="73">
        <v>5310</v>
      </c>
      <c r="D41" s="86" t="s">
        <v>131</v>
      </c>
      <c r="E41" s="94">
        <v>42979</v>
      </c>
      <c r="F41" s="83">
        <v>236854.74</v>
      </c>
      <c r="G41" s="85">
        <v>124.15089999999999</v>
      </c>
      <c r="H41" s="83">
        <v>1063.0171399999999</v>
      </c>
      <c r="I41" s="84">
        <v>7.9193307030129114E-4</v>
      </c>
      <c r="J41" s="84">
        <f t="shared" si="0"/>
        <v>5.9792913790944816E-4</v>
      </c>
      <c r="K41" s="84">
        <f>H41/'סכום נכסי הקרן'!$C$42</f>
        <v>6.1610895966348288E-5</v>
      </c>
    </row>
    <row r="42" spans="2:11">
      <c r="B42" s="76" t="s">
        <v>2141</v>
      </c>
      <c r="C42" s="73">
        <v>7029</v>
      </c>
      <c r="D42" s="86" t="s">
        <v>132</v>
      </c>
      <c r="E42" s="94">
        <v>43739</v>
      </c>
      <c r="F42" s="83">
        <v>17285313.66</v>
      </c>
      <c r="G42" s="85">
        <v>106.957263</v>
      </c>
      <c r="H42" s="83">
        <v>18487.904790000001</v>
      </c>
      <c r="I42" s="84">
        <v>1.4321627906976744E-2</v>
      </c>
      <c r="J42" s="84">
        <f t="shared" si="0"/>
        <v>1.0399133331788666E-2</v>
      </c>
      <c r="K42" s="84">
        <f>H42/'סכום נכסי הקרן'!$C$42</f>
        <v>1.071531526436575E-3</v>
      </c>
    </row>
    <row r="43" spans="2:11">
      <c r="B43" s="76" t="s">
        <v>2142</v>
      </c>
      <c r="C43" s="73">
        <v>7076</v>
      </c>
      <c r="D43" s="86" t="s">
        <v>132</v>
      </c>
      <c r="E43" s="94">
        <v>44104</v>
      </c>
      <c r="F43" s="83">
        <v>13259199.310000001</v>
      </c>
      <c r="G43" s="85">
        <v>88.877776999999995</v>
      </c>
      <c r="H43" s="83">
        <v>11784.484640000001</v>
      </c>
      <c r="I43" s="84">
        <v>2.5998429098922624E-2</v>
      </c>
      <c r="J43" s="84">
        <f t="shared" si="0"/>
        <v>6.6285730270561156E-3</v>
      </c>
      <c r="K43" s="84">
        <f>H43/'סכום נכסי הקרן'!$C$42</f>
        <v>6.8301124210666021E-4</v>
      </c>
    </row>
    <row r="44" spans="2:11">
      <c r="B44" s="72"/>
      <c r="C44" s="73"/>
      <c r="D44" s="73"/>
      <c r="E44" s="73"/>
      <c r="F44" s="83"/>
      <c r="G44" s="85"/>
      <c r="H44" s="73"/>
      <c r="I44" s="73"/>
      <c r="J44" s="84"/>
      <c r="K44" s="73"/>
    </row>
    <row r="45" spans="2:11">
      <c r="B45" s="70" t="s">
        <v>2143</v>
      </c>
      <c r="C45" s="71"/>
      <c r="D45" s="71"/>
      <c r="E45" s="71"/>
      <c r="F45" s="80"/>
      <c r="G45" s="82"/>
      <c r="H45" s="80">
        <v>1648443.9680698514</v>
      </c>
      <c r="I45" s="71"/>
      <c r="J45" s="81">
        <f t="shared" si="0"/>
        <v>0.92722181386467217</v>
      </c>
      <c r="K45" s="81">
        <f>H45/'סכום נכסי הקרן'!$C$42</f>
        <v>9.5541366175060913E-2</v>
      </c>
    </row>
    <row r="46" spans="2:11">
      <c r="B46" s="89" t="s">
        <v>193</v>
      </c>
      <c r="C46" s="71"/>
      <c r="D46" s="71"/>
      <c r="E46" s="71"/>
      <c r="F46" s="80"/>
      <c r="G46" s="82"/>
      <c r="H46" s="80">
        <v>81431.675166261979</v>
      </c>
      <c r="I46" s="71"/>
      <c r="J46" s="81">
        <f t="shared" si="0"/>
        <v>4.5803938147869608E-2</v>
      </c>
      <c r="K46" s="81">
        <f>H46/'סכום נכסי הקרן'!$C$42</f>
        <v>4.7196590518136282E-3</v>
      </c>
    </row>
    <row r="47" spans="2:11">
      <c r="B47" s="76" t="s">
        <v>2144</v>
      </c>
      <c r="C47" s="73">
        <v>76203</v>
      </c>
      <c r="D47" s="86" t="s">
        <v>131</v>
      </c>
      <c r="E47" s="94">
        <v>43466</v>
      </c>
      <c r="F47" s="83">
        <v>344358.91</v>
      </c>
      <c r="G47" s="85">
        <v>100</v>
      </c>
      <c r="H47" s="83">
        <v>1244.85744</v>
      </c>
      <c r="I47" s="84">
        <v>2.8000000000000004E-3</v>
      </c>
      <c r="J47" s="84">
        <f t="shared" si="0"/>
        <v>7.0021122699805442E-4</v>
      </c>
      <c r="K47" s="84">
        <f>H47/'סכום נכסי הקרן'!$C$42</f>
        <v>7.215008991179076E-5</v>
      </c>
    </row>
    <row r="48" spans="2:11">
      <c r="B48" s="76" t="s">
        <v>2145</v>
      </c>
      <c r="C48" s="73">
        <v>79692</v>
      </c>
      <c r="D48" s="86" t="s">
        <v>131</v>
      </c>
      <c r="E48" s="94">
        <v>43466</v>
      </c>
      <c r="F48" s="83">
        <v>133119.6</v>
      </c>
      <c r="G48" s="85">
        <v>100</v>
      </c>
      <c r="H48" s="83">
        <v>481.22735999999998</v>
      </c>
      <c r="I48" s="84">
        <v>1E-4</v>
      </c>
      <c r="J48" s="84">
        <f t="shared" si="0"/>
        <v>2.7068223989618799E-4</v>
      </c>
      <c r="K48" s="84">
        <f>H48/'סכום נכסי הקרן'!$C$42</f>
        <v>2.7891223666553897E-5</v>
      </c>
    </row>
    <row r="49" spans="2:11">
      <c r="B49" s="76" t="s">
        <v>2146</v>
      </c>
      <c r="C49" s="73">
        <v>87255</v>
      </c>
      <c r="D49" s="86" t="s">
        <v>131</v>
      </c>
      <c r="E49" s="94">
        <v>44469</v>
      </c>
      <c r="F49" s="83">
        <v>41243.81</v>
      </c>
      <c r="G49" s="85">
        <v>100</v>
      </c>
      <c r="H49" s="83">
        <v>149.09637000000001</v>
      </c>
      <c r="I49" s="84">
        <v>1E-4</v>
      </c>
      <c r="J49" s="84">
        <f t="shared" si="0"/>
        <v>8.3864183017338855E-5</v>
      </c>
      <c r="K49" s="84">
        <f>H49/'סכום נכסי הקרן'!$C$42</f>
        <v>8.6414043531134168E-6</v>
      </c>
    </row>
    <row r="50" spans="2:11">
      <c r="B50" s="76" t="s">
        <v>2147</v>
      </c>
      <c r="C50" s="73">
        <v>79694</v>
      </c>
      <c r="D50" s="86" t="s">
        <v>131</v>
      </c>
      <c r="E50" s="94">
        <v>43466</v>
      </c>
      <c r="F50" s="83">
        <v>227899.31</v>
      </c>
      <c r="G50" s="85">
        <v>100</v>
      </c>
      <c r="H50" s="83">
        <v>823.85602000000006</v>
      </c>
      <c r="I50" s="84">
        <v>1E-4</v>
      </c>
      <c r="J50" s="84">
        <f t="shared" si="0"/>
        <v>4.6340505836068565E-4</v>
      </c>
      <c r="K50" s="84">
        <f>H50/'סכום נכסי הקרן'!$C$42</f>
        <v>4.7749472355139791E-5</v>
      </c>
    </row>
    <row r="51" spans="2:11">
      <c r="B51" s="76" t="s">
        <v>2148</v>
      </c>
      <c r="C51" s="73">
        <v>87254</v>
      </c>
      <c r="D51" s="86" t="s">
        <v>131</v>
      </c>
      <c r="E51" s="94">
        <v>44469</v>
      </c>
      <c r="F51" s="83">
        <v>162888.34</v>
      </c>
      <c r="G51" s="85">
        <v>100</v>
      </c>
      <c r="H51" s="83">
        <v>588.84134999999992</v>
      </c>
      <c r="I51" s="84">
        <v>1E-4</v>
      </c>
      <c r="J51" s="84">
        <f t="shared" si="0"/>
        <v>3.312132867123249E-4</v>
      </c>
      <c r="K51" s="84">
        <f>H51/'סכום נכסי הקרן'!$C$42</f>
        <v>3.4128370832792102E-5</v>
      </c>
    </row>
    <row r="52" spans="2:11">
      <c r="B52" s="76" t="s">
        <v>2149</v>
      </c>
      <c r="C52" s="73">
        <v>87253</v>
      </c>
      <c r="D52" s="86" t="s">
        <v>131</v>
      </c>
      <c r="E52" s="94">
        <v>44469</v>
      </c>
      <c r="F52" s="83">
        <v>37415.64</v>
      </c>
      <c r="G52" s="85">
        <v>100</v>
      </c>
      <c r="H52" s="83">
        <v>135.25754000000001</v>
      </c>
      <c r="I52" s="84">
        <v>4.0000000000000002E-4</v>
      </c>
      <c r="J52" s="84">
        <f t="shared" si="0"/>
        <v>7.6080075517834746E-5</v>
      </c>
      <c r="K52" s="84">
        <f>H52/'סכום נכסי הקרן'!$C$42</f>
        <v>7.8393263024942331E-6</v>
      </c>
    </row>
    <row r="53" spans="2:11">
      <c r="B53" s="76" t="s">
        <v>2150</v>
      </c>
      <c r="C53" s="73">
        <v>87259</v>
      </c>
      <c r="D53" s="86" t="s">
        <v>131</v>
      </c>
      <c r="E53" s="94">
        <v>44469</v>
      </c>
      <c r="F53" s="83">
        <v>48167.03</v>
      </c>
      <c r="G53" s="85">
        <v>100</v>
      </c>
      <c r="H53" s="83">
        <v>174.12379999999999</v>
      </c>
      <c r="I53" s="84">
        <v>2.0000000000000001E-4</v>
      </c>
      <c r="J53" s="84">
        <f t="shared" si="0"/>
        <v>9.7941688525847451E-5</v>
      </c>
      <c r="K53" s="84">
        <f>H53/'סכום נכסי הקרן'!$C$42</f>
        <v>1.0091957056369982E-5</v>
      </c>
    </row>
    <row r="54" spans="2:11">
      <c r="B54" s="76" t="s">
        <v>2151</v>
      </c>
      <c r="C54" s="73">
        <v>87252</v>
      </c>
      <c r="D54" s="86" t="s">
        <v>131</v>
      </c>
      <c r="E54" s="94">
        <v>44469</v>
      </c>
      <c r="F54" s="83">
        <v>119046.39</v>
      </c>
      <c r="G54" s="85">
        <v>100</v>
      </c>
      <c r="H54" s="83">
        <v>430.35270000000003</v>
      </c>
      <c r="I54" s="84">
        <v>2.0000000000000001E-4</v>
      </c>
      <c r="J54" s="84">
        <f t="shared" si="0"/>
        <v>2.4206610526336707E-4</v>
      </c>
      <c r="K54" s="84">
        <f>H54/'סכום נכסי הקרן'!$C$42</f>
        <v>2.4942603868585882E-5</v>
      </c>
    </row>
    <row r="55" spans="2:11">
      <c r="B55" s="76" t="s">
        <v>2152</v>
      </c>
      <c r="C55" s="73">
        <v>87251</v>
      </c>
      <c r="D55" s="86" t="s">
        <v>131</v>
      </c>
      <c r="E55" s="94">
        <v>44469</v>
      </c>
      <c r="F55" s="83">
        <v>431520.01</v>
      </c>
      <c r="G55" s="85">
        <v>100</v>
      </c>
      <c r="H55" s="83">
        <v>1559.9448200000002</v>
      </c>
      <c r="I55" s="84">
        <v>1E-4</v>
      </c>
      <c r="J55" s="84">
        <f t="shared" si="0"/>
        <v>8.7744254190380165E-4</v>
      </c>
      <c r="K55" s="84">
        <f>H55/'סכום נכסי הקרן'!$C$42</f>
        <v>9.0412086881556705E-5</v>
      </c>
    </row>
    <row r="56" spans="2:11">
      <c r="B56" s="76" t="s">
        <v>2153</v>
      </c>
      <c r="C56" s="73">
        <v>5295</v>
      </c>
      <c r="D56" s="86" t="s">
        <v>131</v>
      </c>
      <c r="E56" s="94">
        <v>42879</v>
      </c>
      <c r="F56" s="83">
        <v>372266.03</v>
      </c>
      <c r="G56" s="85">
        <v>224.0582</v>
      </c>
      <c r="H56" s="83">
        <v>3015.2446800000002</v>
      </c>
      <c r="I56" s="84">
        <v>2.8498878378378382E-4</v>
      </c>
      <c r="J56" s="84">
        <f t="shared" si="0"/>
        <v>1.6960240660827445E-3</v>
      </c>
      <c r="K56" s="84">
        <f>H56/'סכום נכסי הקרן'!$C$42</f>
        <v>1.7475910716977262E-4</v>
      </c>
    </row>
    <row r="57" spans="2:11">
      <c r="B57" s="76" t="s">
        <v>2154</v>
      </c>
      <c r="C57" s="73">
        <v>9457</v>
      </c>
      <c r="D57" s="86" t="s">
        <v>131</v>
      </c>
      <c r="E57" s="94">
        <v>44893</v>
      </c>
      <c r="F57" s="83">
        <v>66811.622371999998</v>
      </c>
      <c r="G57" s="85">
        <v>100</v>
      </c>
      <c r="H57" s="83">
        <v>241.524014876</v>
      </c>
      <c r="I57" s="84">
        <v>3.2358205554870866E-2</v>
      </c>
      <c r="J57" s="84">
        <f t="shared" si="0"/>
        <v>1.3585316789834208E-4</v>
      </c>
      <c r="K57" s="84">
        <f>H57/'סכום נכסי הקרן'!$C$42</f>
        <v>1.3998373491795245E-5</v>
      </c>
    </row>
    <row r="58" spans="2:11">
      <c r="B58" s="76" t="s">
        <v>2155</v>
      </c>
      <c r="C58" s="73">
        <v>8338</v>
      </c>
      <c r="D58" s="86" t="s">
        <v>131</v>
      </c>
      <c r="E58" s="94">
        <v>44561</v>
      </c>
      <c r="F58" s="83">
        <v>330053.71277899999</v>
      </c>
      <c r="G58" s="85">
        <v>77.295500000000004</v>
      </c>
      <c r="H58" s="83">
        <v>922.24675138599991</v>
      </c>
      <c r="I58" s="84">
        <v>1.1001789888656096E-2</v>
      </c>
      <c r="J58" s="84">
        <f t="shared" si="0"/>
        <v>5.187481784122692E-4</v>
      </c>
      <c r="K58" s="84">
        <f>H58/'סכום נכסי הקרן'!$C$42</f>
        <v>5.3452053138997857E-5</v>
      </c>
    </row>
    <row r="59" spans="2:11">
      <c r="B59" s="76" t="s">
        <v>2156</v>
      </c>
      <c r="C59" s="73">
        <v>76202</v>
      </c>
      <c r="D59" s="86" t="s">
        <v>131</v>
      </c>
      <c r="E59" s="94">
        <v>43466</v>
      </c>
      <c r="F59" s="83">
        <v>318848.28000000003</v>
      </c>
      <c r="G59" s="85">
        <v>100</v>
      </c>
      <c r="H59" s="83">
        <v>1152.63653</v>
      </c>
      <c r="I59" s="84">
        <v>2.0000000000000001E-4</v>
      </c>
      <c r="J59" s="84">
        <f t="shared" si="0"/>
        <v>6.4833852698352337E-4</v>
      </c>
      <c r="K59" s="84">
        <f>H59/'סכום נכסי הקרן'!$C$42</f>
        <v>6.6805102819736945E-5</v>
      </c>
    </row>
    <row r="60" spans="2:11">
      <c r="B60" s="76" t="s">
        <v>2157</v>
      </c>
      <c r="C60" s="73">
        <v>76201</v>
      </c>
      <c r="D60" s="86" t="s">
        <v>131</v>
      </c>
      <c r="E60" s="94">
        <v>43466</v>
      </c>
      <c r="F60" s="83">
        <v>373815.59</v>
      </c>
      <c r="G60" s="85">
        <v>100</v>
      </c>
      <c r="H60" s="83">
        <v>1351.34337</v>
      </c>
      <c r="I60" s="84">
        <v>2.9999999999999997E-4</v>
      </c>
      <c r="J60" s="84">
        <f t="shared" si="0"/>
        <v>7.601077591691029E-4</v>
      </c>
      <c r="K60" s="84">
        <f>H60/'סכום נכסי הקרן'!$C$42</f>
        <v>7.8321856394417605E-5</v>
      </c>
    </row>
    <row r="61" spans="2:11">
      <c r="B61" s="76" t="s">
        <v>2158</v>
      </c>
      <c r="C61" s="73">
        <v>872510</v>
      </c>
      <c r="D61" s="86" t="s">
        <v>131</v>
      </c>
      <c r="E61" s="94">
        <v>44469</v>
      </c>
      <c r="F61" s="83">
        <v>19646.93</v>
      </c>
      <c r="G61" s="85">
        <v>100</v>
      </c>
      <c r="H61" s="83">
        <v>71.023660000000007</v>
      </c>
      <c r="I61" s="84">
        <v>7.000000000000001E-4</v>
      </c>
      <c r="J61" s="84">
        <f t="shared" si="0"/>
        <v>3.9949605887797595E-5</v>
      </c>
      <c r="K61" s="84">
        <f>H61/'סכום נכסי הקרן'!$C$42</f>
        <v>4.1164259377880715E-6</v>
      </c>
    </row>
    <row r="62" spans="2:11">
      <c r="B62" s="76" t="s">
        <v>2159</v>
      </c>
      <c r="C62" s="73">
        <v>79693</v>
      </c>
      <c r="D62" s="86" t="s">
        <v>131</v>
      </c>
      <c r="E62" s="94">
        <v>43466</v>
      </c>
      <c r="F62" s="83">
        <v>59697.5</v>
      </c>
      <c r="G62" s="85">
        <v>100</v>
      </c>
      <c r="H62" s="83">
        <v>215.80645999999999</v>
      </c>
      <c r="I62" s="84">
        <v>5.0000000000000001E-4</v>
      </c>
      <c r="J62" s="84">
        <f t="shared" si="0"/>
        <v>1.213874788350918E-4</v>
      </c>
      <c r="K62" s="84">
        <f>H62/'סכום נכסי הקרן'!$C$42</f>
        <v>1.2507822174838972E-5</v>
      </c>
    </row>
    <row r="63" spans="2:11">
      <c r="B63" s="76" t="s">
        <v>2160</v>
      </c>
      <c r="C63" s="73">
        <v>87256</v>
      </c>
      <c r="D63" s="86" t="s">
        <v>131</v>
      </c>
      <c r="E63" s="94">
        <v>44469</v>
      </c>
      <c r="F63" s="83">
        <v>66532.960000000006</v>
      </c>
      <c r="G63" s="85">
        <v>100</v>
      </c>
      <c r="H63" s="83">
        <v>240.51665</v>
      </c>
      <c r="I63" s="84">
        <v>2.9999999999999997E-4</v>
      </c>
      <c r="J63" s="84">
        <f t="shared" si="0"/>
        <v>1.3528654221640158E-4</v>
      </c>
      <c r="K63" s="84">
        <f>H63/'סכום נכסי הקרן'!$C$42</f>
        <v>1.3939988118464962E-5</v>
      </c>
    </row>
    <row r="64" spans="2:11">
      <c r="B64" s="76" t="s">
        <v>2161</v>
      </c>
      <c r="C64" s="73">
        <v>87258</v>
      </c>
      <c r="D64" s="86" t="s">
        <v>131</v>
      </c>
      <c r="E64" s="94">
        <v>44469</v>
      </c>
      <c r="F64" s="83">
        <v>56444.98</v>
      </c>
      <c r="G64" s="85">
        <v>100</v>
      </c>
      <c r="H64" s="83">
        <v>204.04858999999999</v>
      </c>
      <c r="I64" s="84">
        <v>2.9999999999999997E-4</v>
      </c>
      <c r="J64" s="84">
        <f t="shared" si="0"/>
        <v>1.1477387609228808E-4</v>
      </c>
      <c r="K64" s="84">
        <f>H64/'סכום נכסי הקרן'!$C$42</f>
        <v>1.1826353477771823E-5</v>
      </c>
    </row>
    <row r="65" spans="2:11">
      <c r="B65" s="76" t="s">
        <v>2162</v>
      </c>
      <c r="C65" s="73">
        <v>5327</v>
      </c>
      <c r="D65" s="86" t="s">
        <v>131</v>
      </c>
      <c r="E65" s="94">
        <v>43244</v>
      </c>
      <c r="F65" s="83">
        <v>1330110.74</v>
      </c>
      <c r="G65" s="85">
        <v>184.02500000000001</v>
      </c>
      <c r="H65" s="83">
        <v>8848.5667300000005</v>
      </c>
      <c r="I65" s="84">
        <v>2.2612550000000002E-3</v>
      </c>
      <c r="J65" s="84">
        <f t="shared" si="0"/>
        <v>4.9771689256140547E-3</v>
      </c>
      <c r="K65" s="84">
        <f>H65/'סכום נכסי הקרן'!$C$42</f>
        <v>5.1284979680884613E-4</v>
      </c>
    </row>
    <row r="66" spans="2:11">
      <c r="B66" s="76" t="s">
        <v>2163</v>
      </c>
      <c r="C66" s="73">
        <v>5288</v>
      </c>
      <c r="D66" s="86" t="s">
        <v>131</v>
      </c>
      <c r="E66" s="94">
        <v>42649</v>
      </c>
      <c r="F66" s="83">
        <v>46793.32</v>
      </c>
      <c r="G66" s="85">
        <v>293.72649999999999</v>
      </c>
      <c r="H66" s="83">
        <v>496.86139000000003</v>
      </c>
      <c r="I66" s="84">
        <v>1.1592315151515151E-4</v>
      </c>
      <c r="J66" s="84">
        <f t="shared" si="0"/>
        <v>2.7947611699204601E-4</v>
      </c>
      <c r="K66" s="84">
        <f>H66/'סכום נכסי הקרן'!$C$42</f>
        <v>2.8797348845179684E-5</v>
      </c>
    </row>
    <row r="67" spans="2:11">
      <c r="B67" s="76" t="s">
        <v>2164</v>
      </c>
      <c r="C67" s="73">
        <v>7068</v>
      </c>
      <c r="D67" s="86" t="s">
        <v>131</v>
      </c>
      <c r="E67" s="94">
        <v>43885</v>
      </c>
      <c r="F67" s="83">
        <v>3404731.24</v>
      </c>
      <c r="G67" s="85">
        <v>111.6992</v>
      </c>
      <c r="H67" s="83">
        <v>13748.05308</v>
      </c>
      <c r="I67" s="84">
        <v>5.0122159999999999E-3</v>
      </c>
      <c r="J67" s="84">
        <f t="shared" si="0"/>
        <v>7.7330470194090506E-3</v>
      </c>
      <c r="K67" s="84">
        <f>H67/'סכום נכסי הקרן'!$C$42</f>
        <v>7.9681675504471566E-4</v>
      </c>
    </row>
    <row r="68" spans="2:11">
      <c r="B68" s="76" t="s">
        <v>2165</v>
      </c>
      <c r="C68" s="73">
        <v>5333</v>
      </c>
      <c r="D68" s="86" t="s">
        <v>131</v>
      </c>
      <c r="E68" s="94">
        <v>43321</v>
      </c>
      <c r="F68" s="83">
        <v>1992479.93</v>
      </c>
      <c r="G68" s="85">
        <v>190.13419999999999</v>
      </c>
      <c r="H68" s="83">
        <v>13695.014590000001</v>
      </c>
      <c r="I68" s="84">
        <v>1.12083393E-2</v>
      </c>
      <c r="J68" s="84">
        <f t="shared" si="0"/>
        <v>7.7032137670480227E-3</v>
      </c>
      <c r="K68" s="84">
        <f>H68/'סכום נכסי הקרן'!$C$42</f>
        <v>7.9374272287097093E-4</v>
      </c>
    </row>
    <row r="69" spans="2:11">
      <c r="B69" s="76" t="s">
        <v>2166</v>
      </c>
      <c r="C69" s="73">
        <v>8322</v>
      </c>
      <c r="D69" s="86" t="s">
        <v>131</v>
      </c>
      <c r="E69" s="94">
        <v>44197</v>
      </c>
      <c r="F69" s="83">
        <v>3392940.87</v>
      </c>
      <c r="G69" s="85">
        <v>107.24590000000001</v>
      </c>
      <c r="H69" s="83">
        <v>13154.22574</v>
      </c>
      <c r="I69" s="84">
        <v>1.8246397479E-2</v>
      </c>
      <c r="J69" s="84">
        <f t="shared" si="0"/>
        <v>7.3990291977648389E-3</v>
      </c>
      <c r="K69" s="84">
        <f>H69/'סכום נכסי הקרן'!$C$42</f>
        <v>7.6239940363050118E-4</v>
      </c>
    </row>
    <row r="70" spans="2:11">
      <c r="B70" s="76" t="s">
        <v>2167</v>
      </c>
      <c r="C70" s="73">
        <v>9273</v>
      </c>
      <c r="D70" s="86" t="s">
        <v>131</v>
      </c>
      <c r="E70" s="94">
        <v>44852</v>
      </c>
      <c r="F70" s="83">
        <v>318873.71000000002</v>
      </c>
      <c r="G70" s="85">
        <v>100</v>
      </c>
      <c r="H70" s="83">
        <v>1152.72846</v>
      </c>
      <c r="I70" s="84">
        <v>1.586435223880597E-2</v>
      </c>
      <c r="J70" s="84">
        <f t="shared" si="0"/>
        <v>6.4839023605158983E-4</v>
      </c>
      <c r="K70" s="84">
        <f>H70/'סכום נכסי הקרן'!$C$42</f>
        <v>6.6810430946117095E-5</v>
      </c>
    </row>
    <row r="71" spans="2:11">
      <c r="B71" s="76" t="s">
        <v>2168</v>
      </c>
      <c r="C71" s="73">
        <v>8316</v>
      </c>
      <c r="D71" s="86" t="s">
        <v>131</v>
      </c>
      <c r="E71" s="94">
        <v>44378</v>
      </c>
      <c r="F71" s="83">
        <v>2994625.71</v>
      </c>
      <c r="G71" s="85">
        <v>115.4859</v>
      </c>
      <c r="H71" s="83">
        <v>12502.009179999999</v>
      </c>
      <c r="I71" s="84">
        <v>1.9417252532258063E-2</v>
      </c>
      <c r="J71" s="84">
        <f t="shared" si="0"/>
        <v>7.0321684287549743E-3</v>
      </c>
      <c r="K71" s="84">
        <f>H71/'סכום נכסי הקרן'!$C$42</f>
        <v>7.2459789967197646E-4</v>
      </c>
    </row>
    <row r="72" spans="2:11">
      <c r="B72" s="76" t="s">
        <v>2169</v>
      </c>
      <c r="C72" s="73">
        <v>79691</v>
      </c>
      <c r="D72" s="86" t="s">
        <v>131</v>
      </c>
      <c r="E72" s="94">
        <v>43466</v>
      </c>
      <c r="F72" s="83">
        <v>1336726.94</v>
      </c>
      <c r="G72" s="85">
        <v>100</v>
      </c>
      <c r="H72" s="83">
        <v>4832.2678900000001</v>
      </c>
      <c r="I72" s="84">
        <v>1.9E-3</v>
      </c>
      <c r="J72" s="84">
        <f t="shared" si="0"/>
        <v>2.7180688484620373E-3</v>
      </c>
      <c r="K72" s="84">
        <f>H72/'סכום נכסי הקרן'!$C$42</f>
        <v>2.800710760433415E-4</v>
      </c>
    </row>
    <row r="73" spans="2:11">
      <c r="B73" s="72"/>
      <c r="C73" s="73"/>
      <c r="D73" s="73"/>
      <c r="E73" s="73"/>
      <c r="F73" s="83"/>
      <c r="G73" s="85"/>
      <c r="H73" s="73"/>
      <c r="I73" s="73"/>
      <c r="J73" s="84"/>
      <c r="K73" s="73"/>
    </row>
    <row r="74" spans="2:11">
      <c r="B74" s="89" t="s">
        <v>2170</v>
      </c>
      <c r="C74" s="73"/>
      <c r="D74" s="73"/>
      <c r="E74" s="73"/>
      <c r="F74" s="83"/>
      <c r="G74" s="85"/>
      <c r="H74" s="83">
        <v>3330.213906814</v>
      </c>
      <c r="I74" s="73"/>
      <c r="J74" s="84">
        <f t="shared" si="0"/>
        <v>1.8731889218224181E-3</v>
      </c>
      <c r="K74" s="84">
        <f>H74/'סכום נכסי הקרן'!$C$42</f>
        <v>1.9301425615621181E-4</v>
      </c>
    </row>
    <row r="75" spans="2:11">
      <c r="B75" s="76" t="s">
        <v>2171</v>
      </c>
      <c r="C75" s="73" t="s">
        <v>2172</v>
      </c>
      <c r="D75" s="86" t="s">
        <v>131</v>
      </c>
      <c r="E75" s="94">
        <v>44616</v>
      </c>
      <c r="F75" s="83">
        <v>926.38000799999998</v>
      </c>
      <c r="G75" s="85">
        <v>99443.1</v>
      </c>
      <c r="H75" s="83">
        <v>3330.213906814</v>
      </c>
      <c r="I75" s="84">
        <v>1.1809269173099291E-3</v>
      </c>
      <c r="J75" s="84">
        <f t="shared" si="0"/>
        <v>1.8731889218224181E-3</v>
      </c>
      <c r="K75" s="84">
        <f>H75/'סכום נכסי הקרן'!$C$42</f>
        <v>1.9301425615621181E-4</v>
      </c>
    </row>
    <row r="76" spans="2:11">
      <c r="B76" s="72"/>
      <c r="C76" s="73"/>
      <c r="D76" s="73"/>
      <c r="E76" s="73"/>
      <c r="F76" s="83"/>
      <c r="G76" s="85"/>
      <c r="H76" s="73"/>
      <c r="I76" s="73"/>
      <c r="J76" s="84"/>
      <c r="K76" s="73"/>
    </row>
    <row r="77" spans="2:11">
      <c r="B77" s="89" t="s">
        <v>195</v>
      </c>
      <c r="C77" s="71"/>
      <c r="D77" s="71"/>
      <c r="E77" s="71"/>
      <c r="F77" s="80"/>
      <c r="G77" s="82"/>
      <c r="H77" s="80">
        <v>65954.3606</v>
      </c>
      <c r="I77" s="71"/>
      <c r="J77" s="81">
        <f t="shared" ref="J77:J139" si="1">IFERROR(H77/$H$11,0)</f>
        <v>3.7098210829344558E-2</v>
      </c>
      <c r="K77" s="81">
        <f>H77/'סכום נכסי הקרן'!$C$42</f>
        <v>3.8226168671688784E-3</v>
      </c>
    </row>
    <row r="78" spans="2:11">
      <c r="B78" s="76" t="s">
        <v>2173</v>
      </c>
      <c r="C78" s="73">
        <v>7064</v>
      </c>
      <c r="D78" s="86" t="s">
        <v>131</v>
      </c>
      <c r="E78" s="94">
        <v>43466</v>
      </c>
      <c r="F78" s="83">
        <v>2988826.84</v>
      </c>
      <c r="G78" s="85">
        <v>118.3724</v>
      </c>
      <c r="H78" s="83">
        <v>12789.674999999999</v>
      </c>
      <c r="I78" s="84">
        <v>1.6756249222222222E-4</v>
      </c>
      <c r="J78" s="84">
        <f t="shared" si="1"/>
        <v>7.1939755805743846E-3</v>
      </c>
      <c r="K78" s="84">
        <f>H78/'סכום נכסי הקרן'!$C$42</f>
        <v>7.4127058371646355E-4</v>
      </c>
    </row>
    <row r="79" spans="2:11">
      <c r="B79" s="76" t="s">
        <v>2174</v>
      </c>
      <c r="C79" s="73">
        <v>7031</v>
      </c>
      <c r="D79" s="86" t="s">
        <v>131</v>
      </c>
      <c r="E79" s="94">
        <v>43090</v>
      </c>
      <c r="F79" s="83">
        <v>2736653.29</v>
      </c>
      <c r="G79" s="85">
        <v>108.19499999999999</v>
      </c>
      <c r="H79" s="83">
        <v>10703.73314</v>
      </c>
      <c r="I79" s="84">
        <v>2.0685670466666665E-4</v>
      </c>
      <c r="J79" s="84">
        <f t="shared" si="1"/>
        <v>6.0206686119971603E-3</v>
      </c>
      <c r="K79" s="84">
        <f>H79/'סכום נכסי הקרן'!$C$42</f>
        <v>6.203724889516783E-4</v>
      </c>
    </row>
    <row r="80" spans="2:11">
      <c r="B80" s="76" t="s">
        <v>2175</v>
      </c>
      <c r="C80" s="73">
        <v>5344</v>
      </c>
      <c r="D80" s="86" t="s">
        <v>131</v>
      </c>
      <c r="E80" s="94">
        <v>43431</v>
      </c>
      <c r="F80" s="83">
        <v>2342993.5699999998</v>
      </c>
      <c r="G80" s="85">
        <v>92.537899999999993</v>
      </c>
      <c r="H80" s="83">
        <v>7837.8877300000004</v>
      </c>
      <c r="I80" s="84">
        <v>4.4540484910605429E-4</v>
      </c>
      <c r="J80" s="84">
        <f t="shared" si="1"/>
        <v>4.4086791050518166E-3</v>
      </c>
      <c r="K80" s="84">
        <f>H80/'סכום נכסי הקרן'!$C$42</f>
        <v>4.5427234176952954E-4</v>
      </c>
    </row>
    <row r="81" spans="2:11">
      <c r="B81" s="76" t="s">
        <v>2176</v>
      </c>
      <c r="C81" s="73">
        <v>7989</v>
      </c>
      <c r="D81" s="86" t="s">
        <v>131</v>
      </c>
      <c r="E81" s="94">
        <v>43830</v>
      </c>
      <c r="F81" s="83">
        <v>3445828.23</v>
      </c>
      <c r="G81" s="85">
        <v>134.0771</v>
      </c>
      <c r="H81" s="83">
        <v>16701.54062</v>
      </c>
      <c r="I81" s="84">
        <v>4.3072854999999998E-3</v>
      </c>
      <c r="J81" s="84">
        <f t="shared" si="1"/>
        <v>9.3943337401654978E-3</v>
      </c>
      <c r="K81" s="84">
        <f>H81/'סכום נכסי הקרן'!$C$42</f>
        <v>9.6799651002481507E-4</v>
      </c>
    </row>
    <row r="82" spans="2:11">
      <c r="B82" s="76" t="s">
        <v>2177</v>
      </c>
      <c r="C82" s="73">
        <v>8404</v>
      </c>
      <c r="D82" s="86" t="s">
        <v>131</v>
      </c>
      <c r="E82" s="94">
        <v>44469</v>
      </c>
      <c r="F82" s="83">
        <v>3929779.66</v>
      </c>
      <c r="G82" s="85">
        <v>108.50749999999999</v>
      </c>
      <c r="H82" s="83">
        <v>15414.741960000001</v>
      </c>
      <c r="I82" s="84">
        <v>1.3312238887142858E-2</v>
      </c>
      <c r="J82" s="84">
        <f t="shared" si="1"/>
        <v>8.6705312872371928E-3</v>
      </c>
      <c r="K82" s="84">
        <f>H82/'סכום נכסי הקרן'!$C$42</f>
        <v>8.9341556924064642E-4</v>
      </c>
    </row>
    <row r="83" spans="2:11">
      <c r="B83" s="76" t="s">
        <v>2178</v>
      </c>
      <c r="C83" s="73">
        <v>5343</v>
      </c>
      <c r="D83" s="86" t="s">
        <v>131</v>
      </c>
      <c r="E83" s="94">
        <v>43382</v>
      </c>
      <c r="F83" s="83">
        <v>118730.75</v>
      </c>
      <c r="G83" s="85">
        <v>193.52590000000001</v>
      </c>
      <c r="H83" s="83">
        <v>830.63568000000009</v>
      </c>
      <c r="I83" s="84">
        <v>9.282144916692973E-4</v>
      </c>
      <c r="J83" s="84">
        <f t="shared" si="1"/>
        <v>4.6721850228983921E-4</v>
      </c>
      <c r="K83" s="84">
        <f>H83/'סכום נכסי הקרן'!$C$42</f>
        <v>4.814241138803931E-5</v>
      </c>
    </row>
    <row r="84" spans="2:11">
      <c r="B84" s="76" t="s">
        <v>2179</v>
      </c>
      <c r="C84" s="73">
        <v>5299</v>
      </c>
      <c r="D84" s="86" t="s">
        <v>131</v>
      </c>
      <c r="E84" s="94">
        <v>42831</v>
      </c>
      <c r="F84" s="83">
        <v>299003.36</v>
      </c>
      <c r="G84" s="85">
        <v>154.54480000000001</v>
      </c>
      <c r="H84" s="83">
        <v>1670.4703500000001</v>
      </c>
      <c r="I84" s="84">
        <v>4.0351866666666665E-4</v>
      </c>
      <c r="J84" s="84">
        <f t="shared" si="1"/>
        <v>9.3961128065987178E-4</v>
      </c>
      <c r="K84" s="84">
        <f>H84/'סכום נכסי הקרן'!$C$42</f>
        <v>9.6817982585604818E-5</v>
      </c>
    </row>
    <row r="85" spans="2:11">
      <c r="B85" s="76" t="s">
        <v>2180</v>
      </c>
      <c r="C85" s="73">
        <v>53431</v>
      </c>
      <c r="D85" s="86" t="s">
        <v>131</v>
      </c>
      <c r="E85" s="94">
        <v>43382</v>
      </c>
      <c r="F85" s="83">
        <v>903.73</v>
      </c>
      <c r="G85" s="85">
        <v>173.74160000000001</v>
      </c>
      <c r="H85" s="83">
        <v>5.6761200000000001</v>
      </c>
      <c r="I85" s="84">
        <v>9.282144916692973E-4</v>
      </c>
      <c r="J85" s="84">
        <f t="shared" si="1"/>
        <v>3.192721368792395E-6</v>
      </c>
      <c r="K85" s="84">
        <f>H85/'סכום נכסי הקרן'!$C$42</f>
        <v>3.289794921016127E-7</v>
      </c>
    </row>
    <row r="86" spans="2:11">
      <c r="B86" s="72"/>
      <c r="C86" s="73"/>
      <c r="D86" s="73"/>
      <c r="E86" s="73"/>
      <c r="F86" s="83"/>
      <c r="G86" s="85"/>
      <c r="H86" s="73"/>
      <c r="I86" s="73"/>
      <c r="J86" s="84"/>
      <c r="K86" s="73"/>
    </row>
    <row r="87" spans="2:11">
      <c r="B87" s="89" t="s">
        <v>196</v>
      </c>
      <c r="C87" s="71"/>
      <c r="D87" s="71"/>
      <c r="E87" s="71"/>
      <c r="F87" s="80"/>
      <c r="G87" s="82"/>
      <c r="H87" s="80">
        <v>1497727.7183967754</v>
      </c>
      <c r="I87" s="71"/>
      <c r="J87" s="81">
        <f t="shared" si="1"/>
        <v>0.8424464759656356</v>
      </c>
      <c r="K87" s="81">
        <f>H87/'סכום נכסי הקרן'!$C$42</f>
        <v>8.6806075999922197E-2</v>
      </c>
    </row>
    <row r="88" spans="2:11">
      <c r="B88" s="76" t="s">
        <v>2181</v>
      </c>
      <c r="C88" s="73">
        <v>7055</v>
      </c>
      <c r="D88" s="86" t="s">
        <v>131</v>
      </c>
      <c r="E88" s="94">
        <v>43914</v>
      </c>
      <c r="F88" s="83">
        <v>2812407.7</v>
      </c>
      <c r="G88" s="85">
        <v>104.70650000000001</v>
      </c>
      <c r="H88" s="83">
        <v>10645.356820000001</v>
      </c>
      <c r="I88" s="84">
        <v>1.5769175275000002E-2</v>
      </c>
      <c r="J88" s="84">
        <f t="shared" si="1"/>
        <v>5.9878329206630339E-3</v>
      </c>
      <c r="K88" s="84">
        <f>H88/'סכום נכסי הקרן'!$C$42</f>
        <v>6.1698908407222517E-4</v>
      </c>
    </row>
    <row r="89" spans="2:11">
      <c r="B89" s="76" t="s">
        <v>2182</v>
      </c>
      <c r="C89" s="73">
        <v>5238</v>
      </c>
      <c r="D89" s="86" t="s">
        <v>133</v>
      </c>
      <c r="E89" s="94">
        <v>43221</v>
      </c>
      <c r="F89" s="83">
        <v>2773956.98</v>
      </c>
      <c r="G89" s="85">
        <v>93.6126</v>
      </c>
      <c r="H89" s="83">
        <v>10211.03177</v>
      </c>
      <c r="I89" s="84">
        <v>5.7798814285714287E-4</v>
      </c>
      <c r="J89" s="84">
        <f t="shared" si="1"/>
        <v>5.7435324358006933E-3</v>
      </c>
      <c r="K89" s="84">
        <f>H89/'סכום נכסי הקרן'!$C$42</f>
        <v>5.9181624869242212E-4</v>
      </c>
    </row>
    <row r="90" spans="2:11">
      <c r="B90" s="76" t="s">
        <v>2183</v>
      </c>
      <c r="C90" s="73">
        <v>7070</v>
      </c>
      <c r="D90" s="86" t="s">
        <v>133</v>
      </c>
      <c r="E90" s="94">
        <v>44075</v>
      </c>
      <c r="F90" s="83">
        <v>12683844.960000001</v>
      </c>
      <c r="G90" s="85">
        <v>102.0639</v>
      </c>
      <c r="H90" s="83">
        <v>50904.793859999998</v>
      </c>
      <c r="I90" s="84">
        <v>1.7365550123555555E-3</v>
      </c>
      <c r="J90" s="84">
        <f t="shared" si="1"/>
        <v>2.8633084418721574E-2</v>
      </c>
      <c r="K90" s="84">
        <f>H90/'סכום נכסי הקרן'!$C$42</f>
        <v>2.9503663117763702E-3</v>
      </c>
    </row>
    <row r="91" spans="2:11">
      <c r="B91" s="76" t="s">
        <v>2184</v>
      </c>
      <c r="C91" s="73">
        <v>5339</v>
      </c>
      <c r="D91" s="86" t="s">
        <v>131</v>
      </c>
      <c r="E91" s="94">
        <v>42916</v>
      </c>
      <c r="F91" s="83">
        <v>4474755.6100000003</v>
      </c>
      <c r="G91" s="85">
        <v>73.665400000000005</v>
      </c>
      <c r="H91" s="83">
        <v>11916.293029999999</v>
      </c>
      <c r="I91" s="84">
        <v>3.3560025466666667E-3</v>
      </c>
      <c r="J91" s="84">
        <f t="shared" si="1"/>
        <v>6.7027130141140206E-3</v>
      </c>
      <c r="K91" s="84">
        <f>H91/'סכום נכסי הקרן'!$C$42</f>
        <v>6.9065066079353275E-4</v>
      </c>
    </row>
    <row r="92" spans="2:11">
      <c r="B92" s="76" t="s">
        <v>2185</v>
      </c>
      <c r="C92" s="73">
        <v>7006</v>
      </c>
      <c r="D92" s="86" t="s">
        <v>133</v>
      </c>
      <c r="E92" s="94">
        <v>43617</v>
      </c>
      <c r="F92" s="83">
        <v>2067889.39</v>
      </c>
      <c r="G92" s="85">
        <v>145.35929999999999</v>
      </c>
      <c r="H92" s="83">
        <v>11819.68024</v>
      </c>
      <c r="I92" s="84">
        <v>1.3192805714285714E-4</v>
      </c>
      <c r="J92" s="84">
        <f t="shared" si="1"/>
        <v>6.648369955980709E-3</v>
      </c>
      <c r="K92" s="84">
        <f>H92/'סכום נכסי הקרן'!$C$42</f>
        <v>6.8505112685402479E-4</v>
      </c>
    </row>
    <row r="93" spans="2:11">
      <c r="B93" s="76" t="s">
        <v>2186</v>
      </c>
      <c r="C93" s="73">
        <v>8417</v>
      </c>
      <c r="D93" s="86" t="s">
        <v>133</v>
      </c>
      <c r="E93" s="94">
        <v>44713</v>
      </c>
      <c r="F93" s="83">
        <v>208898.62</v>
      </c>
      <c r="G93" s="85">
        <v>122.83320000000001</v>
      </c>
      <c r="H93" s="83">
        <v>1008.99017</v>
      </c>
      <c r="I93" s="84">
        <v>1.4662763999999999E-4</v>
      </c>
      <c r="J93" s="84">
        <f t="shared" si="1"/>
        <v>5.6753988228939339E-4</v>
      </c>
      <c r="K93" s="84">
        <f>H93/'סכום נכסי הקרן'!$C$42</f>
        <v>5.8479572958661873E-5</v>
      </c>
    </row>
    <row r="94" spans="2:11">
      <c r="B94" s="76" t="s">
        <v>2187</v>
      </c>
      <c r="C94" s="73">
        <v>9282</v>
      </c>
      <c r="D94" s="86" t="s">
        <v>131</v>
      </c>
      <c r="E94" s="94">
        <v>44848</v>
      </c>
      <c r="F94" s="83">
        <v>935611.12</v>
      </c>
      <c r="G94" s="85">
        <v>102.1096</v>
      </c>
      <c r="H94" s="83">
        <v>3453.58581</v>
      </c>
      <c r="I94" s="84">
        <v>1.032455444E-2</v>
      </c>
      <c r="J94" s="84">
        <f t="shared" si="1"/>
        <v>1.9425835279284428E-3</v>
      </c>
      <c r="K94" s="84">
        <f>H94/'סכום נכסי הקרן'!$C$42</f>
        <v>2.0016470858669948E-4</v>
      </c>
    </row>
    <row r="95" spans="2:11">
      <c r="B95" s="76" t="s">
        <v>2188</v>
      </c>
      <c r="C95" s="73">
        <v>8400</v>
      </c>
      <c r="D95" s="86" t="s">
        <v>131</v>
      </c>
      <c r="E95" s="94">
        <v>44544</v>
      </c>
      <c r="F95" s="83">
        <v>1281169.5972480001</v>
      </c>
      <c r="G95" s="85">
        <v>109.32470000000001</v>
      </c>
      <c r="H95" s="83">
        <v>5063.2948703849997</v>
      </c>
      <c r="I95" s="84">
        <v>3.6820505522695782E-3</v>
      </c>
      <c r="J95" s="84">
        <f t="shared" si="1"/>
        <v>2.8480176122377804E-3</v>
      </c>
      <c r="K95" s="84">
        <f>H95/'סכום נכסי הקרן'!$C$42</f>
        <v>2.9346105699314991E-4</v>
      </c>
    </row>
    <row r="96" spans="2:11">
      <c r="B96" s="76" t="s">
        <v>2189</v>
      </c>
      <c r="C96" s="73">
        <v>8843</v>
      </c>
      <c r="D96" s="86" t="s">
        <v>131</v>
      </c>
      <c r="E96" s="94">
        <v>44562</v>
      </c>
      <c r="F96" s="83">
        <v>663780.84109899995</v>
      </c>
      <c r="G96" s="85">
        <v>100.10809999999999</v>
      </c>
      <c r="H96" s="83">
        <v>2402.1616695100001</v>
      </c>
      <c r="I96" s="84">
        <v>1.4059187532926027E-3</v>
      </c>
      <c r="J96" s="84">
        <f t="shared" si="1"/>
        <v>1.3511752559034328E-3</v>
      </c>
      <c r="K96" s="84">
        <f>H96/'סכום נכסי הקרן'!$C$42</f>
        <v>1.3922572566847809E-4</v>
      </c>
    </row>
    <row r="97" spans="2:11">
      <c r="B97" s="76" t="s">
        <v>2190</v>
      </c>
      <c r="C97" s="73">
        <v>5291</v>
      </c>
      <c r="D97" s="86" t="s">
        <v>131</v>
      </c>
      <c r="E97" s="94">
        <v>42787</v>
      </c>
      <c r="F97" s="83">
        <v>470759.15</v>
      </c>
      <c r="G97" s="85">
        <v>64.926199999999994</v>
      </c>
      <c r="H97" s="83">
        <v>1104.9103600000001</v>
      </c>
      <c r="I97" s="84">
        <v>1.7748021220316819E-4</v>
      </c>
      <c r="J97" s="84">
        <f t="shared" si="1"/>
        <v>6.2149336465263218E-4</v>
      </c>
      <c r="K97" s="84">
        <f>H97/'סכום נכסי הקרן'!$C$42</f>
        <v>6.4038964829956041E-5</v>
      </c>
    </row>
    <row r="98" spans="2:11">
      <c r="B98" s="76" t="s">
        <v>2191</v>
      </c>
      <c r="C98" s="73">
        <v>5281</v>
      </c>
      <c r="D98" s="86" t="s">
        <v>131</v>
      </c>
      <c r="E98" s="94">
        <v>42603</v>
      </c>
      <c r="F98" s="83">
        <v>29907.35</v>
      </c>
      <c r="G98" s="85">
        <v>31.037800000000001</v>
      </c>
      <c r="H98" s="83">
        <v>33.556530000000002</v>
      </c>
      <c r="I98" s="84">
        <v>9.0009029411764709E-6</v>
      </c>
      <c r="J98" s="84">
        <f t="shared" si="1"/>
        <v>1.8874979809010923E-5</v>
      </c>
      <c r="K98" s="84">
        <f>H98/'סכום נכסי הקרן'!$C$42</f>
        <v>1.944886682468399E-6</v>
      </c>
    </row>
    <row r="99" spans="2:11">
      <c r="B99" s="76" t="s">
        <v>2192</v>
      </c>
      <c r="C99" s="73">
        <v>5302</v>
      </c>
      <c r="D99" s="86" t="s">
        <v>131</v>
      </c>
      <c r="E99" s="94">
        <v>42948</v>
      </c>
      <c r="F99" s="83">
        <v>474062.49</v>
      </c>
      <c r="G99" s="85">
        <v>107.3685</v>
      </c>
      <c r="H99" s="83">
        <v>1840.01251</v>
      </c>
      <c r="I99" s="84">
        <v>2.4219884680851064E-5</v>
      </c>
      <c r="J99" s="84">
        <f t="shared" si="1"/>
        <v>1.0349758742807288E-3</v>
      </c>
      <c r="K99" s="84">
        <f>H99/'סכום נכסי הקרן'!$C$42</f>
        <v>1.066443945865157E-4</v>
      </c>
    </row>
    <row r="100" spans="2:11">
      <c r="B100" s="76" t="s">
        <v>2193</v>
      </c>
      <c r="C100" s="73">
        <v>7025</v>
      </c>
      <c r="D100" s="86" t="s">
        <v>131</v>
      </c>
      <c r="E100" s="94">
        <v>43556</v>
      </c>
      <c r="F100" s="83">
        <v>3407591.76</v>
      </c>
      <c r="G100" s="85">
        <v>126.929</v>
      </c>
      <c r="H100" s="83">
        <v>15635.678029999999</v>
      </c>
      <c r="I100" s="84">
        <v>1.4859453896296298E-3</v>
      </c>
      <c r="J100" s="84">
        <f t="shared" si="1"/>
        <v>8.7948040848218108E-3</v>
      </c>
      <c r="K100" s="84">
        <f>H100/'סכום נכסי הקרן'!$C$42</f>
        <v>9.062206959989823E-4</v>
      </c>
    </row>
    <row r="101" spans="2:11">
      <c r="B101" s="76" t="s">
        <v>2194</v>
      </c>
      <c r="C101" s="73">
        <v>9386</v>
      </c>
      <c r="D101" s="86" t="s">
        <v>131</v>
      </c>
      <c r="E101" s="94">
        <v>44896</v>
      </c>
      <c r="F101" s="83">
        <v>102783.6</v>
      </c>
      <c r="G101" s="85">
        <v>132.78270000000001</v>
      </c>
      <c r="H101" s="83">
        <v>493.37097</v>
      </c>
      <c r="I101" s="84">
        <v>3.0773742072780249E-3</v>
      </c>
      <c r="J101" s="84">
        <f t="shared" si="1"/>
        <v>2.7751281485606923E-4</v>
      </c>
      <c r="K101" s="84">
        <f>H101/'סכום נכסי הקרן'!$C$42</f>
        <v>2.859504928160081E-5</v>
      </c>
    </row>
    <row r="102" spans="2:11">
      <c r="B102" s="76" t="s">
        <v>2195</v>
      </c>
      <c r="C102" s="73">
        <v>7045</v>
      </c>
      <c r="D102" s="86" t="s">
        <v>133</v>
      </c>
      <c r="E102" s="94">
        <v>43909</v>
      </c>
      <c r="F102" s="83">
        <v>8169602.5899999999</v>
      </c>
      <c r="G102" s="85">
        <v>97.561099999999996</v>
      </c>
      <c r="H102" s="83">
        <v>31341.02663</v>
      </c>
      <c r="I102" s="84">
        <v>2.977374245E-3</v>
      </c>
      <c r="J102" s="84">
        <f t="shared" si="1"/>
        <v>1.7628796685322457E-2</v>
      </c>
      <c r="K102" s="84">
        <f>H102/'סכום נכסי הקרן'!$C$42</f>
        <v>1.8164793948472755E-3</v>
      </c>
    </row>
    <row r="103" spans="2:11">
      <c r="B103" s="76" t="s">
        <v>2196</v>
      </c>
      <c r="C103" s="73">
        <v>7086</v>
      </c>
      <c r="D103" s="86" t="s">
        <v>131</v>
      </c>
      <c r="E103" s="94">
        <v>44160</v>
      </c>
      <c r="F103" s="83">
        <v>5935733.25</v>
      </c>
      <c r="G103" s="85">
        <v>94.392200000000003</v>
      </c>
      <c r="H103" s="83">
        <v>20254.372159999999</v>
      </c>
      <c r="I103" s="84">
        <v>2.3443492674999999E-3</v>
      </c>
      <c r="J103" s="84">
        <f t="shared" si="1"/>
        <v>1.1392741310385576E-2</v>
      </c>
      <c r="K103" s="84">
        <f>H103/'סכום נכסי הקרן'!$C$42</f>
        <v>1.1739133538462617E-3</v>
      </c>
    </row>
    <row r="104" spans="2:11">
      <c r="B104" s="76" t="s">
        <v>2197</v>
      </c>
      <c r="C104" s="73">
        <v>87952</v>
      </c>
      <c r="D104" s="86" t="s">
        <v>133</v>
      </c>
      <c r="E104" s="94">
        <v>44819</v>
      </c>
      <c r="F104" s="83">
        <v>143208.07999999999</v>
      </c>
      <c r="G104" s="85">
        <v>100</v>
      </c>
      <c r="H104" s="83">
        <v>563.12281000000007</v>
      </c>
      <c r="I104" s="84">
        <v>2.9999999999999997E-4</v>
      </c>
      <c r="J104" s="84">
        <f t="shared" si="1"/>
        <v>3.1674704353350881E-4</v>
      </c>
      <c r="K104" s="84">
        <f>H104/'סכום נכסי הקרן'!$C$42</f>
        <v>3.2637762419510683E-5</v>
      </c>
    </row>
    <row r="105" spans="2:11">
      <c r="B105" s="76" t="s">
        <v>2198</v>
      </c>
      <c r="C105" s="73">
        <v>8318</v>
      </c>
      <c r="D105" s="86" t="s">
        <v>133</v>
      </c>
      <c r="E105" s="94">
        <v>44256</v>
      </c>
      <c r="F105" s="83">
        <v>657642.76</v>
      </c>
      <c r="G105" s="85">
        <v>93.769099999999995</v>
      </c>
      <c r="H105" s="83">
        <v>2424.85286</v>
      </c>
      <c r="I105" s="84">
        <v>2.6076923076923078E-3</v>
      </c>
      <c r="J105" s="84">
        <f t="shared" si="1"/>
        <v>1.3639386662542994E-3</v>
      </c>
      <c r="K105" s="84">
        <f>H105/'סכום נכסי הקרן'!$C$42</f>
        <v>1.4054087339660594E-4</v>
      </c>
    </row>
    <row r="106" spans="2:11">
      <c r="B106" s="76" t="s">
        <v>2199</v>
      </c>
      <c r="C106" s="73">
        <v>6650</v>
      </c>
      <c r="D106" s="86" t="s">
        <v>133</v>
      </c>
      <c r="E106" s="94">
        <v>43466</v>
      </c>
      <c r="F106" s="83">
        <v>3569862.15</v>
      </c>
      <c r="G106" s="85">
        <v>138.0883</v>
      </c>
      <c r="H106" s="83">
        <v>19384.023539999998</v>
      </c>
      <c r="I106" s="84">
        <v>1.0511637475E-3</v>
      </c>
      <c r="J106" s="84">
        <f t="shared" si="1"/>
        <v>1.0903184951927162E-2</v>
      </c>
      <c r="K106" s="84">
        <f>H106/'סכום נכסי הקרן'!$C$42</f>
        <v>1.1234692393879806E-3</v>
      </c>
    </row>
    <row r="107" spans="2:11">
      <c r="B107" s="76" t="s">
        <v>2200</v>
      </c>
      <c r="C107" s="73">
        <v>7035</v>
      </c>
      <c r="D107" s="86" t="s">
        <v>133</v>
      </c>
      <c r="E107" s="94">
        <v>43847</v>
      </c>
      <c r="F107" s="83">
        <v>1012577.63</v>
      </c>
      <c r="G107" s="85">
        <v>139.12549999999999</v>
      </c>
      <c r="H107" s="83">
        <v>5539.50126</v>
      </c>
      <c r="I107" s="84">
        <v>2.531444075E-3</v>
      </c>
      <c r="J107" s="84">
        <f t="shared" si="1"/>
        <v>3.1158756413279488E-3</v>
      </c>
      <c r="K107" s="84">
        <f>H107/'סכום נכסי הקרן'!$C$42</f>
        <v>3.2106127266707602E-4</v>
      </c>
    </row>
    <row r="108" spans="2:11">
      <c r="B108" s="76" t="s">
        <v>2201</v>
      </c>
      <c r="C108" s="73">
        <v>7040</v>
      </c>
      <c r="D108" s="86" t="s">
        <v>133</v>
      </c>
      <c r="E108" s="94">
        <v>43891</v>
      </c>
      <c r="F108" s="83">
        <v>308495.03999999998</v>
      </c>
      <c r="G108" s="85">
        <v>139.18879999999999</v>
      </c>
      <c r="H108" s="83">
        <v>1688.4495200000001</v>
      </c>
      <c r="I108" s="84">
        <v>9.6404699999999989E-4</v>
      </c>
      <c r="J108" s="84">
        <f t="shared" si="1"/>
        <v>9.497242592882573E-4</v>
      </c>
      <c r="K108" s="84">
        <f>H108/'סכום נכסי הקרן'!$C$42</f>
        <v>9.7860028598551778E-5</v>
      </c>
    </row>
    <row r="109" spans="2:11">
      <c r="B109" s="76" t="s">
        <v>2202</v>
      </c>
      <c r="C109" s="73">
        <v>9391</v>
      </c>
      <c r="D109" s="86" t="s">
        <v>133</v>
      </c>
      <c r="E109" s="94">
        <v>44608</v>
      </c>
      <c r="F109" s="83">
        <v>731063.94527899998</v>
      </c>
      <c r="G109" s="85">
        <v>100</v>
      </c>
      <c r="H109" s="83">
        <v>2874.6896450629997</v>
      </c>
      <c r="I109" s="84">
        <v>6.6159631850199385E-4</v>
      </c>
      <c r="J109" s="84">
        <f t="shared" si="1"/>
        <v>1.6169642393816313E-3</v>
      </c>
      <c r="K109" s="84">
        <f>H109/'סכום נכסי הקרן'!$C$42</f>
        <v>1.6661274592196621E-4</v>
      </c>
    </row>
    <row r="110" spans="2:11">
      <c r="B110" s="76" t="s">
        <v>2203</v>
      </c>
      <c r="C110" s="73">
        <v>84032</v>
      </c>
      <c r="D110" s="86" t="s">
        <v>131</v>
      </c>
      <c r="E110" s="94">
        <v>44314</v>
      </c>
      <c r="F110" s="83">
        <v>811739.07</v>
      </c>
      <c r="G110" s="85">
        <v>100</v>
      </c>
      <c r="H110" s="83">
        <v>2934.4367200000002</v>
      </c>
      <c r="I110" s="84">
        <v>1.23E-2</v>
      </c>
      <c r="J110" s="84">
        <f t="shared" si="1"/>
        <v>1.650570957152609E-3</v>
      </c>
      <c r="K110" s="84">
        <f>H110/'סכום נכסי הקרן'!$C$42</f>
        <v>1.7007559772343119E-4</v>
      </c>
    </row>
    <row r="111" spans="2:11">
      <c r="B111" s="76" t="s">
        <v>2204</v>
      </c>
      <c r="C111" s="73">
        <v>8314</v>
      </c>
      <c r="D111" s="86" t="s">
        <v>131</v>
      </c>
      <c r="E111" s="94">
        <v>44264</v>
      </c>
      <c r="F111" s="83">
        <v>626503.46</v>
      </c>
      <c r="G111" s="85">
        <v>102.13639999999999</v>
      </c>
      <c r="H111" s="83">
        <v>2313.1954100000003</v>
      </c>
      <c r="I111" s="84">
        <v>2.6784420657333333E-3</v>
      </c>
      <c r="J111" s="84">
        <f t="shared" si="1"/>
        <v>1.3011332416685141E-3</v>
      </c>
      <c r="K111" s="84">
        <f>H111/'סכום נכסי הקרן'!$C$42</f>
        <v>1.3406937328907454E-4</v>
      </c>
    </row>
    <row r="112" spans="2:11">
      <c r="B112" s="76" t="s">
        <v>2205</v>
      </c>
      <c r="C112" s="73">
        <v>84035</v>
      </c>
      <c r="D112" s="86" t="s">
        <v>131</v>
      </c>
      <c r="E112" s="94">
        <v>44314</v>
      </c>
      <c r="F112" s="83">
        <v>443113.82</v>
      </c>
      <c r="G112" s="85">
        <v>100</v>
      </c>
      <c r="H112" s="83">
        <v>1601.8564699999999</v>
      </c>
      <c r="I112" s="84">
        <v>7.0999999999999995E-3</v>
      </c>
      <c r="J112" s="84">
        <f t="shared" si="1"/>
        <v>9.0101713520985356E-4</v>
      </c>
      <c r="K112" s="84">
        <f>H112/'סכום נכסי הקרן'!$C$42</f>
        <v>9.2841223920615165E-5</v>
      </c>
    </row>
    <row r="113" spans="2:11">
      <c r="B113" s="76" t="s">
        <v>2206</v>
      </c>
      <c r="C113" s="73">
        <v>7032</v>
      </c>
      <c r="D113" s="86" t="s">
        <v>131</v>
      </c>
      <c r="E113" s="94">
        <v>43853</v>
      </c>
      <c r="F113" s="83">
        <v>809053.56</v>
      </c>
      <c r="G113" s="85">
        <v>79.153199999999998</v>
      </c>
      <c r="H113" s="83">
        <v>2315.0162799999998</v>
      </c>
      <c r="I113" s="84">
        <v>1.4817830769230768E-3</v>
      </c>
      <c r="J113" s="84">
        <f t="shared" si="1"/>
        <v>1.3021574502051186E-3</v>
      </c>
      <c r="K113" s="84">
        <f>H113/'סכום נכסי הקרן'!$C$42</f>
        <v>1.3417490821218803E-4</v>
      </c>
    </row>
    <row r="114" spans="2:11">
      <c r="B114" s="76" t="s">
        <v>2207</v>
      </c>
      <c r="C114" s="73">
        <v>8337</v>
      </c>
      <c r="D114" s="86" t="s">
        <v>131</v>
      </c>
      <c r="E114" s="94">
        <v>44470</v>
      </c>
      <c r="F114" s="83">
        <v>1506580.6655639999</v>
      </c>
      <c r="G114" s="85">
        <v>136.1335</v>
      </c>
      <c r="H114" s="83">
        <v>7414.2239807139986</v>
      </c>
      <c r="I114" s="84">
        <v>2.9260852060222224E-3</v>
      </c>
      <c r="J114" s="84">
        <f t="shared" si="1"/>
        <v>4.1703754212804867E-3</v>
      </c>
      <c r="K114" s="84">
        <f>H114/'סכום נכסי הקרן'!$C$42</f>
        <v>4.2971741955823487E-4</v>
      </c>
    </row>
    <row r="115" spans="2:11">
      <c r="B115" s="76" t="s">
        <v>2208</v>
      </c>
      <c r="C115" s="73">
        <v>8111</v>
      </c>
      <c r="D115" s="86" t="s">
        <v>131</v>
      </c>
      <c r="E115" s="94">
        <v>44377</v>
      </c>
      <c r="F115" s="83">
        <v>1063791</v>
      </c>
      <c r="G115" s="85">
        <v>100.378</v>
      </c>
      <c r="H115" s="83">
        <v>3860.1408500000002</v>
      </c>
      <c r="I115" s="84">
        <v>1.0378448780487804E-3</v>
      </c>
      <c r="J115" s="84">
        <f t="shared" si="1"/>
        <v>2.1712638524808213E-3</v>
      </c>
      <c r="K115" s="84">
        <f>H115/'סכום נכסי הקרן'!$C$42</f>
        <v>2.2372803539630725E-4</v>
      </c>
    </row>
    <row r="116" spans="2:11">
      <c r="B116" s="76" t="s">
        <v>2209</v>
      </c>
      <c r="C116" s="73">
        <v>9237</v>
      </c>
      <c r="D116" s="86" t="s">
        <v>131</v>
      </c>
      <c r="E116" s="94">
        <v>44712</v>
      </c>
      <c r="F116" s="83">
        <v>1108935.6000000001</v>
      </c>
      <c r="G116" s="85">
        <v>111.6357</v>
      </c>
      <c r="H116" s="83">
        <v>4475.2544000000007</v>
      </c>
      <c r="I116" s="84">
        <v>8.1506246753246757E-4</v>
      </c>
      <c r="J116" s="84">
        <f t="shared" si="1"/>
        <v>2.5172548067451343E-3</v>
      </c>
      <c r="K116" s="84">
        <f>H116/'סכום נכסי הקרן'!$C$42</f>
        <v>2.5937910395437512E-4</v>
      </c>
    </row>
    <row r="117" spans="2:11">
      <c r="B117" s="76" t="s">
        <v>2210</v>
      </c>
      <c r="C117" s="73">
        <v>6648</v>
      </c>
      <c r="D117" s="86" t="s">
        <v>131</v>
      </c>
      <c r="E117" s="94">
        <v>43466</v>
      </c>
      <c r="F117" s="83">
        <v>5516448.9100000001</v>
      </c>
      <c r="G117" s="85">
        <v>122.7418</v>
      </c>
      <c r="H117" s="83">
        <v>24477.124110000001</v>
      </c>
      <c r="I117" s="84">
        <v>8.9346849142857147E-4</v>
      </c>
      <c r="J117" s="84">
        <f t="shared" si="1"/>
        <v>1.3767967765406746E-2</v>
      </c>
      <c r="K117" s="84">
        <f>H117/'סכום נכסי הקרן'!$C$42</f>
        <v>1.4186577905005424E-3</v>
      </c>
    </row>
    <row r="118" spans="2:11">
      <c r="B118" s="76" t="s">
        <v>2211</v>
      </c>
      <c r="C118" s="73">
        <v>6665</v>
      </c>
      <c r="D118" s="86" t="s">
        <v>131</v>
      </c>
      <c r="E118" s="94">
        <v>43586</v>
      </c>
      <c r="F118" s="83">
        <v>777532.6</v>
      </c>
      <c r="G118" s="85">
        <v>203.9134</v>
      </c>
      <c r="H118" s="83">
        <v>5731.5577400000002</v>
      </c>
      <c r="I118" s="84">
        <v>1.9779504174573053E-3</v>
      </c>
      <c r="J118" s="84">
        <f t="shared" si="1"/>
        <v>3.2239041586445403E-3</v>
      </c>
      <c r="K118" s="84">
        <f>H118/'סכום נכסי הקרן'!$C$42</f>
        <v>3.3219258124498198E-4</v>
      </c>
    </row>
    <row r="119" spans="2:11">
      <c r="B119" s="76" t="s">
        <v>2212</v>
      </c>
      <c r="C119" s="73">
        <v>7016</v>
      </c>
      <c r="D119" s="86" t="s">
        <v>131</v>
      </c>
      <c r="E119" s="94">
        <v>43627</v>
      </c>
      <c r="F119" s="83">
        <v>741762.13</v>
      </c>
      <c r="G119" s="85">
        <v>77.4679</v>
      </c>
      <c r="H119" s="83">
        <v>2077.2786000000001</v>
      </c>
      <c r="I119" s="84">
        <v>3.7733209954751131E-3</v>
      </c>
      <c r="J119" s="84">
        <f t="shared" si="1"/>
        <v>1.1684340315488663E-3</v>
      </c>
      <c r="K119" s="84">
        <f>H119/'סכום נכסי הקרן'!$C$42</f>
        <v>1.2039598507106071E-4</v>
      </c>
    </row>
    <row r="120" spans="2:11">
      <c r="B120" s="76" t="s">
        <v>2213</v>
      </c>
      <c r="C120" s="73">
        <v>7042</v>
      </c>
      <c r="D120" s="86" t="s">
        <v>131</v>
      </c>
      <c r="E120" s="94">
        <v>43558</v>
      </c>
      <c r="F120" s="83">
        <v>1874306.43</v>
      </c>
      <c r="G120" s="85">
        <v>101.9453</v>
      </c>
      <c r="H120" s="83">
        <v>6907.4238700000005</v>
      </c>
      <c r="I120" s="84">
        <v>5.8350917896483048E-3</v>
      </c>
      <c r="J120" s="84">
        <f t="shared" si="1"/>
        <v>3.8853089422097604E-3</v>
      </c>
      <c r="K120" s="84">
        <f>H120/'סכום נכסי הקרן'!$C$42</f>
        <v>4.0034403720907172E-4</v>
      </c>
    </row>
    <row r="121" spans="2:11">
      <c r="B121" s="76" t="s">
        <v>2214</v>
      </c>
      <c r="C121" s="73">
        <v>7057</v>
      </c>
      <c r="D121" s="86" t="s">
        <v>131</v>
      </c>
      <c r="E121" s="94">
        <v>43917</v>
      </c>
      <c r="F121" s="83">
        <v>205564.33</v>
      </c>
      <c r="G121" s="85">
        <v>117.5414</v>
      </c>
      <c r="H121" s="83">
        <v>873.46782999999994</v>
      </c>
      <c r="I121" s="84">
        <v>3.2513830470588236E-2</v>
      </c>
      <c r="J121" s="84">
        <f t="shared" si="1"/>
        <v>4.9131086125623192E-4</v>
      </c>
      <c r="K121" s="84">
        <f>H121/'סכום נכסי הקרן'!$C$42</f>
        <v>5.0624899241118534E-5</v>
      </c>
    </row>
    <row r="122" spans="2:11">
      <c r="B122" s="76" t="s">
        <v>2215</v>
      </c>
      <c r="C122" s="73">
        <v>87954</v>
      </c>
      <c r="D122" s="86" t="s">
        <v>133</v>
      </c>
      <c r="E122" s="94">
        <v>44837</v>
      </c>
      <c r="F122" s="83">
        <v>299347.99</v>
      </c>
      <c r="G122" s="85">
        <v>100</v>
      </c>
      <c r="H122" s="83">
        <v>1177.09618</v>
      </c>
      <c r="I122" s="84">
        <v>8.0000000000000004E-4</v>
      </c>
      <c r="J122" s="84">
        <f t="shared" si="1"/>
        <v>6.6209666585799801E-4</v>
      </c>
      <c r="K122" s="84">
        <f>H122/'סכום נכסי הקרן'!$C$42</f>
        <v>6.8222747836752646E-5</v>
      </c>
    </row>
    <row r="123" spans="2:11">
      <c r="B123" s="76" t="s">
        <v>2216</v>
      </c>
      <c r="C123" s="73">
        <v>87953</v>
      </c>
      <c r="D123" s="86" t="s">
        <v>133</v>
      </c>
      <c r="E123" s="94">
        <v>44792</v>
      </c>
      <c r="F123" s="83">
        <v>404718.49</v>
      </c>
      <c r="G123" s="85">
        <v>100</v>
      </c>
      <c r="H123" s="83">
        <v>1591.4340400000001</v>
      </c>
      <c r="I123" s="84">
        <v>1.1999999999999999E-3</v>
      </c>
      <c r="J123" s="84">
        <f t="shared" si="1"/>
        <v>8.9515469484993475E-4</v>
      </c>
      <c r="K123" s="84">
        <f>H123/'סכום נכסי הקרן'!$C$42</f>
        <v>9.2237155344217109E-5</v>
      </c>
    </row>
    <row r="124" spans="2:11">
      <c r="B124" s="76" t="s">
        <v>2217</v>
      </c>
      <c r="C124" s="73">
        <v>5237</v>
      </c>
      <c r="D124" s="86" t="s">
        <v>131</v>
      </c>
      <c r="E124" s="94">
        <v>43007</v>
      </c>
      <c r="F124" s="83">
        <v>4464692.92</v>
      </c>
      <c r="G124" s="85">
        <v>39.3964</v>
      </c>
      <c r="H124" s="83">
        <v>6358.5257300000003</v>
      </c>
      <c r="I124" s="84">
        <v>2.8011843750000002E-3</v>
      </c>
      <c r="J124" s="84">
        <f t="shared" si="1"/>
        <v>3.5765630346411394E-3</v>
      </c>
      <c r="K124" s="84">
        <f>H124/'סכום נכסי הקרן'!$C$42</f>
        <v>3.6853071555401155E-4</v>
      </c>
    </row>
    <row r="125" spans="2:11">
      <c r="B125" s="76" t="s">
        <v>2218</v>
      </c>
      <c r="C125" s="73">
        <v>87343</v>
      </c>
      <c r="D125" s="86" t="s">
        <v>131</v>
      </c>
      <c r="E125" s="94">
        <v>44421</v>
      </c>
      <c r="F125" s="83">
        <v>380363.64</v>
      </c>
      <c r="G125" s="85">
        <v>100</v>
      </c>
      <c r="H125" s="83">
        <v>1375.0145600000001</v>
      </c>
      <c r="I125" s="84">
        <v>1.1000000000000001E-3</v>
      </c>
      <c r="J125" s="84">
        <f t="shared" si="1"/>
        <v>7.7342240264699708E-4</v>
      </c>
      <c r="K125" s="84">
        <f>H125/'סכום נכסי הקרן'!$C$42</f>
        <v>7.9693803439871325E-5</v>
      </c>
    </row>
    <row r="126" spans="2:11">
      <c r="B126" s="76" t="s">
        <v>2219</v>
      </c>
      <c r="C126" s="73">
        <v>87342</v>
      </c>
      <c r="D126" s="86" t="s">
        <v>131</v>
      </c>
      <c r="E126" s="94">
        <v>44421</v>
      </c>
      <c r="F126" s="83">
        <v>211152.02</v>
      </c>
      <c r="G126" s="85">
        <v>100</v>
      </c>
      <c r="H126" s="83">
        <v>763.31455000000005</v>
      </c>
      <c r="I126" s="84">
        <v>1E-3</v>
      </c>
      <c r="J126" s="84">
        <f t="shared" si="1"/>
        <v>4.29351506820707E-4</v>
      </c>
      <c r="K126" s="84">
        <f>H126/'סכום נכסי הקרן'!$C$42</f>
        <v>4.4240578594668728E-5</v>
      </c>
    </row>
    <row r="127" spans="2:11">
      <c r="B127" s="76" t="s">
        <v>2220</v>
      </c>
      <c r="C127" s="73">
        <v>9011</v>
      </c>
      <c r="D127" s="86" t="s">
        <v>134</v>
      </c>
      <c r="E127" s="94">
        <v>44644</v>
      </c>
      <c r="F127" s="83">
        <v>4782013.8577770004</v>
      </c>
      <c r="G127" s="85">
        <v>102.169</v>
      </c>
      <c r="H127" s="83">
        <v>21825.558695633001</v>
      </c>
      <c r="I127" s="84">
        <v>7.3796511854946414E-3</v>
      </c>
      <c r="J127" s="84">
        <f t="shared" si="1"/>
        <v>1.2276507126942376E-2</v>
      </c>
      <c r="K127" s="84">
        <f>H127/'סכום נכסי הקרן'!$C$42</f>
        <v>1.2649769938837235E-3</v>
      </c>
    </row>
    <row r="128" spans="2:11">
      <c r="B128" s="76" t="s">
        <v>2221</v>
      </c>
      <c r="C128" s="73">
        <v>8329</v>
      </c>
      <c r="D128" s="86" t="s">
        <v>131</v>
      </c>
      <c r="E128" s="94">
        <v>43810</v>
      </c>
      <c r="F128" s="83">
        <v>4704691.7699999996</v>
      </c>
      <c r="G128" s="85">
        <v>107.44889999999999</v>
      </c>
      <c r="H128" s="83">
        <v>18274.329510000003</v>
      </c>
      <c r="I128" s="84">
        <v>5.0424708810714288E-4</v>
      </c>
      <c r="J128" s="84">
        <f t="shared" si="1"/>
        <v>1.0279000853916137E-2</v>
      </c>
      <c r="K128" s="84">
        <f>H128/'סכום נכסי הקרן'!$C$42</f>
        <v>1.0591530201435688E-3</v>
      </c>
    </row>
    <row r="129" spans="2:11">
      <c r="B129" s="76" t="s">
        <v>2222</v>
      </c>
      <c r="C129" s="73">
        <v>5290</v>
      </c>
      <c r="D129" s="86" t="s">
        <v>131</v>
      </c>
      <c r="E129" s="94">
        <v>42359</v>
      </c>
      <c r="F129" s="83">
        <v>427838.79</v>
      </c>
      <c r="G129" s="85">
        <v>59.482399999999998</v>
      </c>
      <c r="H129" s="83">
        <v>919.9769399999999</v>
      </c>
      <c r="I129" s="84">
        <v>9.048675716701149E-5</v>
      </c>
      <c r="J129" s="84">
        <f t="shared" si="1"/>
        <v>5.1747144794934551E-4</v>
      </c>
      <c r="K129" s="84">
        <f>H129/'סכום נכסי הקרן'!$C$42</f>
        <v>5.3320498239359944E-5</v>
      </c>
    </row>
    <row r="130" spans="2:11">
      <c r="B130" s="76" t="s">
        <v>2223</v>
      </c>
      <c r="C130" s="73">
        <v>8278</v>
      </c>
      <c r="D130" s="86" t="s">
        <v>131</v>
      </c>
      <c r="E130" s="94">
        <v>44256</v>
      </c>
      <c r="F130" s="83">
        <v>867846.09</v>
      </c>
      <c r="G130" s="85">
        <v>117.8798</v>
      </c>
      <c r="H130" s="83">
        <v>3698.2001</v>
      </c>
      <c r="I130" s="84">
        <v>3.4713845996E-3</v>
      </c>
      <c r="J130" s="84">
        <f t="shared" si="1"/>
        <v>2.0801749232468962E-3</v>
      </c>
      <c r="K130" s="84">
        <f>H130/'סכום נכסי הקרן'!$C$42</f>
        <v>2.1434218983885705E-4</v>
      </c>
    </row>
    <row r="131" spans="2:11">
      <c r="B131" s="76" t="s">
        <v>2224</v>
      </c>
      <c r="C131" s="73">
        <v>8413</v>
      </c>
      <c r="D131" s="86" t="s">
        <v>133</v>
      </c>
      <c r="E131" s="94">
        <v>44661</v>
      </c>
      <c r="F131" s="83">
        <v>273382.84000000003</v>
      </c>
      <c r="G131" s="85">
        <v>101.27200000000001</v>
      </c>
      <c r="H131" s="83">
        <v>1088.6699599999999</v>
      </c>
      <c r="I131" s="84">
        <v>1.48908E-3</v>
      </c>
      <c r="J131" s="84">
        <f t="shared" si="1"/>
        <v>6.1235841470130337E-4</v>
      </c>
      <c r="K131" s="84">
        <f>H131/'סכום נכסי הקרן'!$C$42</f>
        <v>6.3097695345955154E-5</v>
      </c>
    </row>
    <row r="132" spans="2:11">
      <c r="B132" s="76" t="s">
        <v>2225</v>
      </c>
      <c r="C132" s="73">
        <v>7053</v>
      </c>
      <c r="D132" s="86" t="s">
        <v>138</v>
      </c>
      <c r="E132" s="94">
        <v>43096</v>
      </c>
      <c r="F132" s="83">
        <v>25611187.670000002</v>
      </c>
      <c r="G132" s="85">
        <v>45.448</v>
      </c>
      <c r="H132" s="83">
        <v>6144.6359400000001</v>
      </c>
      <c r="I132" s="84">
        <v>1.3306107297479659E-3</v>
      </c>
      <c r="J132" s="84">
        <f t="shared" si="1"/>
        <v>3.4562536502201762E-3</v>
      </c>
      <c r="K132" s="84">
        <f>H132/'סכום נכסי הקרן'!$C$42</f>
        <v>3.5613398072812335E-4</v>
      </c>
    </row>
    <row r="133" spans="2:11">
      <c r="B133" s="76" t="s">
        <v>2226</v>
      </c>
      <c r="C133" s="73">
        <v>8281</v>
      </c>
      <c r="D133" s="86" t="s">
        <v>133</v>
      </c>
      <c r="E133" s="94">
        <v>44302</v>
      </c>
      <c r="F133" s="83">
        <v>5051519.67</v>
      </c>
      <c r="G133" s="85">
        <v>140.8741</v>
      </c>
      <c r="H133" s="83">
        <v>27982.647499999999</v>
      </c>
      <c r="I133" s="84">
        <v>1.9052489271428571E-3</v>
      </c>
      <c r="J133" s="84">
        <f t="shared" si="1"/>
        <v>1.5739765302466312E-2</v>
      </c>
      <c r="K133" s="84">
        <f>H133/'סכום נכסי הקרן'!$C$42</f>
        <v>1.6218327241510858E-3</v>
      </c>
    </row>
    <row r="134" spans="2:11">
      <c r="B134" s="76" t="s">
        <v>2227</v>
      </c>
      <c r="C134" s="73">
        <v>8327</v>
      </c>
      <c r="D134" s="86" t="s">
        <v>131</v>
      </c>
      <c r="E134" s="94">
        <v>44427</v>
      </c>
      <c r="F134" s="83">
        <v>57709.41</v>
      </c>
      <c r="G134" s="85">
        <v>171.32490000000001</v>
      </c>
      <c r="H134" s="83">
        <v>357.41717999999997</v>
      </c>
      <c r="I134" s="84">
        <v>3.4975398909090907E-4</v>
      </c>
      <c r="J134" s="84">
        <f t="shared" si="1"/>
        <v>2.0104111050497835E-4</v>
      </c>
      <c r="K134" s="84">
        <f>H134/'סכום נכסי הקרן'!$C$42</f>
        <v>2.0715369362309229E-5</v>
      </c>
    </row>
    <row r="135" spans="2:11">
      <c r="B135" s="76" t="s">
        <v>2228</v>
      </c>
      <c r="C135" s="73">
        <v>5332</v>
      </c>
      <c r="D135" s="86" t="s">
        <v>131</v>
      </c>
      <c r="E135" s="94">
        <v>43318</v>
      </c>
      <c r="F135" s="83">
        <v>297029.96999999997</v>
      </c>
      <c r="G135" s="85">
        <v>106.69629999999999</v>
      </c>
      <c r="H135" s="83">
        <v>1145.6657700000001</v>
      </c>
      <c r="I135" s="84">
        <v>1.4332639259259259E-4</v>
      </c>
      <c r="J135" s="84">
        <f t="shared" si="1"/>
        <v>6.4441759254085427E-4</v>
      </c>
      <c r="K135" s="84">
        <f>H135/'סכום נכסי הקרן'!$C$42</f>
        <v>6.6401087914420945E-5</v>
      </c>
    </row>
    <row r="136" spans="2:11">
      <c r="B136" s="76" t="s">
        <v>2229</v>
      </c>
      <c r="C136" s="73">
        <v>5294</v>
      </c>
      <c r="D136" s="86" t="s">
        <v>134</v>
      </c>
      <c r="E136" s="94">
        <v>42646</v>
      </c>
      <c r="F136" s="83">
        <v>485198.74</v>
      </c>
      <c r="G136" s="85">
        <v>47.417000000000002</v>
      </c>
      <c r="H136" s="83">
        <v>1027.7539200000001</v>
      </c>
      <c r="I136" s="84">
        <v>8.0866454999999992E-4</v>
      </c>
      <c r="J136" s="84">
        <f t="shared" si="1"/>
        <v>5.7809417388007128E-4</v>
      </c>
      <c r="K136" s="84">
        <f>H136/'סכום נכסי הקרן'!$C$42</f>
        <v>5.9567092064128579E-5</v>
      </c>
    </row>
    <row r="137" spans="2:11">
      <c r="B137" s="76" t="s">
        <v>2230</v>
      </c>
      <c r="C137" s="73">
        <v>8323</v>
      </c>
      <c r="D137" s="86" t="s">
        <v>131</v>
      </c>
      <c r="E137" s="94">
        <v>44406</v>
      </c>
      <c r="F137" s="83">
        <v>4840361.72</v>
      </c>
      <c r="G137" s="85">
        <v>96.047300000000007</v>
      </c>
      <c r="H137" s="83">
        <v>16806.267820000001</v>
      </c>
      <c r="I137" s="84">
        <v>3.206011097491289E-4</v>
      </c>
      <c r="J137" s="84">
        <f t="shared" si="1"/>
        <v>9.4532410164975336E-3</v>
      </c>
      <c r="K137" s="84">
        <f>H137/'סכום נכסי הקרן'!$C$42</f>
        <v>9.7406634312651558E-4</v>
      </c>
    </row>
    <row r="138" spans="2:11">
      <c r="B138" s="76" t="s">
        <v>2231</v>
      </c>
      <c r="C138" s="73">
        <v>7060</v>
      </c>
      <c r="D138" s="86" t="s">
        <v>133</v>
      </c>
      <c r="E138" s="94">
        <v>44197</v>
      </c>
      <c r="F138" s="83">
        <v>4311762.6900000004</v>
      </c>
      <c r="G138" s="85">
        <v>110.4329</v>
      </c>
      <c r="H138" s="83">
        <v>18723.581529999999</v>
      </c>
      <c r="I138" s="84">
        <v>3.5764255225225226E-4</v>
      </c>
      <c r="J138" s="84">
        <f t="shared" si="1"/>
        <v>1.0531697506599156E-2</v>
      </c>
      <c r="K138" s="84">
        <f>H138/'סכום נכסי הקרן'!$C$42</f>
        <v>1.0851910005536414E-3</v>
      </c>
    </row>
    <row r="139" spans="2:11">
      <c r="B139" s="76" t="s">
        <v>2232</v>
      </c>
      <c r="C139" s="73">
        <v>9317</v>
      </c>
      <c r="D139" s="86" t="s">
        <v>133</v>
      </c>
      <c r="E139" s="94">
        <v>44545</v>
      </c>
      <c r="F139" s="83">
        <v>5656333.4925419996</v>
      </c>
      <c r="G139" s="85">
        <v>100.1293</v>
      </c>
      <c r="H139" s="83">
        <v>22270.593247037996</v>
      </c>
      <c r="I139" s="84">
        <v>1.4144354854427501E-3</v>
      </c>
      <c r="J139" s="84">
        <f t="shared" si="1"/>
        <v>1.252683152496808E-2</v>
      </c>
      <c r="K139" s="84">
        <f>H139/'סכום נכסי הקרן'!$C$42</f>
        <v>1.2907705360725575E-3</v>
      </c>
    </row>
    <row r="140" spans="2:11">
      <c r="B140" s="76" t="s">
        <v>2233</v>
      </c>
      <c r="C140" s="73">
        <v>8313</v>
      </c>
      <c r="D140" s="86" t="s">
        <v>131</v>
      </c>
      <c r="E140" s="94">
        <v>44357</v>
      </c>
      <c r="F140" s="83">
        <v>275854.28000000003</v>
      </c>
      <c r="G140" s="85">
        <v>102.2286</v>
      </c>
      <c r="H140" s="83">
        <v>1019.43712</v>
      </c>
      <c r="I140" s="84">
        <v>1.9741191294117649E-2</v>
      </c>
      <c r="J140" s="84">
        <f t="shared" ref="J140:J203" si="2">IFERROR(H140/$H$11,0)</f>
        <v>5.7341611473403964E-4</v>
      </c>
      <c r="K140" s="84">
        <f>H140/'סכום נכסי הקרן'!$C$42</f>
        <v>5.9085062677873404E-5</v>
      </c>
    </row>
    <row r="141" spans="2:11">
      <c r="B141" s="76" t="s">
        <v>2234</v>
      </c>
      <c r="C141" s="73">
        <v>6657</v>
      </c>
      <c r="D141" s="86" t="s">
        <v>131</v>
      </c>
      <c r="E141" s="94">
        <v>42916</v>
      </c>
      <c r="F141" s="83">
        <v>459736.31</v>
      </c>
      <c r="G141" s="137">
        <v>0</v>
      </c>
      <c r="H141" s="137">
        <v>0</v>
      </c>
      <c r="I141" s="84">
        <v>1.9733294881791198E-2</v>
      </c>
      <c r="J141" s="106">
        <v>0</v>
      </c>
      <c r="K141" s="106">
        <v>0</v>
      </c>
    </row>
    <row r="142" spans="2:11">
      <c r="B142" s="76" t="s">
        <v>2235</v>
      </c>
      <c r="C142" s="73">
        <v>7009</v>
      </c>
      <c r="D142" s="86" t="s">
        <v>131</v>
      </c>
      <c r="E142" s="94">
        <v>42916</v>
      </c>
      <c r="F142" s="83">
        <v>317535.7</v>
      </c>
      <c r="G142" s="85">
        <v>98.380700000000004</v>
      </c>
      <c r="H142" s="83">
        <v>1129.3037300000001</v>
      </c>
      <c r="I142" s="84">
        <v>1.9733294654366754E-2</v>
      </c>
      <c r="J142" s="84">
        <f t="shared" si="2"/>
        <v>6.3521422214963001E-4</v>
      </c>
      <c r="K142" s="84">
        <f>H142/'סכום נכסי הקרן'!$C$42</f>
        <v>6.5452768356528179E-5</v>
      </c>
    </row>
    <row r="143" spans="2:11">
      <c r="B143" s="76" t="s">
        <v>2236</v>
      </c>
      <c r="C143" s="73">
        <v>7987</v>
      </c>
      <c r="D143" s="86" t="s">
        <v>131</v>
      </c>
      <c r="E143" s="94">
        <v>42916</v>
      </c>
      <c r="F143" s="83">
        <v>371959.85</v>
      </c>
      <c r="G143" s="85">
        <v>99.990200000000002</v>
      </c>
      <c r="H143" s="83">
        <v>1344.5030900000002</v>
      </c>
      <c r="I143" s="84">
        <v>1.9733452567620539E-2</v>
      </c>
      <c r="J143" s="84">
        <f t="shared" si="2"/>
        <v>7.5626021751661434E-4</v>
      </c>
      <c r="K143" s="84">
        <f>H143/'סכום נכסי הקרן'!$C$42</f>
        <v>7.7925403916275356E-5</v>
      </c>
    </row>
    <row r="144" spans="2:11">
      <c r="B144" s="76" t="s">
        <v>2237</v>
      </c>
      <c r="C144" s="73">
        <v>7988</v>
      </c>
      <c r="D144" s="86" t="s">
        <v>131</v>
      </c>
      <c r="E144" s="94">
        <v>42916</v>
      </c>
      <c r="F144" s="83">
        <v>371714.41</v>
      </c>
      <c r="G144" s="85">
        <v>0.81669999999999998</v>
      </c>
      <c r="H144" s="83">
        <v>10.97438</v>
      </c>
      <c r="I144" s="84">
        <v>1.9733452567620539E-2</v>
      </c>
      <c r="J144" s="84">
        <f t="shared" si="2"/>
        <v>6.1729028870509937E-6</v>
      </c>
      <c r="K144" s="84">
        <f>H144/'סכום נכסי הקרן'!$C$42</f>
        <v>6.360587793299113E-7</v>
      </c>
    </row>
    <row r="145" spans="2:11">
      <c r="B145" s="76" t="s">
        <v>2238</v>
      </c>
      <c r="C145" s="73">
        <v>8271</v>
      </c>
      <c r="D145" s="86" t="s">
        <v>131</v>
      </c>
      <c r="E145" s="94">
        <v>42916</v>
      </c>
      <c r="F145" s="83">
        <v>228593.12</v>
      </c>
      <c r="G145" s="85">
        <v>108.1523</v>
      </c>
      <c r="H145" s="83">
        <v>893.73179000000005</v>
      </c>
      <c r="I145" s="84">
        <v>1.9733294666666665E-2</v>
      </c>
      <c r="J145" s="84">
        <f t="shared" si="2"/>
        <v>5.027089955642371E-4</v>
      </c>
      <c r="K145" s="84">
        <f>H145/'סכום נכסי הקרן'!$C$42</f>
        <v>5.1799368291943292E-5</v>
      </c>
    </row>
    <row r="146" spans="2:11">
      <c r="B146" s="76" t="s">
        <v>2239</v>
      </c>
      <c r="C146" s="73">
        <v>7999</v>
      </c>
      <c r="D146" s="86" t="s">
        <v>133</v>
      </c>
      <c r="E146" s="94">
        <v>44228</v>
      </c>
      <c r="F146" s="83">
        <v>4257549.6100000003</v>
      </c>
      <c r="G146" s="85">
        <v>118.4289</v>
      </c>
      <c r="H146" s="83">
        <v>19826.817609999998</v>
      </c>
      <c r="I146" s="84">
        <v>8.0067958490566034E-3</v>
      </c>
      <c r="J146" s="84">
        <f t="shared" si="2"/>
        <v>1.1152249117107525E-2</v>
      </c>
      <c r="K146" s="84">
        <f>H146/'סכום נכסי הקרן'!$C$42</f>
        <v>1.1491329265993513E-3</v>
      </c>
    </row>
    <row r="147" spans="2:11">
      <c r="B147" s="76" t="s">
        <v>2240</v>
      </c>
      <c r="C147" s="73">
        <v>87957</v>
      </c>
      <c r="D147" s="86" t="s">
        <v>133</v>
      </c>
      <c r="E147" s="94">
        <v>44895</v>
      </c>
      <c r="F147" s="83">
        <v>747172.59</v>
      </c>
      <c r="G147" s="85">
        <v>100</v>
      </c>
      <c r="H147" s="83">
        <v>2938.0320699999997</v>
      </c>
      <c r="I147" s="84">
        <v>1.2999999999999999E-3</v>
      </c>
      <c r="J147" s="84">
        <f t="shared" si="2"/>
        <v>1.652593280636483E-3</v>
      </c>
      <c r="K147" s="84">
        <f>H147/'סכום נכסי הקרן'!$C$42</f>
        <v>1.702839788740988E-4</v>
      </c>
    </row>
    <row r="148" spans="2:11">
      <c r="B148" s="76" t="s">
        <v>2241</v>
      </c>
      <c r="C148" s="73">
        <v>87958</v>
      </c>
      <c r="D148" s="86" t="s">
        <v>133</v>
      </c>
      <c r="E148" s="94">
        <v>44895</v>
      </c>
      <c r="F148" s="83">
        <v>560379.43999999994</v>
      </c>
      <c r="G148" s="85">
        <v>100</v>
      </c>
      <c r="H148" s="83">
        <v>2203.52405</v>
      </c>
      <c r="I148" s="84">
        <v>1.1999999999999999E-3</v>
      </c>
      <c r="J148" s="84">
        <f t="shared" si="2"/>
        <v>1.2394449590711547E-3</v>
      </c>
      <c r="K148" s="84">
        <f>H148/'סכום נכסי הקרן'!$C$42</f>
        <v>1.2771298401067783E-4</v>
      </c>
    </row>
    <row r="149" spans="2:11">
      <c r="B149" s="76" t="s">
        <v>2242</v>
      </c>
      <c r="C149" s="73">
        <v>7991</v>
      </c>
      <c r="D149" s="86" t="s">
        <v>131</v>
      </c>
      <c r="E149" s="94">
        <v>44105</v>
      </c>
      <c r="F149" s="83">
        <v>4963992.8099999996</v>
      </c>
      <c r="G149" s="85">
        <v>110.7782</v>
      </c>
      <c r="H149" s="83">
        <v>19878.964100000001</v>
      </c>
      <c r="I149" s="84">
        <v>9.8091288055555557E-4</v>
      </c>
      <c r="J149" s="84">
        <f t="shared" si="2"/>
        <v>1.1181580634575534E-2</v>
      </c>
      <c r="K149" s="84">
        <f>H149/'סכום נכסי הקרן'!$C$42</f>
        <v>1.1521552597767827E-3</v>
      </c>
    </row>
    <row r="150" spans="2:11">
      <c r="B150" s="76" t="s">
        <v>2243</v>
      </c>
      <c r="C150" s="73">
        <v>9229</v>
      </c>
      <c r="D150" s="86" t="s">
        <v>131</v>
      </c>
      <c r="E150" s="94">
        <v>44735</v>
      </c>
      <c r="F150" s="83">
        <v>697179.16</v>
      </c>
      <c r="G150" s="85">
        <v>102.0635</v>
      </c>
      <c r="H150" s="83">
        <v>2572.3090999999999</v>
      </c>
      <c r="I150" s="84">
        <v>4.6429749930000002E-3</v>
      </c>
      <c r="J150" s="84">
        <f t="shared" si="2"/>
        <v>1.4468803039240068E-3</v>
      </c>
      <c r="K150" s="84">
        <f>H150/'סכום נכסי הקרן'!$C$42</f>
        <v>1.4908721824879607E-4</v>
      </c>
    </row>
    <row r="151" spans="2:11">
      <c r="B151" s="76" t="s">
        <v>2244</v>
      </c>
      <c r="C151" s="73">
        <v>9385</v>
      </c>
      <c r="D151" s="86" t="s">
        <v>133</v>
      </c>
      <c r="E151" s="94">
        <v>44896</v>
      </c>
      <c r="F151" s="83">
        <v>2360885.36</v>
      </c>
      <c r="G151" s="85">
        <v>100</v>
      </c>
      <c r="H151" s="83">
        <v>9283.4734100000005</v>
      </c>
      <c r="I151" s="84">
        <v>5.7265769777777777E-3</v>
      </c>
      <c r="J151" s="84">
        <f t="shared" si="2"/>
        <v>5.2217965675008639E-3</v>
      </c>
      <c r="K151" s="84">
        <f>H151/'סכום נכסי הקרן'!$C$42</f>
        <v>5.3805634260033729E-4</v>
      </c>
    </row>
    <row r="152" spans="2:11">
      <c r="B152" s="76" t="s">
        <v>2245</v>
      </c>
      <c r="C152" s="73">
        <v>7027</v>
      </c>
      <c r="D152" s="86" t="s">
        <v>134</v>
      </c>
      <c r="E152" s="94">
        <v>43738</v>
      </c>
      <c r="F152" s="83">
        <v>4618724.96</v>
      </c>
      <c r="G152" s="85">
        <v>108.46040000000001</v>
      </c>
      <c r="H152" s="83">
        <v>22378.382829999999</v>
      </c>
      <c r="I152" s="84">
        <v>1.9244687333333332E-3</v>
      </c>
      <c r="J152" s="84">
        <f t="shared" si="2"/>
        <v>1.2587461339851488E-2</v>
      </c>
      <c r="K152" s="84">
        <f>H152/'סכום נכסי הקרן'!$C$42</f>
        <v>1.2970178603463015E-3</v>
      </c>
    </row>
    <row r="153" spans="2:11">
      <c r="B153" s="76" t="s">
        <v>2246</v>
      </c>
      <c r="C153" s="73">
        <v>9246</v>
      </c>
      <c r="D153" s="86" t="s">
        <v>133</v>
      </c>
      <c r="E153" s="94">
        <v>44816</v>
      </c>
      <c r="F153" s="83">
        <v>4441398.8</v>
      </c>
      <c r="G153" s="85">
        <v>86.131399999999999</v>
      </c>
      <c r="H153" s="83">
        <v>15042.391119999998</v>
      </c>
      <c r="I153" s="84">
        <v>2.7279000000000001E-3</v>
      </c>
      <c r="J153" s="84">
        <f t="shared" si="2"/>
        <v>8.4610902458998345E-3</v>
      </c>
      <c r="K153" s="84">
        <f>H153/'סכום נכסי הקרן'!$C$42</f>
        <v>8.7183466710559466E-4</v>
      </c>
    </row>
    <row r="154" spans="2:11">
      <c r="B154" s="76" t="s">
        <v>2247</v>
      </c>
      <c r="C154" s="73">
        <v>9245</v>
      </c>
      <c r="D154" s="86" t="s">
        <v>131</v>
      </c>
      <c r="E154" s="94">
        <v>44816</v>
      </c>
      <c r="F154" s="83">
        <v>414323.11</v>
      </c>
      <c r="G154" s="85">
        <v>100.9092</v>
      </c>
      <c r="H154" s="83">
        <v>1511.3958500000001</v>
      </c>
      <c r="I154" s="84">
        <v>2.9281250000000002E-3</v>
      </c>
      <c r="J154" s="84">
        <f t="shared" si="2"/>
        <v>8.501345685079149E-4</v>
      </c>
      <c r="K154" s="84">
        <f>H154/'סכום נכסי הקרן'!$C$42</f>
        <v>8.7598260624772764E-5</v>
      </c>
    </row>
    <row r="155" spans="2:11">
      <c r="B155" s="76" t="s">
        <v>2248</v>
      </c>
      <c r="C155" s="73">
        <v>8412</v>
      </c>
      <c r="D155" s="86" t="s">
        <v>133</v>
      </c>
      <c r="E155" s="94">
        <v>44440</v>
      </c>
      <c r="F155" s="83">
        <v>845928.7</v>
      </c>
      <c r="G155" s="85">
        <v>104.2872</v>
      </c>
      <c r="H155" s="83">
        <v>3468.9686000000002</v>
      </c>
      <c r="I155" s="84">
        <v>2.8675548847457628E-3</v>
      </c>
      <c r="J155" s="84">
        <f t="shared" si="2"/>
        <v>1.951236086779321E-3</v>
      </c>
      <c r="K155" s="84">
        <f>H155/'סכום נכסי הקרן'!$C$42</f>
        <v>2.0105627226775375E-4</v>
      </c>
    </row>
    <row r="156" spans="2:11">
      <c r="B156" s="76" t="s">
        <v>2249</v>
      </c>
      <c r="C156" s="73">
        <v>9495</v>
      </c>
      <c r="D156" s="86" t="s">
        <v>131</v>
      </c>
      <c r="E156" s="94">
        <v>44980</v>
      </c>
      <c r="F156" s="83">
        <v>3847715.02</v>
      </c>
      <c r="G156" s="85">
        <v>100.6091</v>
      </c>
      <c r="H156" s="83">
        <v>13994.21249</v>
      </c>
      <c r="I156" s="84">
        <v>8.3013546666666667E-3</v>
      </c>
      <c r="J156" s="84">
        <f t="shared" si="2"/>
        <v>7.8715075185592318E-3</v>
      </c>
      <c r="K156" s="84">
        <f>H156/'סכום נכסי הקרן'!$C$42</f>
        <v>8.1108378915918699E-4</v>
      </c>
    </row>
    <row r="157" spans="2:11">
      <c r="B157" s="76" t="s">
        <v>2250</v>
      </c>
      <c r="C157" s="73">
        <v>7018</v>
      </c>
      <c r="D157" s="86" t="s">
        <v>131</v>
      </c>
      <c r="E157" s="94">
        <v>43525</v>
      </c>
      <c r="F157" s="83">
        <v>7358781.8799999999</v>
      </c>
      <c r="G157" s="85">
        <v>109.30629999999999</v>
      </c>
      <c r="H157" s="83">
        <v>29077.658070000001</v>
      </c>
      <c r="I157" s="84">
        <v>4.5707214590909095E-4</v>
      </c>
      <c r="J157" s="84">
        <f t="shared" si="2"/>
        <v>1.6355690202907558E-2</v>
      </c>
      <c r="K157" s="84">
        <f>H157/'סכום נכסי הקרן'!$C$42</f>
        <v>1.6852979118434704E-3</v>
      </c>
    </row>
    <row r="158" spans="2:11">
      <c r="B158" s="76" t="s">
        <v>2251</v>
      </c>
      <c r="C158" s="73">
        <v>8287</v>
      </c>
      <c r="D158" s="86" t="s">
        <v>131</v>
      </c>
      <c r="E158" s="94">
        <v>43800</v>
      </c>
      <c r="F158" s="83">
        <v>1195888.56</v>
      </c>
      <c r="G158" s="85">
        <v>211.86580000000001</v>
      </c>
      <c r="H158" s="83">
        <v>9159.2490799999996</v>
      </c>
      <c r="I158" s="84">
        <v>9.1202246969696969E-3</v>
      </c>
      <c r="J158" s="84">
        <f t="shared" si="2"/>
        <v>5.1519224857487309E-3</v>
      </c>
      <c r="K158" s="84">
        <f>H158/'סכום נכסי הקרן'!$C$42</f>
        <v>5.3085648477667194E-4</v>
      </c>
    </row>
    <row r="159" spans="2:11">
      <c r="B159" s="76" t="s">
        <v>2252</v>
      </c>
      <c r="C159" s="73">
        <v>1181106</v>
      </c>
      <c r="D159" s="86" t="s">
        <v>131</v>
      </c>
      <c r="E159" s="94">
        <v>44287</v>
      </c>
      <c r="F159" s="83">
        <v>1700018.28</v>
      </c>
      <c r="G159" s="85">
        <v>122.61450000000001</v>
      </c>
      <c r="H159" s="83">
        <v>7535.3551100000004</v>
      </c>
      <c r="I159" s="84">
        <v>1.1782568333333333E-2</v>
      </c>
      <c r="J159" s="84">
        <f t="shared" si="2"/>
        <v>4.2385096300176827E-3</v>
      </c>
      <c r="K159" s="84">
        <f>H159/'סכום נכסי הקרן'!$C$42</f>
        <v>4.3673800005868303E-4</v>
      </c>
    </row>
    <row r="160" spans="2:11">
      <c r="B160" s="76" t="s">
        <v>2253</v>
      </c>
      <c r="C160" s="73">
        <v>62171</v>
      </c>
      <c r="D160" s="86" t="s">
        <v>131</v>
      </c>
      <c r="E160" s="94">
        <v>42549</v>
      </c>
      <c r="F160" s="83">
        <v>46454.37</v>
      </c>
      <c r="G160" s="85">
        <v>100</v>
      </c>
      <c r="H160" s="83">
        <v>167.93254000000002</v>
      </c>
      <c r="I160" s="84">
        <v>0</v>
      </c>
      <c r="J160" s="84">
        <f t="shared" si="2"/>
        <v>9.4459209631505973E-5</v>
      </c>
      <c r="K160" s="84">
        <f>H160/'סכום נכסי הקרן'!$C$42</f>
        <v>9.7331208143121998E-6</v>
      </c>
    </row>
    <row r="161" spans="2:11">
      <c r="B161" s="76" t="s">
        <v>2254</v>
      </c>
      <c r="C161" s="73">
        <v>62172</v>
      </c>
      <c r="D161" s="86" t="s">
        <v>131</v>
      </c>
      <c r="E161" s="94">
        <v>42549</v>
      </c>
      <c r="F161" s="83">
        <v>113117.93</v>
      </c>
      <c r="G161" s="85">
        <v>100</v>
      </c>
      <c r="H161" s="83">
        <v>408.92133000000001</v>
      </c>
      <c r="I161" s="84">
        <v>0</v>
      </c>
      <c r="J161" s="84">
        <f t="shared" si="2"/>
        <v>2.3001132260170798E-4</v>
      </c>
      <c r="K161" s="84">
        <f>H161/'סכום נכסי הקרן'!$C$42</f>
        <v>2.3700473466543336E-5</v>
      </c>
    </row>
    <row r="162" spans="2:11">
      <c r="B162" s="76" t="s">
        <v>2255</v>
      </c>
      <c r="C162" s="73">
        <v>62173</v>
      </c>
      <c r="D162" s="86" t="s">
        <v>131</v>
      </c>
      <c r="E162" s="94">
        <v>42549</v>
      </c>
      <c r="F162" s="83">
        <v>305585.03999999998</v>
      </c>
      <c r="G162" s="85">
        <v>100</v>
      </c>
      <c r="H162" s="83">
        <v>1104.68993</v>
      </c>
      <c r="I162" s="84">
        <v>2.9999999999999997E-4</v>
      </c>
      <c r="J162" s="84">
        <f t="shared" si="2"/>
        <v>6.2136937651085166E-4</v>
      </c>
      <c r="K162" s="84">
        <f>H162/'סכום נכסי הקרן'!$C$42</f>
        <v>6.4026189034263909E-5</v>
      </c>
    </row>
    <row r="163" spans="2:11">
      <c r="B163" s="76" t="s">
        <v>2256</v>
      </c>
      <c r="C163" s="73">
        <v>87956</v>
      </c>
      <c r="D163" s="86" t="s">
        <v>133</v>
      </c>
      <c r="E163" s="94">
        <v>44837</v>
      </c>
      <c r="F163" s="83">
        <v>478956.79</v>
      </c>
      <c r="G163" s="85">
        <v>100</v>
      </c>
      <c r="H163" s="83">
        <v>1883.3538899999999</v>
      </c>
      <c r="I163" s="84">
        <v>5.9999999999999995E-4</v>
      </c>
      <c r="J163" s="84">
        <f t="shared" si="2"/>
        <v>1.0593546664977628E-3</v>
      </c>
      <c r="K163" s="84">
        <f>H163/'סכום נכסי הקרן'!$C$42</f>
        <v>1.0915639665472126E-4</v>
      </c>
    </row>
    <row r="164" spans="2:11">
      <c r="B164" s="76" t="s">
        <v>2257</v>
      </c>
      <c r="C164" s="73">
        <v>8299</v>
      </c>
      <c r="D164" s="86" t="s">
        <v>134</v>
      </c>
      <c r="E164" s="94">
        <v>44286</v>
      </c>
      <c r="F164" s="83">
        <v>3811628.85</v>
      </c>
      <c r="G164" s="85">
        <v>99.282499999999999</v>
      </c>
      <c r="H164" s="83">
        <v>16905.137449999998</v>
      </c>
      <c r="I164" s="84">
        <v>1.4784504043010752E-2</v>
      </c>
      <c r="J164" s="84">
        <f t="shared" si="2"/>
        <v>9.5088535089088277E-3</v>
      </c>
      <c r="K164" s="84">
        <f>H164/'סכום נכסי הקרן'!$C$42</f>
        <v>9.7979668016337767E-4</v>
      </c>
    </row>
    <row r="165" spans="2:11">
      <c r="B165" s="76" t="s">
        <v>2258</v>
      </c>
      <c r="C165" s="73">
        <v>5326</v>
      </c>
      <c r="D165" s="86" t="s">
        <v>134</v>
      </c>
      <c r="E165" s="94">
        <v>43220</v>
      </c>
      <c r="F165" s="83">
        <v>3429845.79</v>
      </c>
      <c r="G165" s="85">
        <v>92.826999999999998</v>
      </c>
      <c r="H165" s="83">
        <v>14222.773880000001</v>
      </c>
      <c r="I165" s="84">
        <v>2.4976386615384615E-3</v>
      </c>
      <c r="J165" s="84">
        <f t="shared" si="2"/>
        <v>8.0000694295008432E-3</v>
      </c>
      <c r="K165" s="84">
        <f>H165/'סכום נכסי הקרן'!$C$42</f>
        <v>8.2433086814910248E-4</v>
      </c>
    </row>
    <row r="166" spans="2:11">
      <c r="B166" s="76" t="s">
        <v>2259</v>
      </c>
      <c r="C166" s="73">
        <v>7036</v>
      </c>
      <c r="D166" s="86" t="s">
        <v>131</v>
      </c>
      <c r="E166" s="94">
        <v>37987</v>
      </c>
      <c r="F166" s="83">
        <v>19136593.979999997</v>
      </c>
      <c r="G166" s="85">
        <v>126.0834</v>
      </c>
      <c r="H166" s="83">
        <v>87222.967020000026</v>
      </c>
      <c r="I166" s="84">
        <v>9.3995104157894728E-4</v>
      </c>
      <c r="J166" s="84">
        <f t="shared" si="2"/>
        <v>4.9061441733830223E-2</v>
      </c>
      <c r="K166" s="84">
        <f>H166/'סכום נכסי הקרן'!$C$42</f>
        <v>5.0553137336482173E-3</v>
      </c>
    </row>
    <row r="167" spans="2:11">
      <c r="B167" s="76" t="s">
        <v>2260</v>
      </c>
      <c r="C167" s="73">
        <v>62174</v>
      </c>
      <c r="D167" s="86" t="s">
        <v>131</v>
      </c>
      <c r="E167" s="94">
        <v>42549</v>
      </c>
      <c r="F167" s="83">
        <v>69137.19</v>
      </c>
      <c r="G167" s="85">
        <v>100</v>
      </c>
      <c r="H167" s="83">
        <v>249.93093999999999</v>
      </c>
      <c r="I167" s="84">
        <v>1E-4</v>
      </c>
      <c r="J167" s="84">
        <f t="shared" si="2"/>
        <v>1.4058192090025755E-4</v>
      </c>
      <c r="K167" s="84">
        <f>H167/'סכום נכסי הקרן'!$C$42</f>
        <v>1.4485626396495957E-5</v>
      </c>
    </row>
    <row r="168" spans="2:11">
      <c r="B168" s="76" t="s">
        <v>2261</v>
      </c>
      <c r="C168" s="73">
        <v>5309</v>
      </c>
      <c r="D168" s="86" t="s">
        <v>131</v>
      </c>
      <c r="E168" s="94">
        <v>42795</v>
      </c>
      <c r="F168" s="83">
        <v>1891471.41</v>
      </c>
      <c r="G168" s="85">
        <v>123.2264</v>
      </c>
      <c r="H168" s="83">
        <v>8425.8135500000008</v>
      </c>
      <c r="I168" s="84">
        <v>2.807754E-3</v>
      </c>
      <c r="J168" s="84">
        <f t="shared" si="2"/>
        <v>4.7393774216446293E-3</v>
      </c>
      <c r="K168" s="84">
        <f>H168/'סכום נכסי הקרן'!$C$42</f>
        <v>4.8834764984212562E-4</v>
      </c>
    </row>
    <row r="169" spans="2:11">
      <c r="B169" s="76" t="s">
        <v>2262</v>
      </c>
      <c r="C169" s="73">
        <v>87344</v>
      </c>
      <c r="D169" s="86" t="s">
        <v>131</v>
      </c>
      <c r="E169" s="94">
        <v>44421</v>
      </c>
      <c r="F169" s="83">
        <v>251938.75</v>
      </c>
      <c r="G169" s="85">
        <v>100</v>
      </c>
      <c r="H169" s="83">
        <v>910.7586</v>
      </c>
      <c r="I169" s="84">
        <v>1.1000000000000001E-3</v>
      </c>
      <c r="J169" s="84">
        <f t="shared" si="2"/>
        <v>5.1228628782186523E-4</v>
      </c>
      <c r="K169" s="84">
        <f>H169/'סכום נכסי הקרן'!$C$42</f>
        <v>5.2786216932548259E-5</v>
      </c>
    </row>
    <row r="170" spans="2:11">
      <c r="B170" s="76" t="s">
        <v>2263</v>
      </c>
      <c r="C170" s="73">
        <v>7046</v>
      </c>
      <c r="D170" s="86" t="s">
        <v>131</v>
      </c>
      <c r="E170" s="94">
        <v>43795</v>
      </c>
      <c r="F170" s="83">
        <v>4798864.4800000004</v>
      </c>
      <c r="G170" s="85">
        <v>146.42519999999999</v>
      </c>
      <c r="H170" s="83">
        <v>25401.690079999997</v>
      </c>
      <c r="I170" s="84">
        <v>5.5352639333333339E-4</v>
      </c>
      <c r="J170" s="84">
        <f t="shared" si="2"/>
        <v>1.4288020465010922E-2</v>
      </c>
      <c r="K170" s="84">
        <f>H170/'סכום נכסי הקרן'!$C$42</f>
        <v>1.4722442621087947E-3</v>
      </c>
    </row>
    <row r="171" spans="2:11">
      <c r="B171" s="76" t="s">
        <v>2264</v>
      </c>
      <c r="C171" s="73">
        <v>8315</v>
      </c>
      <c r="D171" s="86" t="s">
        <v>131</v>
      </c>
      <c r="E171" s="94">
        <v>44337</v>
      </c>
      <c r="F171" s="83">
        <v>5561877.7699999996</v>
      </c>
      <c r="G171" s="85">
        <v>86.3249</v>
      </c>
      <c r="H171" s="83">
        <v>17356.646789999999</v>
      </c>
      <c r="I171" s="84">
        <v>1.1088273156710526E-3</v>
      </c>
      <c r="J171" s="84">
        <f t="shared" si="2"/>
        <v>9.7628198658617025E-3</v>
      </c>
      <c r="K171" s="84">
        <f>H171/'סכום נכסי הקרן'!$C$42</f>
        <v>1.0059654914908926E-3</v>
      </c>
    </row>
    <row r="172" spans="2:11">
      <c r="B172" s="76" t="s">
        <v>2265</v>
      </c>
      <c r="C172" s="73">
        <v>62175</v>
      </c>
      <c r="D172" s="86" t="s">
        <v>131</v>
      </c>
      <c r="E172" s="94">
        <v>42549</v>
      </c>
      <c r="F172" s="83">
        <v>266353.67</v>
      </c>
      <c r="G172" s="85">
        <v>100</v>
      </c>
      <c r="H172" s="83">
        <v>962.86853000000008</v>
      </c>
      <c r="I172" s="84">
        <v>0</v>
      </c>
      <c r="J172" s="84">
        <f t="shared" si="2"/>
        <v>5.4159724090905789E-4</v>
      </c>
      <c r="K172" s="84">
        <f>H172/'סכום נכסי הקרן'!$C$42</f>
        <v>5.580643114663299E-5</v>
      </c>
    </row>
    <row r="173" spans="2:11">
      <c r="B173" s="76" t="s">
        <v>2266</v>
      </c>
      <c r="C173" s="73">
        <v>62176</v>
      </c>
      <c r="D173" s="86" t="s">
        <v>131</v>
      </c>
      <c r="E173" s="94">
        <v>42549</v>
      </c>
      <c r="F173" s="83">
        <v>51994.37</v>
      </c>
      <c r="G173" s="85">
        <v>100</v>
      </c>
      <c r="H173" s="83">
        <v>187.95964999999998</v>
      </c>
      <c r="I173" s="84">
        <v>0</v>
      </c>
      <c r="J173" s="84">
        <f t="shared" si="2"/>
        <v>1.0572411982582107E-4</v>
      </c>
      <c r="K173" s="84">
        <f>H173/'סכום נכסי הקרן'!$C$42</f>
        <v>1.0893862390611346E-5</v>
      </c>
    </row>
    <row r="174" spans="2:11">
      <c r="B174" s="76" t="s">
        <v>2267</v>
      </c>
      <c r="C174" s="73">
        <v>8296</v>
      </c>
      <c r="D174" s="86" t="s">
        <v>131</v>
      </c>
      <c r="E174" s="94">
        <v>44085</v>
      </c>
      <c r="F174" s="83">
        <v>1776838.69</v>
      </c>
      <c r="G174" s="85">
        <v>117.959</v>
      </c>
      <c r="H174" s="83">
        <v>7576.82726</v>
      </c>
      <c r="I174" s="84">
        <v>6.8812784615384617E-4</v>
      </c>
      <c r="J174" s="84">
        <f t="shared" si="2"/>
        <v>4.2618370120171408E-3</v>
      </c>
      <c r="K174" s="84">
        <f>H174/'סכום נכסי הקרן'!$C$42</f>
        <v>4.3914166432993903E-4</v>
      </c>
    </row>
    <row r="175" spans="2:11">
      <c r="B175" s="76" t="s">
        <v>2268</v>
      </c>
      <c r="C175" s="73">
        <v>8333</v>
      </c>
      <c r="D175" s="86" t="s">
        <v>131</v>
      </c>
      <c r="E175" s="94">
        <v>44501</v>
      </c>
      <c r="F175" s="83">
        <v>536365.35</v>
      </c>
      <c r="G175" s="85">
        <v>122.30200000000001</v>
      </c>
      <c r="H175" s="83">
        <v>2371.3877599999996</v>
      </c>
      <c r="I175" s="84">
        <v>1.927024894E-3</v>
      </c>
      <c r="J175" s="84">
        <f t="shared" si="2"/>
        <v>1.3338654529933705E-3</v>
      </c>
      <c r="K175" s="84">
        <f>H175/'סכום נכסי הקרן'!$C$42</f>
        <v>1.3744211554033052E-4</v>
      </c>
    </row>
    <row r="176" spans="2:11">
      <c r="B176" s="76" t="s">
        <v>2269</v>
      </c>
      <c r="C176" s="73">
        <v>87955</v>
      </c>
      <c r="D176" s="86" t="s">
        <v>133</v>
      </c>
      <c r="E176" s="94">
        <v>44827</v>
      </c>
      <c r="F176" s="83">
        <v>560379.43999999994</v>
      </c>
      <c r="G176" s="85">
        <v>100</v>
      </c>
      <c r="H176" s="83">
        <v>2203.52405</v>
      </c>
      <c r="I176" s="84">
        <v>1E-3</v>
      </c>
      <c r="J176" s="84">
        <f t="shared" si="2"/>
        <v>1.2394449590711547E-3</v>
      </c>
      <c r="K176" s="84">
        <f>H176/'סכום נכסי הקרן'!$C$42</f>
        <v>1.2771298401067783E-4</v>
      </c>
    </row>
    <row r="177" spans="2:11">
      <c r="B177" s="76" t="s">
        <v>2270</v>
      </c>
      <c r="C177" s="73">
        <v>84031</v>
      </c>
      <c r="D177" s="86" t="s">
        <v>131</v>
      </c>
      <c r="E177" s="94">
        <v>44314</v>
      </c>
      <c r="F177" s="83">
        <v>481260.67</v>
      </c>
      <c r="G177" s="85">
        <v>100</v>
      </c>
      <c r="H177" s="83">
        <v>1739.7573300000001</v>
      </c>
      <c r="I177" s="84">
        <v>7.7000000000000002E-3</v>
      </c>
      <c r="J177" s="84">
        <f t="shared" si="2"/>
        <v>9.7858403346021638E-4</v>
      </c>
      <c r="K177" s="84">
        <f>H177/'סכום נכסי הקרן'!$C$42</f>
        <v>1.0083375312774532E-4</v>
      </c>
    </row>
    <row r="178" spans="2:11">
      <c r="B178" s="76" t="s">
        <v>2271</v>
      </c>
      <c r="C178" s="73">
        <v>6653</v>
      </c>
      <c r="D178" s="86" t="s">
        <v>131</v>
      </c>
      <c r="E178" s="94">
        <v>39264</v>
      </c>
      <c r="F178" s="83">
        <v>36611995.620000005</v>
      </c>
      <c r="G178" s="85">
        <v>89.065100000000001</v>
      </c>
      <c r="H178" s="83">
        <v>117879.76549999999</v>
      </c>
      <c r="I178" s="84">
        <v>5.0248959070588236E-3</v>
      </c>
      <c r="J178" s="84">
        <f t="shared" si="2"/>
        <v>6.630537167291857E-2</v>
      </c>
      <c r="K178" s="84">
        <f>H178/'סכום נכסי הקרן'!$C$42</f>
        <v>6.8321362802842792E-3</v>
      </c>
    </row>
    <row r="179" spans="2:11">
      <c r="B179" s="76" t="s">
        <v>2272</v>
      </c>
      <c r="C179" s="73">
        <v>8410</v>
      </c>
      <c r="D179" s="86" t="s">
        <v>133</v>
      </c>
      <c r="E179" s="94">
        <v>44651</v>
      </c>
      <c r="F179" s="83">
        <v>1181089.666397</v>
      </c>
      <c r="G179" s="85">
        <v>112.15470000000001</v>
      </c>
      <c r="H179" s="83">
        <v>5208.7791799899996</v>
      </c>
      <c r="I179" s="84">
        <v>3.9369655665697865E-3</v>
      </c>
      <c r="J179" s="84">
        <f t="shared" si="2"/>
        <v>2.9298500724570659E-3</v>
      </c>
      <c r="K179" s="84">
        <f>H179/'סכום נכסי הקרן'!$C$42</f>
        <v>3.0189311168589894E-4</v>
      </c>
    </row>
    <row r="180" spans="2:11">
      <c r="B180" s="76" t="s">
        <v>2273</v>
      </c>
      <c r="C180" s="73">
        <v>7001</v>
      </c>
      <c r="D180" s="86" t="s">
        <v>133</v>
      </c>
      <c r="E180" s="94">
        <v>43602</v>
      </c>
      <c r="F180" s="83">
        <v>1607500.9</v>
      </c>
      <c r="G180" s="85">
        <v>66.530100000000004</v>
      </c>
      <c r="H180" s="83">
        <v>4205.3775999999998</v>
      </c>
      <c r="I180" s="84">
        <v>2.7775211166666666E-3</v>
      </c>
      <c r="J180" s="84">
        <f t="shared" si="2"/>
        <v>2.3654536773995045E-3</v>
      </c>
      <c r="K180" s="84">
        <f>H180/'סכום נכסי הקרן'!$C$42</f>
        <v>2.4373744511100871E-4</v>
      </c>
    </row>
    <row r="181" spans="2:11">
      <c r="B181" s="76" t="s">
        <v>2274</v>
      </c>
      <c r="C181" s="73">
        <v>8319</v>
      </c>
      <c r="D181" s="86" t="s">
        <v>133</v>
      </c>
      <c r="E181" s="94">
        <v>44377</v>
      </c>
      <c r="F181" s="83">
        <v>1208254.2</v>
      </c>
      <c r="G181" s="85">
        <v>103.1515</v>
      </c>
      <c r="H181" s="83">
        <v>4900.8279899999998</v>
      </c>
      <c r="I181" s="84">
        <v>1.3501857405000001E-3</v>
      </c>
      <c r="J181" s="84">
        <f t="shared" si="2"/>
        <v>2.7566327435728775E-3</v>
      </c>
      <c r="K181" s="84">
        <f>H181/'סכום נכסי הקרן'!$C$42</f>
        <v>2.8404471769933817E-4</v>
      </c>
    </row>
    <row r="182" spans="2:11">
      <c r="B182" s="76" t="s">
        <v>2275</v>
      </c>
      <c r="C182" s="73">
        <v>8411</v>
      </c>
      <c r="D182" s="86" t="s">
        <v>133</v>
      </c>
      <c r="E182" s="94">
        <v>44651</v>
      </c>
      <c r="F182" s="83">
        <v>1730296.288003</v>
      </c>
      <c r="G182" s="85">
        <v>101.33620000000001</v>
      </c>
      <c r="H182" s="83">
        <v>6894.784387793</v>
      </c>
      <c r="I182" s="84">
        <v>5.9054483498546797E-3</v>
      </c>
      <c r="J182" s="84">
        <f t="shared" si="2"/>
        <v>3.8781994475315714E-3</v>
      </c>
      <c r="K182" s="84">
        <f>H182/'סכום נכסי הקרן'!$C$42</f>
        <v>3.9961147157675835E-4</v>
      </c>
    </row>
    <row r="183" spans="2:11">
      <c r="B183" s="76" t="s">
        <v>2276</v>
      </c>
      <c r="C183" s="73">
        <v>9384</v>
      </c>
      <c r="D183" s="86" t="s">
        <v>133</v>
      </c>
      <c r="E183" s="94">
        <v>44910</v>
      </c>
      <c r="F183" s="83">
        <v>230510.87048000001</v>
      </c>
      <c r="G183" s="85">
        <v>100</v>
      </c>
      <c r="H183" s="83">
        <v>906.41484573200012</v>
      </c>
      <c r="I183" s="84">
        <v>2.3051087018129356E-3</v>
      </c>
      <c r="J183" s="84">
        <f t="shared" si="2"/>
        <v>5.0984299961227375E-4</v>
      </c>
      <c r="K183" s="84">
        <f>H183/'סכום נכסי הקרן'!$C$42</f>
        <v>5.2534459381104522E-5</v>
      </c>
    </row>
    <row r="184" spans="2:11">
      <c r="B184" s="76" t="s">
        <v>2277</v>
      </c>
      <c r="C184" s="73">
        <v>5303</v>
      </c>
      <c r="D184" s="86" t="s">
        <v>133</v>
      </c>
      <c r="E184" s="94">
        <v>42788</v>
      </c>
      <c r="F184" s="83">
        <v>2146683.13</v>
      </c>
      <c r="G184" s="85">
        <v>76.059799999999996</v>
      </c>
      <c r="H184" s="83">
        <v>6420.3502400000007</v>
      </c>
      <c r="I184" s="84">
        <v>2.710196942507874E-3</v>
      </c>
      <c r="J184" s="84">
        <f t="shared" si="2"/>
        <v>3.6113382744514537E-3</v>
      </c>
      <c r="K184" s="84">
        <f>H184/'סכום נכסי הקרן'!$C$42</f>
        <v>3.7211397240891091E-4</v>
      </c>
    </row>
    <row r="185" spans="2:11">
      <c r="B185" s="76" t="s">
        <v>2278</v>
      </c>
      <c r="C185" s="73">
        <v>7011</v>
      </c>
      <c r="D185" s="86" t="s">
        <v>133</v>
      </c>
      <c r="E185" s="94">
        <v>43651</v>
      </c>
      <c r="F185" s="83">
        <v>5512858.3200000003</v>
      </c>
      <c r="G185" s="85">
        <v>98.656800000000004</v>
      </c>
      <c r="H185" s="83">
        <v>21386.487149999997</v>
      </c>
      <c r="I185" s="84">
        <v>6.4345566484199784E-3</v>
      </c>
      <c r="J185" s="84">
        <f t="shared" si="2"/>
        <v>1.2029536818673489E-2</v>
      </c>
      <c r="K185" s="84">
        <f>H185/'סכום נכסי הקרן'!$C$42</f>
        <v>1.2395290586606105E-3</v>
      </c>
    </row>
    <row r="186" spans="2:11">
      <c r="B186" s="76" t="s">
        <v>2279</v>
      </c>
      <c r="C186" s="73">
        <v>62177</v>
      </c>
      <c r="D186" s="86" t="s">
        <v>131</v>
      </c>
      <c r="E186" s="94">
        <v>42549</v>
      </c>
      <c r="F186" s="83">
        <v>183057.13</v>
      </c>
      <c r="G186" s="85">
        <v>100</v>
      </c>
      <c r="H186" s="83">
        <v>661.75153</v>
      </c>
      <c r="I186" s="84">
        <v>0</v>
      </c>
      <c r="J186" s="84">
        <f t="shared" si="2"/>
        <v>3.7222402814987381E-4</v>
      </c>
      <c r="K186" s="84">
        <f>H186/'סכום נכסי הקרן'!$C$42</f>
        <v>3.8354136670272144E-5</v>
      </c>
    </row>
    <row r="187" spans="2:11">
      <c r="B187" s="76" t="s">
        <v>2280</v>
      </c>
      <c r="C187" s="73">
        <v>8406</v>
      </c>
      <c r="D187" s="86" t="s">
        <v>131</v>
      </c>
      <c r="E187" s="94">
        <v>44621</v>
      </c>
      <c r="F187" s="83">
        <v>3595196.66</v>
      </c>
      <c r="G187" s="85">
        <v>100</v>
      </c>
      <c r="H187" s="83">
        <v>12996.63593</v>
      </c>
      <c r="I187" s="84">
        <v>4.2296429999999999E-3</v>
      </c>
      <c r="J187" s="84">
        <f t="shared" si="2"/>
        <v>7.3103875985930569E-3</v>
      </c>
      <c r="K187" s="84">
        <f>H187/'סכום נכסי הקרן'!$C$42</f>
        <v>7.5326573209885813E-4</v>
      </c>
    </row>
    <row r="188" spans="2:11">
      <c r="B188" s="76" t="s">
        <v>2281</v>
      </c>
      <c r="C188" s="73">
        <v>8502</v>
      </c>
      <c r="D188" s="86" t="s">
        <v>131</v>
      </c>
      <c r="E188" s="94">
        <v>44621</v>
      </c>
      <c r="F188" s="83">
        <v>5501520.1374169998</v>
      </c>
      <c r="G188" s="85">
        <v>101.2145</v>
      </c>
      <c r="H188" s="83">
        <v>20129.534998534</v>
      </c>
      <c r="I188" s="84">
        <v>4.5770051403419337E-3</v>
      </c>
      <c r="J188" s="84">
        <f t="shared" si="2"/>
        <v>1.1322522521312779E-2</v>
      </c>
      <c r="K188" s="84">
        <f>H188/'סכום נכסי הקרן'!$C$42</f>
        <v>1.1666779772202406E-3</v>
      </c>
    </row>
    <row r="189" spans="2:11">
      <c r="B189" s="76" t="s">
        <v>2282</v>
      </c>
      <c r="C189" s="73">
        <v>7017</v>
      </c>
      <c r="D189" s="86" t="s">
        <v>132</v>
      </c>
      <c r="E189" s="94">
        <v>43709</v>
      </c>
      <c r="F189" s="83">
        <v>10345944.210000001</v>
      </c>
      <c r="G189" s="85">
        <v>100.218141</v>
      </c>
      <c r="H189" s="83">
        <v>10368.50871</v>
      </c>
      <c r="I189" s="84">
        <v>6.2702690919999998E-3</v>
      </c>
      <c r="J189" s="84">
        <f t="shared" si="2"/>
        <v>5.83211054750905E-3</v>
      </c>
      <c r="K189" s="84">
        <f>H189/'סכום נכסי הקרן'!$C$42</f>
        <v>6.0094337844635904E-4</v>
      </c>
    </row>
    <row r="190" spans="2:11">
      <c r="B190" s="76" t="s">
        <v>2283</v>
      </c>
      <c r="C190" s="73">
        <v>6885</v>
      </c>
      <c r="D190" s="86" t="s">
        <v>133</v>
      </c>
      <c r="E190" s="94">
        <v>43602</v>
      </c>
      <c r="F190" s="83">
        <v>1991248.69</v>
      </c>
      <c r="G190" s="85">
        <v>92.123699999999999</v>
      </c>
      <c r="H190" s="83">
        <v>7213.2747499999996</v>
      </c>
      <c r="I190" s="84">
        <v>3.2642582919822408E-3</v>
      </c>
      <c r="J190" s="84">
        <f t="shared" si="2"/>
        <v>4.0573448822955856E-3</v>
      </c>
      <c r="K190" s="84">
        <f>H190/'סכום נכסי הקרן'!$C$42</f>
        <v>4.1807070034537451E-4</v>
      </c>
    </row>
    <row r="191" spans="2:11">
      <c r="B191" s="76" t="s">
        <v>2284</v>
      </c>
      <c r="C191" s="73">
        <v>84034</v>
      </c>
      <c r="D191" s="86" t="s">
        <v>131</v>
      </c>
      <c r="E191" s="94">
        <v>44314</v>
      </c>
      <c r="F191" s="83">
        <v>500537.55</v>
      </c>
      <c r="G191" s="85">
        <v>100</v>
      </c>
      <c r="H191" s="83">
        <v>1809.4432400000001</v>
      </c>
      <c r="I191" s="84">
        <v>8.0000000000000002E-3</v>
      </c>
      <c r="J191" s="84">
        <f t="shared" si="2"/>
        <v>1.0177811776292513E-3</v>
      </c>
      <c r="K191" s="84">
        <f>H191/'סכום נכסי הקרן'!$C$42</f>
        <v>1.0487264506069225E-4</v>
      </c>
    </row>
    <row r="192" spans="2:11">
      <c r="B192" s="76" t="s">
        <v>2285</v>
      </c>
      <c r="C192" s="73">
        <v>5317</v>
      </c>
      <c r="D192" s="86" t="s">
        <v>131</v>
      </c>
      <c r="E192" s="94">
        <v>43191</v>
      </c>
      <c r="F192" s="83">
        <v>2020432.26</v>
      </c>
      <c r="G192" s="85">
        <v>178.0078</v>
      </c>
      <c r="H192" s="83">
        <v>13001.445179999999</v>
      </c>
      <c r="I192" s="84">
        <v>1.5519225E-3</v>
      </c>
      <c r="J192" s="84">
        <f t="shared" si="2"/>
        <v>7.3130927202682263E-3</v>
      </c>
      <c r="K192" s="84">
        <f>H192/'סכום נכסי הקרן'!$C$42</f>
        <v>7.5354446909215442E-4</v>
      </c>
    </row>
    <row r="193" spans="2:11">
      <c r="B193" s="76" t="s">
        <v>2286</v>
      </c>
      <c r="C193" s="73">
        <v>87345</v>
      </c>
      <c r="D193" s="86" t="s">
        <v>131</v>
      </c>
      <c r="E193" s="94">
        <v>44421</v>
      </c>
      <c r="F193" s="83">
        <v>237512.65</v>
      </c>
      <c r="G193" s="85">
        <v>100</v>
      </c>
      <c r="H193" s="83">
        <v>858.60821999999996</v>
      </c>
      <c r="I193" s="84">
        <v>1.1000000000000001E-3</v>
      </c>
      <c r="J193" s="84">
        <f t="shared" si="2"/>
        <v>4.8295258229473688E-4</v>
      </c>
      <c r="K193" s="84">
        <f>H193/'סכום נכסי הקרן'!$C$42</f>
        <v>4.9763658296489454E-5</v>
      </c>
    </row>
    <row r="194" spans="2:11">
      <c r="B194" s="76" t="s">
        <v>2287</v>
      </c>
      <c r="C194" s="73">
        <v>7077</v>
      </c>
      <c r="D194" s="86" t="s">
        <v>131</v>
      </c>
      <c r="E194" s="94">
        <v>44012</v>
      </c>
      <c r="F194" s="83">
        <v>8498827.7599999998</v>
      </c>
      <c r="G194" s="85">
        <v>118.6538</v>
      </c>
      <c r="H194" s="83">
        <v>36454.318289999996</v>
      </c>
      <c r="I194" s="84">
        <v>4.2494138880000004E-3</v>
      </c>
      <c r="J194" s="84">
        <f t="shared" si="2"/>
        <v>2.0504936644969173E-2</v>
      </c>
      <c r="K194" s="84">
        <f>H194/'סכום נכסי הקרן'!$C$42</f>
        <v>2.1128381915735974E-3</v>
      </c>
    </row>
    <row r="195" spans="2:11">
      <c r="B195" s="76" t="s">
        <v>2288</v>
      </c>
      <c r="C195" s="73">
        <v>9172</v>
      </c>
      <c r="D195" s="86" t="s">
        <v>133</v>
      </c>
      <c r="E195" s="94">
        <v>44743</v>
      </c>
      <c r="F195" s="83">
        <v>262474.17627200001</v>
      </c>
      <c r="G195" s="85">
        <v>91.522499999999994</v>
      </c>
      <c r="H195" s="83">
        <v>944.604602086</v>
      </c>
      <c r="I195" s="84">
        <v>8.9352917117288596E-3</v>
      </c>
      <c r="J195" s="84">
        <f t="shared" si="2"/>
        <v>5.3132409077672946E-4</v>
      </c>
      <c r="K195" s="84">
        <f>H195/'סכום נכסי הקרן'!$C$42</f>
        <v>5.4747880987558088E-5</v>
      </c>
    </row>
    <row r="196" spans="2:11">
      <c r="B196" s="76" t="s">
        <v>2289</v>
      </c>
      <c r="C196" s="73">
        <v>84033</v>
      </c>
      <c r="D196" s="86" t="s">
        <v>131</v>
      </c>
      <c r="E196" s="94">
        <v>44314</v>
      </c>
      <c r="F196" s="83">
        <v>577492.46</v>
      </c>
      <c r="G196" s="85">
        <v>100</v>
      </c>
      <c r="H196" s="83">
        <v>2087.6352499999998</v>
      </c>
      <c r="I196" s="84">
        <v>9.1999999999999998E-3</v>
      </c>
      <c r="J196" s="84">
        <f t="shared" si="2"/>
        <v>1.1742594717728402E-3</v>
      </c>
      <c r="K196" s="84">
        <f>H196/'סכום נכסי הקרן'!$C$42</f>
        <v>1.2099624113627321E-4</v>
      </c>
    </row>
    <row r="197" spans="2:11">
      <c r="B197" s="76" t="s">
        <v>2289</v>
      </c>
      <c r="C197" s="73">
        <v>84037</v>
      </c>
      <c r="D197" s="86" t="s">
        <v>131</v>
      </c>
      <c r="E197" s="94">
        <v>44314</v>
      </c>
      <c r="F197" s="83">
        <v>127795.15</v>
      </c>
      <c r="G197" s="85">
        <v>100</v>
      </c>
      <c r="H197" s="83">
        <v>461.97944999999999</v>
      </c>
      <c r="I197" s="84">
        <v>1E-4</v>
      </c>
      <c r="J197" s="84">
        <f t="shared" si="2"/>
        <v>2.5985561650528137E-4</v>
      </c>
      <c r="K197" s="84">
        <f>H197/'סכום נכסי הקרן'!$C$42</f>
        <v>2.6775643365958148E-5</v>
      </c>
    </row>
    <row r="198" spans="2:11">
      <c r="B198" s="76" t="s">
        <v>2290</v>
      </c>
      <c r="C198" s="73">
        <v>8275</v>
      </c>
      <c r="D198" s="86" t="s">
        <v>131</v>
      </c>
      <c r="E198" s="94">
        <v>44256</v>
      </c>
      <c r="F198" s="83">
        <v>629809.57999999996</v>
      </c>
      <c r="G198" s="85">
        <v>108.51009999999999</v>
      </c>
      <c r="H198" s="83">
        <v>2470.5163399999997</v>
      </c>
      <c r="I198" s="84">
        <v>1.0496826333333332E-3</v>
      </c>
      <c r="J198" s="84">
        <f t="shared" si="2"/>
        <v>1.389623600394068E-3</v>
      </c>
      <c r="K198" s="84">
        <f>H198/'סכום נכסי הקרן'!$C$42</f>
        <v>1.4318746093492296E-4</v>
      </c>
    </row>
    <row r="199" spans="2:11">
      <c r="B199" s="76" t="s">
        <v>2291</v>
      </c>
      <c r="C199" s="73">
        <v>8335</v>
      </c>
      <c r="D199" s="86" t="s">
        <v>131</v>
      </c>
      <c r="E199" s="94">
        <v>44412</v>
      </c>
      <c r="F199" s="83">
        <v>3497317.97</v>
      </c>
      <c r="G199" s="85">
        <v>96.288700000000006</v>
      </c>
      <c r="H199" s="83">
        <v>12173.592070000001</v>
      </c>
      <c r="I199" s="84">
        <v>1.3989271788399999E-2</v>
      </c>
      <c r="J199" s="84">
        <f t="shared" si="2"/>
        <v>6.8474393664775673E-3</v>
      </c>
      <c r="K199" s="84">
        <f>H199/'סכום נכסי הקרן'!$C$42</f>
        <v>7.055633313321106E-4</v>
      </c>
    </row>
    <row r="200" spans="2:11">
      <c r="B200" s="76" t="s">
        <v>2292</v>
      </c>
      <c r="C200" s="73">
        <v>6651</v>
      </c>
      <c r="D200" s="86" t="s">
        <v>133</v>
      </c>
      <c r="E200" s="94">
        <v>43465</v>
      </c>
      <c r="F200" s="83">
        <v>3322533.08</v>
      </c>
      <c r="G200" s="85">
        <v>103.6968</v>
      </c>
      <c r="H200" s="83">
        <v>13547.84647</v>
      </c>
      <c r="I200" s="84">
        <v>1.4860368111470302E-2</v>
      </c>
      <c r="J200" s="84">
        <f t="shared" si="2"/>
        <v>7.6204341919986927E-3</v>
      </c>
      <c r="K200" s="84">
        <f>H200/'סכום נכסי הקרן'!$C$42</f>
        <v>7.8521307702642408E-4</v>
      </c>
    </row>
    <row r="201" spans="2:11">
      <c r="B201" s="76" t="s">
        <v>2293</v>
      </c>
      <c r="C201" s="73">
        <v>8415</v>
      </c>
      <c r="D201" s="86" t="s">
        <v>133</v>
      </c>
      <c r="E201" s="94">
        <v>44440</v>
      </c>
      <c r="F201" s="83">
        <v>7655821.8700000001</v>
      </c>
      <c r="G201" s="85">
        <v>113.59739999999999</v>
      </c>
      <c r="H201" s="83">
        <v>34197.614329999997</v>
      </c>
      <c r="I201" s="84">
        <v>1.2759702946666666E-2</v>
      </c>
      <c r="J201" s="84">
        <f t="shared" si="2"/>
        <v>1.9235578887182091E-2</v>
      </c>
      <c r="K201" s="84">
        <f>H201/'סכום נכסי הקרן'!$C$42</f>
        <v>1.9820429788958357E-3</v>
      </c>
    </row>
    <row r="202" spans="2:11">
      <c r="B202" s="76" t="s">
        <v>2294</v>
      </c>
      <c r="C202" s="73">
        <v>87341</v>
      </c>
      <c r="D202" s="86" t="s">
        <v>131</v>
      </c>
      <c r="E202" s="94">
        <v>44421</v>
      </c>
      <c r="F202" s="83">
        <v>210000.96</v>
      </c>
      <c r="G202" s="85">
        <v>100</v>
      </c>
      <c r="H202" s="83">
        <v>759.15346</v>
      </c>
      <c r="I202" s="84">
        <v>1E-3</v>
      </c>
      <c r="J202" s="84">
        <f t="shared" si="2"/>
        <v>4.2701096416824922E-4</v>
      </c>
      <c r="K202" s="84">
        <f>H202/'סכום נכסי הקרן'!$C$42</f>
        <v>4.3999407993132975E-5</v>
      </c>
    </row>
    <row r="203" spans="2:11">
      <c r="B203" s="76" t="s">
        <v>2295</v>
      </c>
      <c r="C203" s="73">
        <v>8310</v>
      </c>
      <c r="D203" s="86" t="s">
        <v>131</v>
      </c>
      <c r="E203" s="94">
        <v>44377</v>
      </c>
      <c r="F203" s="83">
        <v>1607131</v>
      </c>
      <c r="G203" s="85">
        <v>36.096400000000003</v>
      </c>
      <c r="H203" s="83">
        <v>2097.1208899999997</v>
      </c>
      <c r="I203" s="84">
        <v>4.1924711384615388E-3</v>
      </c>
      <c r="J203" s="84">
        <f t="shared" si="2"/>
        <v>1.1795949836233069E-3</v>
      </c>
      <c r="K203" s="84">
        <f>H203/'סכום נכסי הקרן'!$C$42</f>
        <v>1.2154601475442413E-4</v>
      </c>
    </row>
    <row r="204" spans="2:11">
      <c r="B204" s="76" t="s">
        <v>2296</v>
      </c>
      <c r="C204" s="73">
        <v>87951</v>
      </c>
      <c r="D204" s="86" t="s">
        <v>133</v>
      </c>
      <c r="E204" s="94">
        <v>44771</v>
      </c>
      <c r="F204" s="83">
        <v>485017.81</v>
      </c>
      <c r="G204" s="85">
        <v>100</v>
      </c>
      <c r="H204" s="83">
        <v>1907.18703</v>
      </c>
      <c r="I204" s="84">
        <v>1.9E-3</v>
      </c>
      <c r="J204" s="84">
        <f t="shared" ref="J204:J242" si="3">IFERROR(H204/$H$11,0)</f>
        <v>1.0727604041078594E-3</v>
      </c>
      <c r="K204" s="84">
        <f>H204/'סכום נכסי הקרן'!$C$42</f>
        <v>1.1053773008184873E-4</v>
      </c>
    </row>
    <row r="205" spans="2:11">
      <c r="B205" s="76" t="s">
        <v>2297</v>
      </c>
      <c r="C205" s="73">
        <v>7085</v>
      </c>
      <c r="D205" s="86" t="s">
        <v>131</v>
      </c>
      <c r="E205" s="94">
        <v>43983</v>
      </c>
      <c r="F205" s="83">
        <v>8614570.8800000008</v>
      </c>
      <c r="G205" s="85">
        <v>97.327799999999996</v>
      </c>
      <c r="H205" s="83">
        <v>30309.505940000003</v>
      </c>
      <c r="I205" s="84">
        <v>2.8715236266666669E-3</v>
      </c>
      <c r="J205" s="84">
        <f t="shared" si="3"/>
        <v>1.7048583767111696E-2</v>
      </c>
      <c r="K205" s="84">
        <f>H205/'סכום נכסי הקרן'!$C$42</f>
        <v>1.7566939863836587E-3</v>
      </c>
    </row>
    <row r="206" spans="2:11">
      <c r="B206" s="76" t="s">
        <v>2298</v>
      </c>
      <c r="C206" s="73">
        <v>8330</v>
      </c>
      <c r="D206" s="86" t="s">
        <v>131</v>
      </c>
      <c r="E206" s="94">
        <v>44002</v>
      </c>
      <c r="F206" s="83">
        <v>3342520</v>
      </c>
      <c r="G206" s="85">
        <v>109.64279999999999</v>
      </c>
      <c r="H206" s="83">
        <v>13248.369560000001</v>
      </c>
      <c r="I206" s="84">
        <v>1.0865889481230769E-2</v>
      </c>
      <c r="J206" s="84">
        <f t="shared" si="3"/>
        <v>7.4519835020878181E-3</v>
      </c>
      <c r="K206" s="84">
        <f>H206/'סכום נכסי הקרן'!$C$42</f>
        <v>7.6785583973264595E-4</v>
      </c>
    </row>
    <row r="207" spans="2:11">
      <c r="B207" s="76" t="s">
        <v>2299</v>
      </c>
      <c r="C207" s="73">
        <v>5331</v>
      </c>
      <c r="D207" s="86" t="s">
        <v>131</v>
      </c>
      <c r="E207" s="94">
        <v>43251</v>
      </c>
      <c r="F207" s="83">
        <v>423895.03999999998</v>
      </c>
      <c r="G207" s="85">
        <v>146.6669</v>
      </c>
      <c r="H207" s="83">
        <v>2247.4951000000001</v>
      </c>
      <c r="I207" s="84">
        <v>8.7994218571428573E-4</v>
      </c>
      <c r="J207" s="84">
        <f t="shared" si="3"/>
        <v>1.2641779299990489E-3</v>
      </c>
      <c r="K207" s="84">
        <f>H207/'סכום נכסי הקרן'!$C$42</f>
        <v>1.3026148081768236E-4</v>
      </c>
    </row>
    <row r="208" spans="2:11">
      <c r="B208" s="76" t="s">
        <v>2300</v>
      </c>
      <c r="C208" s="73">
        <v>62178</v>
      </c>
      <c r="D208" s="86" t="s">
        <v>131</v>
      </c>
      <c r="E208" s="94">
        <v>42549</v>
      </c>
      <c r="F208" s="83">
        <v>49382.42</v>
      </c>
      <c r="G208" s="85">
        <v>100</v>
      </c>
      <c r="H208" s="83">
        <v>178.51742999999999</v>
      </c>
      <c r="I208" s="84">
        <v>1E-4</v>
      </c>
      <c r="J208" s="84">
        <f t="shared" si="3"/>
        <v>1.0041303098998974E-4</v>
      </c>
      <c r="K208" s="84">
        <f>H208/'סכום נכסי הקרן'!$C$42</f>
        <v>1.0346605331227174E-5</v>
      </c>
    </row>
    <row r="209" spans="2:11">
      <c r="B209" s="76" t="s">
        <v>2301</v>
      </c>
      <c r="C209" s="73">
        <v>5320</v>
      </c>
      <c r="D209" s="86" t="s">
        <v>131</v>
      </c>
      <c r="E209" s="94">
        <v>42948</v>
      </c>
      <c r="F209" s="83">
        <v>1433639.17</v>
      </c>
      <c r="G209" s="85">
        <v>128.4571</v>
      </c>
      <c r="H209" s="83">
        <v>6657.4248899999993</v>
      </c>
      <c r="I209" s="84">
        <v>9.3115335600000009E-4</v>
      </c>
      <c r="J209" s="84">
        <f t="shared" si="3"/>
        <v>3.7446887499618326E-3</v>
      </c>
      <c r="K209" s="84">
        <f>H209/'סכום נכסי הקרן'!$C$42</f>
        <v>3.8585446731514387E-4</v>
      </c>
    </row>
    <row r="210" spans="2:11">
      <c r="B210" s="76" t="s">
        <v>2302</v>
      </c>
      <c r="C210" s="73">
        <v>5287</v>
      </c>
      <c r="D210" s="86" t="s">
        <v>133</v>
      </c>
      <c r="E210" s="94">
        <v>42735</v>
      </c>
      <c r="F210" s="83">
        <v>77957.7</v>
      </c>
      <c r="G210" s="85">
        <v>38.488599999999998</v>
      </c>
      <c r="H210" s="83">
        <v>117.98499000000001</v>
      </c>
      <c r="I210" s="84">
        <v>5.0694660595219462E-5</v>
      </c>
      <c r="J210" s="84">
        <f t="shared" si="3"/>
        <v>6.6364558672078302E-5</v>
      </c>
      <c r="K210" s="84">
        <f>H210/'סכום נכסי הקרן'!$C$42</f>
        <v>6.8382349361560105E-6</v>
      </c>
    </row>
    <row r="211" spans="2:11">
      <c r="B211" s="76" t="s">
        <v>2303</v>
      </c>
      <c r="C211" s="73">
        <v>7028</v>
      </c>
      <c r="D211" s="86" t="s">
        <v>133</v>
      </c>
      <c r="E211" s="94">
        <v>43754</v>
      </c>
      <c r="F211" s="83">
        <v>5967078.8899999997</v>
      </c>
      <c r="G211" s="85">
        <v>104.396</v>
      </c>
      <c r="H211" s="83">
        <v>24495.213960000001</v>
      </c>
      <c r="I211" s="84">
        <v>6.5179245283018871E-4</v>
      </c>
      <c r="J211" s="84">
        <f t="shared" si="3"/>
        <v>1.3778142999660646E-2</v>
      </c>
      <c r="K211" s="84">
        <f>H211/'סכום נכסי הקרן'!$C$42</f>
        <v>1.4197062513620453E-3</v>
      </c>
    </row>
    <row r="212" spans="2:11">
      <c r="B212" s="76" t="s">
        <v>2304</v>
      </c>
      <c r="C212" s="73">
        <v>8416</v>
      </c>
      <c r="D212" s="86" t="s">
        <v>133</v>
      </c>
      <c r="E212" s="94">
        <v>44713</v>
      </c>
      <c r="F212" s="83">
        <v>1057895</v>
      </c>
      <c r="G212" s="85">
        <v>103.69289999999999</v>
      </c>
      <c r="H212" s="83">
        <v>4313.4739800000007</v>
      </c>
      <c r="I212" s="84">
        <v>2.6159658682634729E-4</v>
      </c>
      <c r="J212" s="84">
        <f t="shared" si="3"/>
        <v>2.4262560604208479E-3</v>
      </c>
      <c r="K212" s="84">
        <f>H212/'סכום נכסי הקרן'!$C$42</f>
        <v>2.5000255088580261E-4</v>
      </c>
    </row>
    <row r="213" spans="2:11">
      <c r="B213" s="76" t="s">
        <v>2305</v>
      </c>
      <c r="C213" s="73">
        <v>5335</v>
      </c>
      <c r="D213" s="86" t="s">
        <v>131</v>
      </c>
      <c r="E213" s="94">
        <v>43306</v>
      </c>
      <c r="F213" s="83">
        <v>372962.88</v>
      </c>
      <c r="G213" s="85">
        <v>135.316</v>
      </c>
      <c r="H213" s="83">
        <v>1824.4125900000001</v>
      </c>
      <c r="I213" s="84">
        <v>4.5626631111111109E-4</v>
      </c>
      <c r="J213" s="84">
        <f t="shared" si="3"/>
        <v>1.0262011834821813E-3</v>
      </c>
      <c r="K213" s="84">
        <f>H213/'סכום נכסי הקרן'!$C$42</f>
        <v>1.0574024637287227E-4</v>
      </c>
    </row>
    <row r="214" spans="2:11">
      <c r="B214" s="76" t="s">
        <v>2306</v>
      </c>
      <c r="C214" s="73">
        <v>8339</v>
      </c>
      <c r="D214" s="86" t="s">
        <v>131</v>
      </c>
      <c r="E214" s="94">
        <v>44539</v>
      </c>
      <c r="F214" s="83">
        <v>1079242.0700689999</v>
      </c>
      <c r="G214" s="85">
        <v>99.008600000000001</v>
      </c>
      <c r="H214" s="83">
        <v>3862.781004298</v>
      </c>
      <c r="I214" s="84">
        <v>2.6359372911916447E-3</v>
      </c>
      <c r="J214" s="84">
        <f t="shared" si="3"/>
        <v>2.1727488945595887E-3</v>
      </c>
      <c r="K214" s="84">
        <f>H214/'סכום נכסי הקרן'!$C$42</f>
        <v>2.23881054821553E-4</v>
      </c>
    </row>
    <row r="215" spans="2:11">
      <c r="B215" s="76" t="s">
        <v>2307</v>
      </c>
      <c r="C215" s="73">
        <v>7013</v>
      </c>
      <c r="D215" s="86" t="s">
        <v>133</v>
      </c>
      <c r="E215" s="94">
        <v>43507</v>
      </c>
      <c r="F215" s="83">
        <v>4236910.37</v>
      </c>
      <c r="G215" s="85">
        <v>96.519499999999994</v>
      </c>
      <c r="H215" s="83">
        <v>16080.51449</v>
      </c>
      <c r="I215" s="84">
        <v>3.545620690896006E-3</v>
      </c>
      <c r="J215" s="84">
        <f t="shared" si="3"/>
        <v>9.0450170597870978E-3</v>
      </c>
      <c r="K215" s="84">
        <f>H215/'סכום נכסי הקרן'!$C$42</f>
        <v>9.3200275710394131E-4</v>
      </c>
    </row>
    <row r="216" spans="2:11">
      <c r="B216" s="76" t="s">
        <v>2308</v>
      </c>
      <c r="C216" s="73">
        <v>8112</v>
      </c>
      <c r="D216" s="86" t="s">
        <v>131</v>
      </c>
      <c r="E216" s="94">
        <v>44440</v>
      </c>
      <c r="F216" s="83">
        <v>843044.81</v>
      </c>
      <c r="G216" s="85">
        <v>73.055599999999998</v>
      </c>
      <c r="H216" s="83">
        <v>2226.4475600000001</v>
      </c>
      <c r="I216" s="84">
        <v>5.269030093125E-4</v>
      </c>
      <c r="J216" s="84">
        <f t="shared" si="3"/>
        <v>1.2523390452118153E-3</v>
      </c>
      <c r="K216" s="84">
        <f>H216/'סכום נכסי הקרן'!$C$42</f>
        <v>1.2904159663285392E-4</v>
      </c>
    </row>
    <row r="217" spans="2:11">
      <c r="B217" s="76" t="s">
        <v>2309</v>
      </c>
      <c r="C217" s="73">
        <v>8317</v>
      </c>
      <c r="D217" s="86" t="s">
        <v>131</v>
      </c>
      <c r="E217" s="94">
        <v>44378</v>
      </c>
      <c r="F217" s="83">
        <v>810772.87</v>
      </c>
      <c r="G217" s="85">
        <v>103.96210000000001</v>
      </c>
      <c r="H217" s="83">
        <v>3047.0708500000001</v>
      </c>
      <c r="I217" s="84">
        <v>1.7435975789247311E-4</v>
      </c>
      <c r="J217" s="84">
        <f t="shared" si="3"/>
        <v>1.7139257476972663E-3</v>
      </c>
      <c r="K217" s="84">
        <f>H217/'סכום נכסי הקרן'!$C$42</f>
        <v>1.7660370475441485E-4</v>
      </c>
    </row>
    <row r="218" spans="2:11">
      <c r="B218" s="76" t="s">
        <v>2310</v>
      </c>
      <c r="C218" s="73">
        <v>9377</v>
      </c>
      <c r="D218" s="86" t="s">
        <v>131</v>
      </c>
      <c r="E218" s="94">
        <v>44502</v>
      </c>
      <c r="F218" s="83">
        <v>1953972.41</v>
      </c>
      <c r="G218" s="85">
        <v>100.6054</v>
      </c>
      <c r="H218" s="83">
        <v>7106.3733600000005</v>
      </c>
      <c r="I218" s="84">
        <v>1.1135460351339027E-2</v>
      </c>
      <c r="J218" s="84">
        <f t="shared" si="3"/>
        <v>3.9972146609108007E-3</v>
      </c>
      <c r="K218" s="84">
        <f>H218/'סכום נכסי הקרן'!$C$42</f>
        <v>4.1187485441767101E-4</v>
      </c>
    </row>
    <row r="219" spans="2:11">
      <c r="B219" s="76" t="s">
        <v>2311</v>
      </c>
      <c r="C219" s="73">
        <v>84036</v>
      </c>
      <c r="D219" s="86" t="s">
        <v>131</v>
      </c>
      <c r="E219" s="94">
        <v>44314</v>
      </c>
      <c r="F219" s="83">
        <v>385028.88</v>
      </c>
      <c r="G219" s="85">
        <v>100</v>
      </c>
      <c r="H219" s="83">
        <v>1391.87941</v>
      </c>
      <c r="I219" s="84">
        <v>6.0999999999999995E-3</v>
      </c>
      <c r="J219" s="84">
        <f t="shared" si="3"/>
        <v>7.8290859514759225E-4</v>
      </c>
      <c r="K219" s="84">
        <f>H219/'סכום נכסי הקרן'!$C$42</f>
        <v>8.0671265119217406E-5</v>
      </c>
    </row>
    <row r="220" spans="2:11">
      <c r="B220" s="76" t="s">
        <v>2312</v>
      </c>
      <c r="C220" s="73">
        <v>7043</v>
      </c>
      <c r="D220" s="86" t="s">
        <v>133</v>
      </c>
      <c r="E220" s="94">
        <v>43860</v>
      </c>
      <c r="F220" s="83">
        <v>9144060.5700000003</v>
      </c>
      <c r="G220" s="85">
        <v>93.8172</v>
      </c>
      <c r="H220" s="83">
        <v>33733.170399999995</v>
      </c>
      <c r="I220" s="84">
        <v>3.01417749E-3</v>
      </c>
      <c r="J220" s="84">
        <f t="shared" si="3"/>
        <v>1.8974337042415433E-2</v>
      </c>
      <c r="K220" s="84">
        <f>H220/'סכום נכסי הקרן'!$C$42</f>
        <v>1.9551244979262514E-3</v>
      </c>
    </row>
    <row r="221" spans="2:11">
      <c r="B221" s="76" t="s">
        <v>2313</v>
      </c>
      <c r="C221" s="73">
        <v>5304</v>
      </c>
      <c r="D221" s="86" t="s">
        <v>133</v>
      </c>
      <c r="E221" s="94">
        <v>42928</v>
      </c>
      <c r="F221" s="83">
        <v>2517913.09</v>
      </c>
      <c r="G221" s="85">
        <v>56.3155</v>
      </c>
      <c r="H221" s="83">
        <v>5575.7626700000001</v>
      </c>
      <c r="I221" s="84">
        <v>4.7166462000000002E-4</v>
      </c>
      <c r="J221" s="84">
        <f t="shared" si="3"/>
        <v>3.136272070326903E-3</v>
      </c>
      <c r="K221" s="84">
        <f>H221/'סכום נכסי הקרן'!$C$42</f>
        <v>3.2316293018042817E-4</v>
      </c>
    </row>
    <row r="222" spans="2:11">
      <c r="B222" s="76" t="s">
        <v>2314</v>
      </c>
      <c r="C222" s="73">
        <v>5284</v>
      </c>
      <c r="D222" s="86" t="s">
        <v>133</v>
      </c>
      <c r="E222" s="94">
        <v>42531</v>
      </c>
      <c r="F222" s="83">
        <v>22237.56</v>
      </c>
      <c r="G222" s="85">
        <v>43.691699999999997</v>
      </c>
      <c r="H222" s="83">
        <v>38.20514</v>
      </c>
      <c r="I222" s="84">
        <v>1.9911E-5</v>
      </c>
      <c r="J222" s="84">
        <f t="shared" si="3"/>
        <v>2.1489744204792196E-5</v>
      </c>
      <c r="K222" s="84">
        <f>H222/'סכום נכסי הקרן'!$C$42</f>
        <v>2.2143132197471173E-6</v>
      </c>
    </row>
    <row r="223" spans="2:11">
      <c r="B223" s="76" t="s">
        <v>2315</v>
      </c>
      <c r="C223" s="73">
        <v>85891</v>
      </c>
      <c r="D223" s="86" t="s">
        <v>131</v>
      </c>
      <c r="E223" s="94">
        <v>44395</v>
      </c>
      <c r="F223" s="83">
        <v>9168347.9199999999</v>
      </c>
      <c r="G223" s="85">
        <v>100</v>
      </c>
      <c r="H223" s="83">
        <v>33143.577729999997</v>
      </c>
      <c r="I223" s="84">
        <v>5.1999999999999998E-3</v>
      </c>
      <c r="J223" s="84">
        <f t="shared" si="3"/>
        <v>1.8642701150927525E-2</v>
      </c>
      <c r="K223" s="84">
        <f>H223/'סכום נכסי הקרן'!$C$42</f>
        <v>1.9209525817011832E-3</v>
      </c>
    </row>
    <row r="224" spans="2:11">
      <c r="B224" s="76" t="s">
        <v>2316</v>
      </c>
      <c r="C224" s="73">
        <v>7041</v>
      </c>
      <c r="D224" s="86" t="s">
        <v>131</v>
      </c>
      <c r="E224" s="94">
        <v>43516</v>
      </c>
      <c r="F224" s="83">
        <v>4070679.16</v>
      </c>
      <c r="G224" s="85">
        <v>81.263800000000003</v>
      </c>
      <c r="H224" s="83">
        <v>11958.37868</v>
      </c>
      <c r="I224" s="84">
        <v>2.6531285680000002E-3</v>
      </c>
      <c r="J224" s="84">
        <f t="shared" si="3"/>
        <v>6.7263854794731952E-3</v>
      </c>
      <c r="K224" s="84">
        <f>H224/'סכום נכסי הקרן'!$C$42</f>
        <v>6.930898826143833E-4</v>
      </c>
    </row>
    <row r="225" spans="2:11">
      <c r="B225" s="76" t="s">
        <v>2317</v>
      </c>
      <c r="C225" s="73">
        <v>7054</v>
      </c>
      <c r="D225" s="86" t="s">
        <v>131</v>
      </c>
      <c r="E225" s="94">
        <v>43973</v>
      </c>
      <c r="F225" s="83">
        <v>1475253.02</v>
      </c>
      <c r="G225" s="85">
        <v>105.3861</v>
      </c>
      <c r="H225" s="83">
        <v>5620.2825000000003</v>
      </c>
      <c r="I225" s="84">
        <v>4.6283973538461531E-3</v>
      </c>
      <c r="J225" s="84">
        <f t="shared" si="3"/>
        <v>3.1613137207106164E-3</v>
      </c>
      <c r="K225" s="84">
        <f>H225/'סכום נכסי הקרן'!$C$42</f>
        <v>3.2574323346186868E-4</v>
      </c>
    </row>
    <row r="226" spans="2:11">
      <c r="B226" s="76" t="s">
        <v>2318</v>
      </c>
      <c r="C226" s="73">
        <v>7071</v>
      </c>
      <c r="D226" s="86" t="s">
        <v>131</v>
      </c>
      <c r="E226" s="94">
        <v>44055</v>
      </c>
      <c r="F226" s="83">
        <v>1971834.03</v>
      </c>
      <c r="G226" s="85">
        <v>0</v>
      </c>
      <c r="H226" s="85">
        <v>0</v>
      </c>
      <c r="I226" s="84">
        <v>6.1226043999999995E-3</v>
      </c>
      <c r="J226" s="84">
        <v>0</v>
      </c>
      <c r="K226" s="84">
        <v>0</v>
      </c>
    </row>
    <row r="227" spans="2:11">
      <c r="B227" s="76" t="s">
        <v>2319</v>
      </c>
      <c r="C227" s="73">
        <v>83111</v>
      </c>
      <c r="D227" s="86" t="s">
        <v>131</v>
      </c>
      <c r="E227" s="94">
        <v>44256</v>
      </c>
      <c r="F227" s="83">
        <v>979271.23</v>
      </c>
      <c r="G227" s="85">
        <v>100</v>
      </c>
      <c r="H227" s="83">
        <v>3540.0654900000004</v>
      </c>
      <c r="I227" s="84">
        <v>8.0000000000000004E-4</v>
      </c>
      <c r="J227" s="84">
        <f t="shared" si="3"/>
        <v>1.9912268833018896E-3</v>
      </c>
      <c r="K227" s="84">
        <f>H227/'סכום נכסי הקרן'!$C$42</f>
        <v>2.0517694250767193E-4</v>
      </c>
    </row>
    <row r="228" spans="2:11">
      <c r="B228" s="76" t="s">
        <v>2320</v>
      </c>
      <c r="C228" s="73">
        <v>62179</v>
      </c>
      <c r="D228" s="86" t="s">
        <v>131</v>
      </c>
      <c r="E228" s="94">
        <v>42549</v>
      </c>
      <c r="F228" s="83">
        <v>122921.67</v>
      </c>
      <c r="G228" s="85">
        <v>100</v>
      </c>
      <c r="H228" s="83">
        <v>444.36185</v>
      </c>
      <c r="I228" s="84">
        <v>1E-4</v>
      </c>
      <c r="J228" s="84">
        <f t="shared" si="3"/>
        <v>2.4994601487831843E-4</v>
      </c>
      <c r="K228" s="84">
        <f>H228/'סכום נכסי הקרן'!$C$42</f>
        <v>2.5754553413658098E-5</v>
      </c>
    </row>
    <row r="229" spans="2:11">
      <c r="B229" s="76" t="s">
        <v>2321</v>
      </c>
      <c r="C229" s="73">
        <v>6646</v>
      </c>
      <c r="D229" s="86" t="s">
        <v>133</v>
      </c>
      <c r="E229" s="94">
        <v>42947</v>
      </c>
      <c r="F229" s="83">
        <v>3919072.99</v>
      </c>
      <c r="G229" s="85">
        <v>86.511499999999998</v>
      </c>
      <c r="H229" s="83">
        <v>13331.92289</v>
      </c>
      <c r="I229" s="84">
        <v>3.0579444343204251E-3</v>
      </c>
      <c r="J229" s="84">
        <f t="shared" si="3"/>
        <v>7.4989808351471543E-3</v>
      </c>
      <c r="K229" s="84">
        <f>H229/'סכום נכסי הקרן'!$C$42</f>
        <v>7.7269846675018575E-4</v>
      </c>
    </row>
    <row r="230" spans="2:11">
      <c r="B230" s="76" t="s">
        <v>2322</v>
      </c>
      <c r="C230" s="73">
        <v>621710</v>
      </c>
      <c r="D230" s="86" t="s">
        <v>131</v>
      </c>
      <c r="E230" s="94">
        <v>42549</v>
      </c>
      <c r="F230" s="83">
        <v>138156.37</v>
      </c>
      <c r="G230" s="85">
        <v>100</v>
      </c>
      <c r="H230" s="83">
        <v>499.43527</v>
      </c>
      <c r="I230" s="84">
        <v>0</v>
      </c>
      <c r="J230" s="84">
        <f t="shared" si="3"/>
        <v>2.8092388090061513E-4</v>
      </c>
      <c r="K230" s="84">
        <f>H230/'סכום נכסי הקרן'!$C$42</f>
        <v>2.8946527110461335E-5</v>
      </c>
    </row>
    <row r="231" spans="2:11">
      <c r="B231" s="76" t="s">
        <v>2323</v>
      </c>
      <c r="C231" s="73">
        <v>6647</v>
      </c>
      <c r="D231" s="86" t="s">
        <v>131</v>
      </c>
      <c r="E231" s="94">
        <v>43454</v>
      </c>
      <c r="F231" s="83">
        <v>5440577.9000000004</v>
      </c>
      <c r="G231" s="85">
        <v>122.6987</v>
      </c>
      <c r="H231" s="83">
        <v>24131.998869999999</v>
      </c>
      <c r="I231" s="84">
        <v>3.9667720608695654E-4</v>
      </c>
      <c r="J231" s="84">
        <f t="shared" si="3"/>
        <v>1.3573840662974519E-2</v>
      </c>
      <c r="K231" s="84">
        <f>H231/'סכום נכסי הקרן'!$C$42</f>
        <v>1.3986548437399651E-3</v>
      </c>
    </row>
    <row r="232" spans="2:11">
      <c r="B232" s="76" t="s">
        <v>2324</v>
      </c>
      <c r="C232" s="73">
        <v>8000</v>
      </c>
      <c r="D232" s="86" t="s">
        <v>131</v>
      </c>
      <c r="E232" s="94">
        <v>44228</v>
      </c>
      <c r="F232" s="83">
        <v>4655261.29</v>
      </c>
      <c r="G232" s="85">
        <v>96.393000000000001</v>
      </c>
      <c r="H232" s="83">
        <v>16221.755859999999</v>
      </c>
      <c r="I232" s="84">
        <v>3.0298851272727271E-4</v>
      </c>
      <c r="J232" s="84">
        <f t="shared" si="3"/>
        <v>9.1244629383373244E-3</v>
      </c>
      <c r="K232" s="84">
        <f>H232/'סכום נכסי הקרן'!$C$42</f>
        <v>9.4018889731350974E-4</v>
      </c>
    </row>
    <row r="233" spans="2:11">
      <c r="B233" s="76" t="s">
        <v>2325</v>
      </c>
      <c r="C233" s="73">
        <v>8312</v>
      </c>
      <c r="D233" s="86" t="s">
        <v>133</v>
      </c>
      <c r="E233" s="94">
        <v>44377</v>
      </c>
      <c r="F233" s="83">
        <v>8117993.6500000004</v>
      </c>
      <c r="G233" s="85">
        <v>89.034099999999995</v>
      </c>
      <c r="H233" s="83">
        <v>28421.086660000001</v>
      </c>
      <c r="I233" s="84">
        <v>7.4320183545454549E-3</v>
      </c>
      <c r="J233" s="84">
        <f t="shared" si="3"/>
        <v>1.5986379904526768E-2</v>
      </c>
      <c r="K233" s="84">
        <f>H233/'סכום נכסי הקרן'!$C$42</f>
        <v>1.647244007241341E-3</v>
      </c>
    </row>
    <row r="234" spans="2:11">
      <c r="B234" s="76" t="s">
        <v>2326</v>
      </c>
      <c r="C234" s="73">
        <v>5337</v>
      </c>
      <c r="D234" s="86" t="s">
        <v>131</v>
      </c>
      <c r="E234" s="94">
        <v>42985</v>
      </c>
      <c r="F234" s="83">
        <v>2766014.58</v>
      </c>
      <c r="G234" s="85">
        <v>105.8724</v>
      </c>
      <c r="H234" s="83">
        <v>10586.332359999999</v>
      </c>
      <c r="I234" s="84">
        <v>6.4528280888888887E-4</v>
      </c>
      <c r="J234" s="84">
        <f t="shared" si="3"/>
        <v>5.9546326615558557E-3</v>
      </c>
      <c r="K234" s="84">
        <f>H234/'סכום נכסי הקרן'!$C$42</f>
        <v>6.1356811396018167E-4</v>
      </c>
    </row>
    <row r="235" spans="2:11">
      <c r="B235" s="76" t="s">
        <v>2327</v>
      </c>
      <c r="C235" s="73">
        <v>7049</v>
      </c>
      <c r="D235" s="86" t="s">
        <v>133</v>
      </c>
      <c r="E235" s="94">
        <v>43922</v>
      </c>
      <c r="F235" s="83">
        <v>1190729.1499999999</v>
      </c>
      <c r="G235" s="85">
        <v>102.9158</v>
      </c>
      <c r="H235" s="83">
        <v>4818.7083200000006</v>
      </c>
      <c r="I235" s="84">
        <v>3.5987475E-3</v>
      </c>
      <c r="J235" s="84">
        <f t="shared" si="3"/>
        <v>2.7104418199829644E-3</v>
      </c>
      <c r="K235" s="84">
        <f>H235/'סכום נכסי הקרן'!$C$42</f>
        <v>2.792851834879135E-4</v>
      </c>
    </row>
    <row r="236" spans="2:11">
      <c r="B236" s="76" t="s">
        <v>2328</v>
      </c>
      <c r="C236" s="73">
        <v>7005</v>
      </c>
      <c r="D236" s="86" t="s">
        <v>131</v>
      </c>
      <c r="E236" s="94">
        <v>43621</v>
      </c>
      <c r="F236" s="83">
        <v>1643092.66</v>
      </c>
      <c r="G236" s="85">
        <v>87.2577</v>
      </c>
      <c r="H236" s="83">
        <v>5182.9154100000005</v>
      </c>
      <c r="I236" s="84">
        <v>8.4045659764705885E-4</v>
      </c>
      <c r="J236" s="84">
        <f t="shared" si="3"/>
        <v>2.9153021398685016E-3</v>
      </c>
      <c r="K236" s="84">
        <f>H236/'סכום נכסי הקרן'!$C$42</f>
        <v>3.0039408595791168E-4</v>
      </c>
    </row>
    <row r="237" spans="2:11">
      <c r="B237" s="76" t="s">
        <v>2329</v>
      </c>
      <c r="C237" s="73">
        <v>5286</v>
      </c>
      <c r="D237" s="86" t="s">
        <v>131</v>
      </c>
      <c r="E237" s="94">
        <v>42705</v>
      </c>
      <c r="F237" s="83">
        <v>60194.22</v>
      </c>
      <c r="G237" s="85">
        <v>107.5104</v>
      </c>
      <c r="H237" s="83">
        <v>233.94490999999999</v>
      </c>
      <c r="I237" s="84">
        <v>2.8663914285714286E-5</v>
      </c>
      <c r="J237" s="84">
        <f t="shared" si="3"/>
        <v>1.3159004976589882E-4</v>
      </c>
      <c r="K237" s="84">
        <f>H237/'סכום נכסי הקרן'!$C$42</f>
        <v>1.3559099820221821E-5</v>
      </c>
    </row>
    <row r="238" spans="2:11">
      <c r="B238" s="76" t="s">
        <v>2330</v>
      </c>
      <c r="C238" s="73">
        <v>8273</v>
      </c>
      <c r="D238" s="86" t="s">
        <v>131</v>
      </c>
      <c r="E238" s="94">
        <v>43922</v>
      </c>
      <c r="F238" s="83">
        <v>8117123.04</v>
      </c>
      <c r="G238" s="85">
        <v>70.557599999999994</v>
      </c>
      <c r="H238" s="83">
        <v>20703.998660000001</v>
      </c>
      <c r="I238" s="84">
        <v>2.379736515E-3</v>
      </c>
      <c r="J238" s="84">
        <f t="shared" si="3"/>
        <v>1.1645648601726377E-2</v>
      </c>
      <c r="K238" s="84">
        <f>H238/'סכום נכסי הקרן'!$C$42</f>
        <v>1.199973038561424E-3</v>
      </c>
    </row>
    <row r="239" spans="2:11">
      <c r="B239" s="76" t="s">
        <v>2331</v>
      </c>
      <c r="C239" s="73">
        <v>8321</v>
      </c>
      <c r="D239" s="86" t="s">
        <v>131</v>
      </c>
      <c r="E239" s="94">
        <v>44217</v>
      </c>
      <c r="F239" s="83">
        <v>4287514.28</v>
      </c>
      <c r="G239" s="85">
        <v>91.584900000000005</v>
      </c>
      <c r="H239" s="83">
        <v>14195.077140000001</v>
      </c>
      <c r="I239" s="84">
        <v>1.21014698772E-2</v>
      </c>
      <c r="J239" s="84">
        <f t="shared" si="3"/>
        <v>7.9844904823249754E-3</v>
      </c>
      <c r="K239" s="84">
        <f>H239/'סכום נכסי הקרן'!$C$42</f>
        <v>8.2272560619937797E-4</v>
      </c>
    </row>
    <row r="240" spans="2:11">
      <c r="B240" s="76" t="s">
        <v>2332</v>
      </c>
      <c r="C240" s="73">
        <v>8509</v>
      </c>
      <c r="D240" s="86" t="s">
        <v>131</v>
      </c>
      <c r="E240" s="94">
        <v>44531</v>
      </c>
      <c r="F240" s="83">
        <v>5921166.1900000004</v>
      </c>
      <c r="G240" s="85">
        <v>74.951899999999995</v>
      </c>
      <c r="H240" s="83">
        <v>16043.46601</v>
      </c>
      <c r="I240" s="84">
        <v>3.2180856559999999E-3</v>
      </c>
      <c r="J240" s="84">
        <f t="shared" si="3"/>
        <v>9.0241779172430224E-3</v>
      </c>
      <c r="K240" s="84">
        <f>H240/'סכום נכסי הקרן'!$C$42</f>
        <v>9.2985548218136444E-4</v>
      </c>
    </row>
    <row r="241" spans="2:11">
      <c r="B241" s="76" t="s">
        <v>2333</v>
      </c>
      <c r="C241" s="73">
        <v>9409</v>
      </c>
      <c r="D241" s="86" t="s">
        <v>131</v>
      </c>
      <c r="E241" s="94">
        <v>44931</v>
      </c>
      <c r="F241" s="83">
        <v>1336018.8500000001</v>
      </c>
      <c r="G241" s="85">
        <v>77.922300000000007</v>
      </c>
      <c r="H241" s="83">
        <v>3763.41968</v>
      </c>
      <c r="I241" s="84">
        <v>4.6569502108657901E-3</v>
      </c>
      <c r="J241" s="84">
        <f t="shared" si="3"/>
        <v>2.1168598324330418E-3</v>
      </c>
      <c r="K241" s="84">
        <f>H241/'סכום נכסי הקרן'!$C$42</f>
        <v>2.181222199128302E-4</v>
      </c>
    </row>
    <row r="242" spans="2:11">
      <c r="B242" s="76" t="s">
        <v>2334</v>
      </c>
      <c r="C242" s="73">
        <v>6658</v>
      </c>
      <c r="D242" s="86" t="s">
        <v>131</v>
      </c>
      <c r="E242" s="94">
        <v>43356</v>
      </c>
      <c r="F242" s="83">
        <v>3448804.79</v>
      </c>
      <c r="G242" s="85">
        <v>54.564500000000002</v>
      </c>
      <c r="H242" s="83">
        <v>6802.7904699999999</v>
      </c>
      <c r="I242" s="84">
        <v>4.4134244080505395E-3</v>
      </c>
      <c r="J242" s="84">
        <f t="shared" si="3"/>
        <v>3.8264544267891201E-3</v>
      </c>
      <c r="K242" s="84">
        <f>H242/'סכום נכסי הקרן'!$C$42</f>
        <v>3.9427964061617635E-4</v>
      </c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31" t="s">
        <v>111</v>
      </c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31" t="s">
        <v>203</v>
      </c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31" t="s">
        <v>211</v>
      </c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2:1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2:1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2:1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2:1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2:1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2:1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2:1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2:1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2:1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2:1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2:1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2:1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2:1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2:1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2:1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2:1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2:1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2:1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2:1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2:1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2:1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2:1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2:1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2:1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2:1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2:1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2:1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2:1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2:1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2:1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2:1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2:1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2:1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2:1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2:1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2:1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2:1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2:1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2:1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2:1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5:K5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5703125" style="2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8801</v>
      </c>
    </row>
    <row r="6" spans="2:1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115</v>
      </c>
      <c r="C8" s="29" t="s">
        <v>45</v>
      </c>
      <c r="D8" s="29" t="s">
        <v>65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58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29.895366061000001</v>
      </c>
      <c r="J11" s="73"/>
      <c r="K11" s="84">
        <f>IFERROR(I11/$I$11,0)</f>
        <v>1</v>
      </c>
      <c r="L11" s="84">
        <f>I11/'סכום נכסי הקרן'!$C$42</f>
        <v>1.7326910535611595E-6</v>
      </c>
    </row>
    <row r="12" spans="2:12" ht="21" customHeight="1">
      <c r="B12" s="92" t="s">
        <v>2335</v>
      </c>
      <c r="C12" s="73"/>
      <c r="D12" s="73"/>
      <c r="E12" s="73"/>
      <c r="F12" s="73"/>
      <c r="G12" s="83"/>
      <c r="H12" s="85"/>
      <c r="I12" s="83">
        <v>20.352886061</v>
      </c>
      <c r="J12" s="73"/>
      <c r="K12" s="84">
        <f t="shared" ref="K12:K17" si="0">IFERROR(I12/$I$11,0)</f>
        <v>0.68080404232117286</v>
      </c>
      <c r="L12" s="84">
        <f>I12/'סכום נכסי הקרן'!$C$42</f>
        <v>1.1796230733581694E-6</v>
      </c>
    </row>
    <row r="13" spans="2:12">
      <c r="B13" s="72" t="s">
        <v>2336</v>
      </c>
      <c r="C13" s="73">
        <v>8944</v>
      </c>
      <c r="D13" s="86" t="s">
        <v>487</v>
      </c>
      <c r="E13" s="86" t="s">
        <v>132</v>
      </c>
      <c r="F13" s="94">
        <v>44607</v>
      </c>
      <c r="G13" s="83">
        <v>119657.41770000002</v>
      </c>
      <c r="H13" s="85">
        <v>17.0045</v>
      </c>
      <c r="I13" s="83">
        <v>20.347145593</v>
      </c>
      <c r="J13" s="84">
        <v>7.1834652308487242E-4</v>
      </c>
      <c r="K13" s="84">
        <f t="shared" si="0"/>
        <v>0.68061202366556295</v>
      </c>
      <c r="L13" s="84">
        <f>I13/'סכום נכסי הקרן'!$C$42</f>
        <v>1.1792903643514772E-6</v>
      </c>
    </row>
    <row r="14" spans="2:12">
      <c r="B14" s="72" t="s">
        <v>2337</v>
      </c>
      <c r="C14" s="73" t="s">
        <v>2338</v>
      </c>
      <c r="D14" s="86" t="s">
        <v>1092</v>
      </c>
      <c r="E14" s="86" t="s">
        <v>132</v>
      </c>
      <c r="F14" s="94">
        <v>44628</v>
      </c>
      <c r="G14" s="83">
        <v>212295.41850000003</v>
      </c>
      <c r="H14" s="85">
        <v>1E-4</v>
      </c>
      <c r="I14" s="83">
        <v>2.1229500000000001E-4</v>
      </c>
      <c r="J14" s="84">
        <v>2.3340569634112351E-3</v>
      </c>
      <c r="K14" s="84">
        <f t="shared" si="0"/>
        <v>7.1012677873494733E-6</v>
      </c>
      <c r="L14" s="84">
        <f>I14/'סכום נכסי הקרן'!$C$42</f>
        <v>1.2304303164082483E-11</v>
      </c>
    </row>
    <row r="15" spans="2:12">
      <c r="B15" s="72" t="s">
        <v>2339</v>
      </c>
      <c r="C15" s="73">
        <v>8731</v>
      </c>
      <c r="D15" s="86" t="s">
        <v>155</v>
      </c>
      <c r="E15" s="86" t="s">
        <v>132</v>
      </c>
      <c r="F15" s="94">
        <v>44537</v>
      </c>
      <c r="G15" s="83">
        <v>25475.450219999999</v>
      </c>
      <c r="H15" s="85">
        <v>2.1700000000000001E-2</v>
      </c>
      <c r="I15" s="83">
        <v>5.5281729999999991E-3</v>
      </c>
      <c r="J15" s="84">
        <v>3.8933368677126351E-3</v>
      </c>
      <c r="K15" s="84">
        <f t="shared" si="0"/>
        <v>1.849173878225822E-4</v>
      </c>
      <c r="L15" s="84">
        <f>I15/'סכום נכסי הקרן'!$C$42</f>
        <v>3.2040470352808754E-10</v>
      </c>
    </row>
    <row r="16" spans="2:12">
      <c r="B16" s="92" t="s">
        <v>199</v>
      </c>
      <c r="C16" s="73"/>
      <c r="D16" s="73"/>
      <c r="E16" s="73"/>
      <c r="F16" s="73"/>
      <c r="G16" s="83"/>
      <c r="H16" s="85"/>
      <c r="I16" s="83">
        <v>9.5424799999999994</v>
      </c>
      <c r="J16" s="73"/>
      <c r="K16" s="84">
        <f t="shared" si="0"/>
        <v>0.31919595767882708</v>
      </c>
      <c r="L16" s="84">
        <f>I16/'סכום נכסי הקרן'!$C$42</f>
        <v>5.5306798020299022E-7</v>
      </c>
    </row>
    <row r="17" spans="2:12">
      <c r="B17" s="72" t="s">
        <v>2340</v>
      </c>
      <c r="C17" s="73">
        <v>9122</v>
      </c>
      <c r="D17" s="86" t="s">
        <v>1180</v>
      </c>
      <c r="E17" s="86" t="s">
        <v>131</v>
      </c>
      <c r="F17" s="94">
        <v>44742</v>
      </c>
      <c r="G17" s="83">
        <v>15853.97</v>
      </c>
      <c r="H17" s="85">
        <v>16.649999999999999</v>
      </c>
      <c r="I17" s="83">
        <v>9.5424799999999994</v>
      </c>
      <c r="J17" s="84">
        <v>1.9059028015622037E-3</v>
      </c>
      <c r="K17" s="84">
        <f t="shared" si="0"/>
        <v>0.31919595767882708</v>
      </c>
      <c r="L17" s="84">
        <f>I17/'סכום נכסי הקרן'!$C$42</f>
        <v>5.5306798020299022E-7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6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6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</row>
    <row r="507" spans="2:12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</row>
    <row r="508" spans="2:12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</row>
    <row r="509" spans="2:12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</row>
    <row r="510" spans="2:12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</row>
    <row r="511" spans="2:12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</row>
    <row r="512" spans="2:12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</row>
    <row r="513" spans="2:12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</row>
    <row r="514" spans="2:12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</row>
    <row r="515" spans="2:12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</row>
    <row r="516" spans="2:12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</row>
    <row r="517" spans="2:12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</row>
    <row r="518" spans="2:12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</row>
    <row r="519" spans="2:12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</row>
    <row r="520" spans="2:12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</row>
    <row r="521" spans="2:12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</row>
    <row r="522" spans="2:12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</row>
    <row r="523" spans="2:12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</row>
    <row r="524" spans="2:12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</row>
    <row r="525" spans="2:12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</row>
    <row r="526" spans="2:12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</row>
    <row r="527" spans="2:12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</row>
    <row r="528" spans="2:12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</row>
    <row r="529" spans="2:12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</row>
    <row r="530" spans="2:12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</row>
    <row r="531" spans="2:12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</row>
    <row r="532" spans="2:12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</row>
    <row r="533" spans="2:12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</row>
    <row r="534" spans="2:12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</row>
    <row r="535" spans="2:12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</row>
    <row r="536" spans="2:12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</row>
    <row r="537" spans="2:12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</row>
    <row r="538" spans="2:12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</row>
    <row r="539" spans="2:12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</row>
    <row r="540" spans="2:12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</row>
    <row r="541" spans="2:12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</row>
    <row r="542" spans="2:12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</row>
    <row r="543" spans="2:12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</row>
    <row r="544" spans="2:12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</row>
    <row r="545" spans="2:12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</row>
    <row r="546" spans="2:12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</row>
    <row r="547" spans="2:12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</row>
    <row r="548" spans="2:12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</row>
    <row r="549" spans="2:12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</row>
    <row r="550" spans="2:12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</row>
    <row r="551" spans="2:12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</row>
    <row r="552" spans="2:12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</row>
    <row r="553" spans="2:12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</row>
    <row r="554" spans="2:12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</row>
    <row r="555" spans="2:12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</row>
    <row r="556" spans="2:12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</row>
    <row r="557" spans="2:12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</row>
    <row r="558" spans="2:12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</row>
    <row r="559" spans="2:12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</row>
    <row r="560" spans="2:12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</row>
    <row r="561" spans="2:12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</row>
    <row r="562" spans="2:12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</row>
    <row r="563" spans="2:12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</row>
    <row r="564" spans="2:12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</row>
    <row r="565" spans="2:12">
      <c r="B565" s="123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</row>
    <row r="566" spans="2:12">
      <c r="B566" s="123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</row>
    <row r="567" spans="2:12">
      <c r="B567" s="123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</row>
    <row r="568" spans="2:12">
      <c r="B568" s="123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</row>
    <row r="569" spans="2:12">
      <c r="B569" s="123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</row>
    <row r="570" spans="2:12">
      <c r="B570" s="123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8801</v>
      </c>
    </row>
    <row r="6" spans="2:1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115</v>
      </c>
      <c r="C8" s="29" t="s">
        <v>45</v>
      </c>
      <c r="D8" s="29" t="s">
        <v>65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58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8" t="s">
        <v>50</v>
      </c>
      <c r="C11" s="88"/>
      <c r="D11" s="88"/>
      <c r="E11" s="88"/>
      <c r="F11" s="88"/>
      <c r="G11" s="88"/>
      <c r="H11" s="88"/>
      <c r="I11" s="129">
        <v>0</v>
      </c>
      <c r="J11" s="88"/>
      <c r="K11" s="130">
        <v>0</v>
      </c>
      <c r="L11" s="130">
        <v>0</v>
      </c>
    </row>
    <row r="12" spans="2:12" ht="19.5" customHeight="1">
      <c r="B12" s="131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31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31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31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3"/>
      <c r="D474" s="123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3"/>
      <c r="D475" s="123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3"/>
      <c r="D476" s="123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3"/>
      <c r="D477" s="123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3"/>
      <c r="D478" s="123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3"/>
      <c r="D479" s="123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3"/>
      <c r="D480" s="123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3"/>
      <c r="D481" s="123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3"/>
      <c r="D482" s="123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3"/>
      <c r="D483" s="123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3"/>
      <c r="D484" s="123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3"/>
      <c r="D485" s="123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3"/>
      <c r="D486" s="123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3"/>
      <c r="D487" s="123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3"/>
      <c r="D488" s="123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3"/>
      <c r="D489" s="123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3"/>
      <c r="D490" s="123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3"/>
      <c r="D491" s="123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3"/>
      <c r="D492" s="123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3"/>
      <c r="D493" s="123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3"/>
      <c r="D494" s="123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3"/>
      <c r="D495" s="123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3"/>
      <c r="D496" s="123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3"/>
      <c r="D497" s="123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3"/>
      <c r="D498" s="123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3"/>
      <c r="D499" s="123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3"/>
      <c r="D500" s="123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3"/>
      <c r="D501" s="123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3"/>
      <c r="D502" s="123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3"/>
      <c r="D503" s="123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3"/>
      <c r="D504" s="123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3"/>
      <c r="D505" s="123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B506" s="123"/>
      <c r="C506" s="123"/>
      <c r="D506" s="123"/>
      <c r="E506" s="124"/>
      <c r="F506" s="124"/>
      <c r="G506" s="124"/>
      <c r="H506" s="124"/>
      <c r="I506" s="124"/>
      <c r="J506" s="124"/>
      <c r="K506" s="124"/>
      <c r="L506" s="124"/>
    </row>
    <row r="507" spans="2:12">
      <c r="B507" s="123"/>
      <c r="C507" s="123"/>
      <c r="D507" s="123"/>
      <c r="E507" s="124"/>
      <c r="F507" s="124"/>
      <c r="G507" s="124"/>
      <c r="H507" s="124"/>
      <c r="I507" s="124"/>
      <c r="J507" s="124"/>
      <c r="K507" s="124"/>
      <c r="L507" s="124"/>
    </row>
    <row r="508" spans="2:12">
      <c r="B508" s="123"/>
      <c r="C508" s="123"/>
      <c r="D508" s="123"/>
      <c r="E508" s="124"/>
      <c r="F508" s="124"/>
      <c r="G508" s="124"/>
      <c r="H508" s="124"/>
      <c r="I508" s="124"/>
      <c r="J508" s="124"/>
      <c r="K508" s="124"/>
      <c r="L508" s="124"/>
    </row>
    <row r="509" spans="2:12">
      <c r="B509" s="123"/>
      <c r="C509" s="123"/>
      <c r="D509" s="123"/>
      <c r="E509" s="124"/>
      <c r="F509" s="124"/>
      <c r="G509" s="124"/>
      <c r="H509" s="124"/>
      <c r="I509" s="124"/>
      <c r="J509" s="124"/>
      <c r="K509" s="124"/>
      <c r="L509" s="124"/>
    </row>
    <row r="510" spans="2:12">
      <c r="B510" s="123"/>
      <c r="C510" s="123"/>
      <c r="D510" s="123"/>
      <c r="E510" s="124"/>
      <c r="F510" s="124"/>
      <c r="G510" s="124"/>
      <c r="H510" s="124"/>
      <c r="I510" s="124"/>
      <c r="J510" s="124"/>
      <c r="K510" s="124"/>
      <c r="L510" s="124"/>
    </row>
    <row r="511" spans="2:12">
      <c r="B511" s="123"/>
      <c r="C511" s="123"/>
      <c r="D511" s="123"/>
      <c r="E511" s="124"/>
      <c r="F511" s="124"/>
      <c r="G511" s="124"/>
      <c r="H511" s="124"/>
      <c r="I511" s="124"/>
      <c r="J511" s="124"/>
      <c r="K511" s="124"/>
      <c r="L511" s="124"/>
    </row>
    <row r="512" spans="2:12">
      <c r="B512" s="123"/>
      <c r="C512" s="123"/>
      <c r="D512" s="123"/>
      <c r="E512" s="124"/>
      <c r="F512" s="124"/>
      <c r="G512" s="124"/>
      <c r="H512" s="124"/>
      <c r="I512" s="124"/>
      <c r="J512" s="124"/>
      <c r="K512" s="124"/>
      <c r="L512" s="124"/>
    </row>
    <row r="513" spans="2:12">
      <c r="B513" s="123"/>
      <c r="C513" s="123"/>
      <c r="D513" s="123"/>
      <c r="E513" s="124"/>
      <c r="F513" s="124"/>
      <c r="G513" s="124"/>
      <c r="H513" s="124"/>
      <c r="I513" s="124"/>
      <c r="J513" s="124"/>
      <c r="K513" s="124"/>
      <c r="L513" s="124"/>
    </row>
    <row r="514" spans="2:12">
      <c r="B514" s="123"/>
      <c r="C514" s="123"/>
      <c r="D514" s="123"/>
      <c r="E514" s="124"/>
      <c r="F514" s="124"/>
      <c r="G514" s="124"/>
      <c r="H514" s="124"/>
      <c r="I514" s="124"/>
      <c r="J514" s="124"/>
      <c r="K514" s="124"/>
      <c r="L514" s="124"/>
    </row>
    <row r="515" spans="2:12">
      <c r="B515" s="123"/>
      <c r="C515" s="123"/>
      <c r="D515" s="123"/>
      <c r="E515" s="124"/>
      <c r="F515" s="124"/>
      <c r="G515" s="124"/>
      <c r="H515" s="124"/>
      <c r="I515" s="124"/>
      <c r="J515" s="124"/>
      <c r="K515" s="124"/>
      <c r="L515" s="124"/>
    </row>
    <row r="516" spans="2:12">
      <c r="B516" s="123"/>
      <c r="C516" s="123"/>
      <c r="D516" s="123"/>
      <c r="E516" s="124"/>
      <c r="F516" s="124"/>
      <c r="G516" s="124"/>
      <c r="H516" s="124"/>
      <c r="I516" s="124"/>
      <c r="J516" s="124"/>
      <c r="K516" s="124"/>
      <c r="L516" s="124"/>
    </row>
    <row r="517" spans="2:12">
      <c r="B517" s="123"/>
      <c r="C517" s="123"/>
      <c r="D517" s="123"/>
      <c r="E517" s="124"/>
      <c r="F517" s="124"/>
      <c r="G517" s="124"/>
      <c r="H517" s="124"/>
      <c r="I517" s="124"/>
      <c r="J517" s="124"/>
      <c r="K517" s="124"/>
      <c r="L517" s="124"/>
    </row>
    <row r="518" spans="2:12">
      <c r="B518" s="123"/>
      <c r="C518" s="123"/>
      <c r="D518" s="123"/>
      <c r="E518" s="124"/>
      <c r="F518" s="124"/>
      <c r="G518" s="124"/>
      <c r="H518" s="124"/>
      <c r="I518" s="124"/>
      <c r="J518" s="124"/>
      <c r="K518" s="124"/>
      <c r="L518" s="124"/>
    </row>
    <row r="519" spans="2:12">
      <c r="B519" s="123"/>
      <c r="C519" s="123"/>
      <c r="D519" s="123"/>
      <c r="E519" s="124"/>
      <c r="F519" s="124"/>
      <c r="G519" s="124"/>
      <c r="H519" s="124"/>
      <c r="I519" s="124"/>
      <c r="J519" s="124"/>
      <c r="K519" s="124"/>
      <c r="L519" s="124"/>
    </row>
    <row r="520" spans="2:12">
      <c r="B520" s="123"/>
      <c r="C520" s="123"/>
      <c r="D520" s="123"/>
      <c r="E520" s="124"/>
      <c r="F520" s="124"/>
      <c r="G520" s="124"/>
      <c r="H520" s="124"/>
      <c r="I520" s="124"/>
      <c r="J520" s="124"/>
      <c r="K520" s="124"/>
      <c r="L520" s="124"/>
    </row>
    <row r="521" spans="2:12">
      <c r="B521" s="123"/>
      <c r="C521" s="123"/>
      <c r="D521" s="123"/>
      <c r="E521" s="124"/>
      <c r="F521" s="124"/>
      <c r="G521" s="124"/>
      <c r="H521" s="124"/>
      <c r="I521" s="124"/>
      <c r="J521" s="124"/>
      <c r="K521" s="124"/>
      <c r="L521" s="124"/>
    </row>
    <row r="522" spans="2:12">
      <c r="B522" s="123"/>
      <c r="C522" s="123"/>
      <c r="D522" s="123"/>
      <c r="E522" s="124"/>
      <c r="F522" s="124"/>
      <c r="G522" s="124"/>
      <c r="H522" s="124"/>
      <c r="I522" s="124"/>
      <c r="J522" s="124"/>
      <c r="K522" s="124"/>
      <c r="L522" s="124"/>
    </row>
    <row r="523" spans="2:12">
      <c r="B523" s="123"/>
      <c r="C523" s="123"/>
      <c r="D523" s="123"/>
      <c r="E523" s="124"/>
      <c r="F523" s="124"/>
      <c r="G523" s="124"/>
      <c r="H523" s="124"/>
      <c r="I523" s="124"/>
      <c r="J523" s="124"/>
      <c r="K523" s="124"/>
      <c r="L523" s="124"/>
    </row>
    <row r="524" spans="2:12">
      <c r="B524" s="123"/>
      <c r="C524" s="123"/>
      <c r="D524" s="123"/>
      <c r="E524" s="124"/>
      <c r="F524" s="124"/>
      <c r="G524" s="124"/>
      <c r="H524" s="124"/>
      <c r="I524" s="124"/>
      <c r="J524" s="124"/>
      <c r="K524" s="124"/>
      <c r="L524" s="124"/>
    </row>
    <row r="525" spans="2:12">
      <c r="B525" s="123"/>
      <c r="C525" s="123"/>
      <c r="D525" s="123"/>
      <c r="E525" s="124"/>
      <c r="F525" s="124"/>
      <c r="G525" s="124"/>
      <c r="H525" s="124"/>
      <c r="I525" s="124"/>
      <c r="J525" s="124"/>
      <c r="K525" s="124"/>
      <c r="L525" s="124"/>
    </row>
    <row r="526" spans="2:12">
      <c r="B526" s="123"/>
      <c r="C526" s="123"/>
      <c r="D526" s="123"/>
      <c r="E526" s="124"/>
      <c r="F526" s="124"/>
      <c r="G526" s="124"/>
      <c r="H526" s="124"/>
      <c r="I526" s="124"/>
      <c r="J526" s="124"/>
      <c r="K526" s="124"/>
      <c r="L526" s="124"/>
    </row>
    <row r="527" spans="2:12">
      <c r="B527" s="123"/>
      <c r="C527" s="123"/>
      <c r="D527" s="123"/>
      <c r="E527" s="124"/>
      <c r="F527" s="124"/>
      <c r="G527" s="124"/>
      <c r="H527" s="124"/>
      <c r="I527" s="124"/>
      <c r="J527" s="124"/>
      <c r="K527" s="124"/>
      <c r="L527" s="124"/>
    </row>
    <row r="528" spans="2:12">
      <c r="B528" s="123"/>
      <c r="C528" s="123"/>
      <c r="D528" s="123"/>
      <c r="E528" s="124"/>
      <c r="F528" s="124"/>
      <c r="G528" s="124"/>
      <c r="H528" s="124"/>
      <c r="I528" s="124"/>
      <c r="J528" s="124"/>
      <c r="K528" s="124"/>
      <c r="L528" s="124"/>
    </row>
    <row r="529" spans="2:12">
      <c r="B529" s="123"/>
      <c r="C529" s="123"/>
      <c r="D529" s="123"/>
      <c r="E529" s="124"/>
      <c r="F529" s="124"/>
      <c r="G529" s="124"/>
      <c r="H529" s="124"/>
      <c r="I529" s="124"/>
      <c r="J529" s="124"/>
      <c r="K529" s="124"/>
      <c r="L529" s="124"/>
    </row>
    <row r="530" spans="2:12">
      <c r="B530" s="123"/>
      <c r="C530" s="123"/>
      <c r="D530" s="123"/>
      <c r="E530" s="124"/>
      <c r="F530" s="124"/>
      <c r="G530" s="124"/>
      <c r="H530" s="124"/>
      <c r="I530" s="124"/>
      <c r="J530" s="124"/>
      <c r="K530" s="124"/>
      <c r="L530" s="12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8801</v>
      </c>
    </row>
    <row r="6" spans="2:12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6" t="s">
        <v>114</v>
      </c>
      <c r="C7" s="49" t="s">
        <v>45</v>
      </c>
      <c r="D7" s="49" t="s">
        <v>116</v>
      </c>
      <c r="E7" s="49" t="s">
        <v>14</v>
      </c>
      <c r="F7" s="49" t="s">
        <v>66</v>
      </c>
      <c r="G7" s="49" t="s">
        <v>102</v>
      </c>
      <c r="H7" s="49" t="s">
        <v>16</v>
      </c>
      <c r="I7" s="49" t="s">
        <v>18</v>
      </c>
      <c r="J7" s="49" t="s">
        <v>61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f>J11+J57</f>
        <v>2648595.8159494461</v>
      </c>
      <c r="K10" s="78">
        <f>IFERROR(J10/$J$10,0)</f>
        <v>1</v>
      </c>
      <c r="L10" s="78">
        <f>J10/'סכום נכסי הקרן'!$C$42</f>
        <v>0.15350868309928353</v>
      </c>
    </row>
    <row r="11" spans="2:12">
      <c r="B11" s="70" t="s">
        <v>198</v>
      </c>
      <c r="C11" s="71"/>
      <c r="D11" s="71"/>
      <c r="E11" s="71"/>
      <c r="F11" s="71"/>
      <c r="G11" s="71"/>
      <c r="H11" s="71"/>
      <c r="I11" s="71"/>
      <c r="J11" s="80">
        <f>J12+J21</f>
        <v>2551968.469595653</v>
      </c>
      <c r="K11" s="81">
        <f t="shared" ref="K11:K55" si="0">IFERROR(J11/$J$10,0)</f>
        <v>0.96351751906730443</v>
      </c>
      <c r="L11" s="81">
        <f>J11/'סכום נכסי הקרן'!$C$42</f>
        <v>0.14790830549511069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f>SUM(J13:J19)</f>
        <v>1525823.0918354869</v>
      </c>
      <c r="K12" s="81">
        <f t="shared" si="0"/>
        <v>0.57608755652606924</v>
      </c>
      <c r="L12" s="81">
        <f>J12/'סכום נכסי הקרן'!$C$42</f>
        <v>8.8434442152200948E-2</v>
      </c>
    </row>
    <row r="13" spans="2:12">
      <c r="B13" s="76" t="s">
        <v>3007</v>
      </c>
      <c r="C13" s="73" t="s">
        <v>3008</v>
      </c>
      <c r="D13" s="73">
        <v>11</v>
      </c>
      <c r="E13" s="73" t="s">
        <v>293</v>
      </c>
      <c r="F13" s="73" t="s">
        <v>294</v>
      </c>
      <c r="G13" s="86" t="s">
        <v>132</v>
      </c>
      <c r="H13" s="87">
        <v>0</v>
      </c>
      <c r="I13" s="87">
        <v>0</v>
      </c>
      <c r="J13" s="83">
        <v>128178.642007092</v>
      </c>
      <c r="K13" s="84">
        <f t="shared" si="0"/>
        <v>4.8394942420138053E-2</v>
      </c>
      <c r="L13" s="84">
        <f>J13/'סכום נכסי הקרן'!$C$42</f>
        <v>7.4290438795810449E-3</v>
      </c>
    </row>
    <row r="14" spans="2:12">
      <c r="B14" s="76" t="s">
        <v>3009</v>
      </c>
      <c r="C14" s="73" t="s">
        <v>3010</v>
      </c>
      <c r="D14" s="73">
        <v>12</v>
      </c>
      <c r="E14" s="73" t="s">
        <v>293</v>
      </c>
      <c r="F14" s="73" t="s">
        <v>294</v>
      </c>
      <c r="G14" s="86" t="s">
        <v>132</v>
      </c>
      <c r="H14" s="87">
        <v>0</v>
      </c>
      <c r="I14" s="87">
        <v>0</v>
      </c>
      <c r="J14" s="83">
        <v>67501.274672956002</v>
      </c>
      <c r="K14" s="84">
        <f t="shared" si="0"/>
        <v>2.5485683495561486E-2</v>
      </c>
      <c r="L14" s="84">
        <f>J14/'סכום נכסי הקרן'!$C$42</f>
        <v>3.9122737112887883E-3</v>
      </c>
    </row>
    <row r="15" spans="2:12">
      <c r="B15" s="76" t="s">
        <v>3009</v>
      </c>
      <c r="C15" s="73" t="s">
        <v>3011</v>
      </c>
      <c r="D15" s="73">
        <v>12</v>
      </c>
      <c r="E15" s="73" t="s">
        <v>293</v>
      </c>
      <c r="F15" s="73" t="s">
        <v>294</v>
      </c>
      <c r="G15" s="86" t="s">
        <v>132</v>
      </c>
      <c r="H15" s="87">
        <v>0</v>
      </c>
      <c r="I15" s="87">
        <v>0</v>
      </c>
      <c r="J15" s="83">
        <v>314.55531000000002</v>
      </c>
      <c r="K15" s="84">
        <f t="shared" si="0"/>
        <v>1.1876304723649988E-4</v>
      </c>
      <c r="L15" s="84">
        <f>J15/'סכום נכסי הקרן'!$C$42</f>
        <v>1.8231158982133101E-5</v>
      </c>
    </row>
    <row r="16" spans="2:12">
      <c r="B16" s="76" t="s">
        <v>3012</v>
      </c>
      <c r="C16" s="73" t="s">
        <v>3013</v>
      </c>
      <c r="D16" s="73">
        <v>10</v>
      </c>
      <c r="E16" s="73" t="s">
        <v>293</v>
      </c>
      <c r="F16" s="73" t="s">
        <v>294</v>
      </c>
      <c r="G16" s="86" t="s">
        <v>132</v>
      </c>
      <c r="H16" s="87">
        <v>0</v>
      </c>
      <c r="I16" s="87">
        <v>0</v>
      </c>
      <c r="J16" s="83">
        <v>4436.9589965310006</v>
      </c>
      <c r="K16" s="84">
        <f t="shared" si="0"/>
        <v>1.675211812165639E-3</v>
      </c>
      <c r="L16" s="84">
        <f>J16/'סכום נכסי הקרן'!$C$42</f>
        <v>2.5715955919791152E-4</v>
      </c>
    </row>
    <row r="17" spans="2:12">
      <c r="B17" s="76" t="s">
        <v>3012</v>
      </c>
      <c r="C17" s="73" t="s">
        <v>3014</v>
      </c>
      <c r="D17" s="73">
        <v>10</v>
      </c>
      <c r="E17" s="73" t="s">
        <v>293</v>
      </c>
      <c r="F17" s="73" t="s">
        <v>294</v>
      </c>
      <c r="G17" s="86" t="s">
        <v>132</v>
      </c>
      <c r="H17" s="87">
        <v>0</v>
      </c>
      <c r="I17" s="87">
        <v>0</v>
      </c>
      <c r="J17" s="83">
        <v>107473.92428325601</v>
      </c>
      <c r="K17" s="84">
        <f t="shared" si="0"/>
        <v>4.0577699185381247E-2</v>
      </c>
      <c r="L17" s="84">
        <f>J17/'סכום נכסי הקרן'!$C$42</f>
        <v>6.2290291651467449E-3</v>
      </c>
    </row>
    <row r="18" spans="2:12">
      <c r="B18" s="76" t="s">
        <v>3012</v>
      </c>
      <c r="C18" s="73" t="s">
        <v>3015</v>
      </c>
      <c r="D18" s="73">
        <v>10</v>
      </c>
      <c r="E18" s="73" t="s">
        <v>293</v>
      </c>
      <c r="F18" s="73" t="s">
        <v>294</v>
      </c>
      <c r="G18" s="86" t="s">
        <v>132</v>
      </c>
      <c r="H18" s="87">
        <v>0</v>
      </c>
      <c r="I18" s="87">
        <v>0</v>
      </c>
      <c r="J18" s="83">
        <v>1134582.2806600002</v>
      </c>
      <c r="K18" s="84">
        <f t="shared" si="0"/>
        <v>0.4283712425382975</v>
      </c>
      <c r="L18" s="84">
        <f>J18/'סכום נכסי הקרן'!$C$42</f>
        <v>6.5758705319657829E-2</v>
      </c>
    </row>
    <row r="19" spans="2:12">
      <c r="B19" s="76" t="s">
        <v>3016</v>
      </c>
      <c r="C19" s="73" t="s">
        <v>3017</v>
      </c>
      <c r="D19" s="73">
        <v>20</v>
      </c>
      <c r="E19" s="73" t="s">
        <v>293</v>
      </c>
      <c r="F19" s="73" t="s">
        <v>294</v>
      </c>
      <c r="G19" s="86" t="s">
        <v>132</v>
      </c>
      <c r="H19" s="87">
        <v>0</v>
      </c>
      <c r="I19" s="87">
        <v>0</v>
      </c>
      <c r="J19" s="83">
        <v>83335.455905651994</v>
      </c>
      <c r="K19" s="84">
        <f t="shared" si="0"/>
        <v>3.1464014027288878E-2</v>
      </c>
      <c r="L19" s="84">
        <f>J19/'סכום נכסי הקרן'!$C$42</f>
        <v>4.8299993583464989E-3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43</v>
      </c>
      <c r="C21" s="71"/>
      <c r="D21" s="71"/>
      <c r="E21" s="71"/>
      <c r="F21" s="71"/>
      <c r="G21" s="71"/>
      <c r="H21" s="71"/>
      <c r="I21" s="71"/>
      <c r="J21" s="80">
        <f>SUM(J22:J55)</f>
        <v>1026145.3777601661</v>
      </c>
      <c r="K21" s="81">
        <f t="shared" si="0"/>
        <v>0.38742996254123518</v>
      </c>
      <c r="L21" s="81">
        <f>J21/'סכום נכסי הקרן'!$C$42</f>
        <v>5.9473863342909751E-2</v>
      </c>
    </row>
    <row r="22" spans="2:12">
      <c r="B22" s="76" t="s">
        <v>3007</v>
      </c>
      <c r="C22" s="73" t="s">
        <v>3018</v>
      </c>
      <c r="D22" s="73">
        <v>11</v>
      </c>
      <c r="E22" s="73" t="s">
        <v>293</v>
      </c>
      <c r="F22" s="73" t="s">
        <v>294</v>
      </c>
      <c r="G22" s="86" t="s">
        <v>133</v>
      </c>
      <c r="H22" s="87">
        <v>0</v>
      </c>
      <c r="I22" s="87">
        <v>0</v>
      </c>
      <c r="J22" s="83">
        <v>420.62098370000001</v>
      </c>
      <c r="K22" s="84">
        <f t="shared" si="0"/>
        <v>1.5880904937140038E-4</v>
      </c>
      <c r="L22" s="84">
        <f>J22/'סכום נכסי הקרן'!$C$42</f>
        <v>2.4378568033252768E-5</v>
      </c>
    </row>
    <row r="23" spans="2:12">
      <c r="B23" s="76" t="s">
        <v>3007</v>
      </c>
      <c r="C23" s="73" t="s">
        <v>3019</v>
      </c>
      <c r="D23" s="73">
        <v>11</v>
      </c>
      <c r="E23" s="73" t="s">
        <v>293</v>
      </c>
      <c r="F23" s="73" t="s">
        <v>294</v>
      </c>
      <c r="G23" s="86" t="s">
        <v>135</v>
      </c>
      <c r="H23" s="87">
        <v>0</v>
      </c>
      <c r="I23" s="87">
        <v>0</v>
      </c>
      <c r="J23" s="83">
        <v>2.6672020000000005E-3</v>
      </c>
      <c r="K23" s="84">
        <f t="shared" si="0"/>
        <v>1.0070249239006234E-9</v>
      </c>
      <c r="L23" s="84">
        <f>J23/'סכום נכסי הקרן'!$C$42</f>
        <v>1.545870699161409E-10</v>
      </c>
    </row>
    <row r="24" spans="2:12">
      <c r="B24" s="76" t="s">
        <v>3007</v>
      </c>
      <c r="C24" s="73" t="s">
        <v>3020</v>
      </c>
      <c r="D24" s="73">
        <v>11</v>
      </c>
      <c r="E24" s="73" t="s">
        <v>293</v>
      </c>
      <c r="F24" s="73" t="s">
        <v>294</v>
      </c>
      <c r="G24" s="86" t="s">
        <v>134</v>
      </c>
      <c r="H24" s="87">
        <v>0</v>
      </c>
      <c r="I24" s="87">
        <v>0</v>
      </c>
      <c r="J24" s="83">
        <v>5.438642300000001E-2</v>
      </c>
      <c r="K24" s="84">
        <f t="shared" si="0"/>
        <v>2.0534059093687736E-8</v>
      </c>
      <c r="L24" s="84">
        <f>J24/'סכום נכסי הקרן'!$C$42</f>
        <v>3.1521563701548715E-9</v>
      </c>
    </row>
    <row r="25" spans="2:12">
      <c r="B25" s="76" t="s">
        <v>3007</v>
      </c>
      <c r="C25" s="73" t="s">
        <v>3021</v>
      </c>
      <c r="D25" s="73">
        <v>11</v>
      </c>
      <c r="E25" s="73" t="s">
        <v>293</v>
      </c>
      <c r="F25" s="73" t="s">
        <v>294</v>
      </c>
      <c r="G25" s="86" t="s">
        <v>131</v>
      </c>
      <c r="H25" s="87">
        <v>0</v>
      </c>
      <c r="I25" s="87">
        <v>0</v>
      </c>
      <c r="J25" s="83">
        <v>53415.869646544001</v>
      </c>
      <c r="K25" s="84">
        <f t="shared" si="0"/>
        <v>2.0167618375322372E-2</v>
      </c>
      <c r="L25" s="84">
        <f>J25/'סכום נכסי הקרן'!$C$42</f>
        <v>3.0959045380446492E-3</v>
      </c>
    </row>
    <row r="26" spans="2:12">
      <c r="B26" s="76" t="s">
        <v>3009</v>
      </c>
      <c r="C26" s="73" t="s">
        <v>3022</v>
      </c>
      <c r="D26" s="73">
        <v>12</v>
      </c>
      <c r="E26" s="73" t="s">
        <v>293</v>
      </c>
      <c r="F26" s="73" t="s">
        <v>294</v>
      </c>
      <c r="G26" s="86" t="s">
        <v>133</v>
      </c>
      <c r="H26" s="87">
        <v>0</v>
      </c>
      <c r="I26" s="87">
        <v>0</v>
      </c>
      <c r="J26" s="83">
        <v>5393.1022415340003</v>
      </c>
      <c r="K26" s="84">
        <f t="shared" si="0"/>
        <v>2.0362118708553223E-3</v>
      </c>
      <c r="L26" s="84">
        <f>J26/'סכום נכסי הקרן'!$C$42</f>
        <v>3.1257620280612889E-4</v>
      </c>
    </row>
    <row r="27" spans="2:12">
      <c r="B27" s="76" t="s">
        <v>3009</v>
      </c>
      <c r="C27" s="73" t="s">
        <v>3023</v>
      </c>
      <c r="D27" s="73">
        <v>12</v>
      </c>
      <c r="E27" s="73" t="s">
        <v>293</v>
      </c>
      <c r="F27" s="73" t="s">
        <v>294</v>
      </c>
      <c r="G27" s="86" t="s">
        <v>135</v>
      </c>
      <c r="H27" s="87">
        <v>0</v>
      </c>
      <c r="I27" s="87">
        <v>0</v>
      </c>
      <c r="J27" s="83">
        <v>202.9076</v>
      </c>
      <c r="K27" s="84">
        <f t="shared" si="0"/>
        <v>7.6609499561284861E-5</v>
      </c>
      <c r="L27" s="84">
        <f>J27/'סכום נכסי הקרן'!$C$42</f>
        <v>1.1760223390547977E-5</v>
      </c>
    </row>
    <row r="28" spans="2:12">
      <c r="B28" s="76" t="s">
        <v>3009</v>
      </c>
      <c r="C28" s="73" t="s">
        <v>3024</v>
      </c>
      <c r="D28" s="73">
        <v>12</v>
      </c>
      <c r="E28" s="73" t="s">
        <v>293</v>
      </c>
      <c r="F28" s="73" t="s">
        <v>294</v>
      </c>
      <c r="G28" s="86" t="s">
        <v>131</v>
      </c>
      <c r="H28" s="87">
        <v>0</v>
      </c>
      <c r="I28" s="87">
        <v>0</v>
      </c>
      <c r="J28" s="83">
        <v>83410.966358115998</v>
      </c>
      <c r="K28" s="84">
        <f t="shared" si="0"/>
        <v>3.1492523644350602E-2</v>
      </c>
      <c r="L28" s="84">
        <f>J28/'סכום נכסי הקרן'!$C$42</f>
        <v>4.8343758321173092E-3</v>
      </c>
    </row>
    <row r="29" spans="2:12">
      <c r="B29" s="76" t="s">
        <v>3009</v>
      </c>
      <c r="C29" s="73" t="s">
        <v>3025</v>
      </c>
      <c r="D29" s="73">
        <v>12</v>
      </c>
      <c r="E29" s="73" t="s">
        <v>293</v>
      </c>
      <c r="F29" s="73" t="s">
        <v>294</v>
      </c>
      <c r="G29" s="86" t="s">
        <v>134</v>
      </c>
      <c r="H29" s="87">
        <v>0</v>
      </c>
      <c r="I29" s="87">
        <v>0</v>
      </c>
      <c r="J29" s="83">
        <v>1193.8489322979999</v>
      </c>
      <c r="K29" s="84">
        <f t="shared" si="0"/>
        <v>4.5074787368794479E-4</v>
      </c>
      <c r="L29" s="84">
        <f>J29/'סכום נכסי הקרן'!$C$42</f>
        <v>6.9193712499638594E-5</v>
      </c>
    </row>
    <row r="30" spans="2:12">
      <c r="B30" s="76" t="s">
        <v>3009</v>
      </c>
      <c r="C30" s="73" t="s">
        <v>3026</v>
      </c>
      <c r="D30" s="73">
        <v>12</v>
      </c>
      <c r="E30" s="73" t="s">
        <v>293</v>
      </c>
      <c r="F30" s="73" t="s">
        <v>294</v>
      </c>
      <c r="G30" s="86" t="s">
        <v>140</v>
      </c>
      <c r="H30" s="87">
        <v>0</v>
      </c>
      <c r="I30" s="87">
        <v>0</v>
      </c>
      <c r="J30" s="83">
        <v>21.842388766999999</v>
      </c>
      <c r="K30" s="84">
        <f t="shared" si="0"/>
        <v>8.2467806659923034E-6</v>
      </c>
      <c r="L30" s="84">
        <f>J30/'סכום נכסי הקרן'!$C$42</f>
        <v>1.2659524398451106E-6</v>
      </c>
    </row>
    <row r="31" spans="2:12">
      <c r="B31" s="76" t="s">
        <v>3009</v>
      </c>
      <c r="C31" s="73" t="s">
        <v>3027</v>
      </c>
      <c r="D31" s="73">
        <v>12</v>
      </c>
      <c r="E31" s="73" t="s">
        <v>293</v>
      </c>
      <c r="F31" s="73" t="s">
        <v>294</v>
      </c>
      <c r="G31" s="86" t="s">
        <v>138</v>
      </c>
      <c r="H31" s="87">
        <v>0</v>
      </c>
      <c r="I31" s="87">
        <v>0</v>
      </c>
      <c r="J31" s="83">
        <v>0.32394000000000001</v>
      </c>
      <c r="K31" s="84">
        <f t="shared" si="0"/>
        <v>1.2230631719996007E-7</v>
      </c>
      <c r="L31" s="84">
        <f>J31/'סכום נכסי הקרן'!$C$42</f>
        <v>1.8775081688089121E-8</v>
      </c>
    </row>
    <row r="32" spans="2:12">
      <c r="B32" s="76" t="s">
        <v>3012</v>
      </c>
      <c r="C32" s="73" t="s">
        <v>3028</v>
      </c>
      <c r="D32" s="73">
        <v>10</v>
      </c>
      <c r="E32" s="73" t="s">
        <v>293</v>
      </c>
      <c r="F32" s="73" t="s">
        <v>294</v>
      </c>
      <c r="G32" s="86" t="s">
        <v>136</v>
      </c>
      <c r="H32" s="87">
        <v>0</v>
      </c>
      <c r="I32" s="87">
        <v>0</v>
      </c>
      <c r="J32" s="83">
        <v>2.8571179999999998E-2</v>
      </c>
      <c r="K32" s="84">
        <f t="shared" si="0"/>
        <v>1.0787293337831557E-8</v>
      </c>
      <c r="L32" s="84">
        <f>J32/'סכום נכסי הקרן'!$C$42</f>
        <v>1.655943194496197E-9</v>
      </c>
    </row>
    <row r="33" spans="2:12">
      <c r="B33" s="76" t="s">
        <v>3012</v>
      </c>
      <c r="C33" s="73" t="s">
        <v>3029</v>
      </c>
      <c r="D33" s="73">
        <v>10</v>
      </c>
      <c r="E33" s="73" t="s">
        <v>293</v>
      </c>
      <c r="F33" s="73" t="s">
        <v>294</v>
      </c>
      <c r="G33" s="86" t="s">
        <v>133</v>
      </c>
      <c r="H33" s="87">
        <v>0</v>
      </c>
      <c r="I33" s="87">
        <v>0</v>
      </c>
      <c r="J33" s="83">
        <v>50524.353321470997</v>
      </c>
      <c r="K33" s="84">
        <f t="shared" si="0"/>
        <v>1.9075901659747756E-2</v>
      </c>
      <c r="L33" s="84">
        <f>J33/'סכום נכסי הקרן'!$C$42</f>
        <v>2.9283165427193146E-3</v>
      </c>
    </row>
    <row r="34" spans="2:12">
      <c r="B34" s="76" t="s">
        <v>3012</v>
      </c>
      <c r="C34" s="73" t="s">
        <v>3030</v>
      </c>
      <c r="D34" s="73">
        <v>10</v>
      </c>
      <c r="E34" s="73" t="s">
        <v>293</v>
      </c>
      <c r="F34" s="73" t="s">
        <v>294</v>
      </c>
      <c r="G34" s="86" t="s">
        <v>131</v>
      </c>
      <c r="H34" s="87">
        <v>0</v>
      </c>
      <c r="I34" s="87">
        <v>0</v>
      </c>
      <c r="J34" s="83">
        <v>27149.290290000001</v>
      </c>
      <c r="K34" s="84">
        <f t="shared" si="0"/>
        <v>1.0250446718412472E-2</v>
      </c>
      <c r="L34" s="84">
        <f>J34/'סכום נכסי הקרן'!$C$42</f>
        <v>1.5735325769228707E-3</v>
      </c>
    </row>
    <row r="35" spans="2:12">
      <c r="B35" s="76" t="s">
        <v>3012</v>
      </c>
      <c r="C35" s="73" t="s">
        <v>3031</v>
      </c>
      <c r="D35" s="73">
        <v>10</v>
      </c>
      <c r="E35" s="73" t="s">
        <v>293</v>
      </c>
      <c r="F35" s="73" t="s">
        <v>294</v>
      </c>
      <c r="G35" s="86" t="s">
        <v>133</v>
      </c>
      <c r="H35" s="87">
        <v>0</v>
      </c>
      <c r="I35" s="87">
        <v>0</v>
      </c>
      <c r="J35" s="83">
        <v>2128.1023500000001</v>
      </c>
      <c r="K35" s="84">
        <f t="shared" si="0"/>
        <v>8.0348324088744965E-4</v>
      </c>
      <c r="L35" s="84">
        <f>J35/'סכום נכסי הקרן'!$C$42</f>
        <v>1.2334165420097679E-4</v>
      </c>
    </row>
    <row r="36" spans="2:12">
      <c r="B36" s="76" t="s">
        <v>3012</v>
      </c>
      <c r="C36" s="73" t="s">
        <v>3032</v>
      </c>
      <c r="D36" s="73">
        <v>10</v>
      </c>
      <c r="E36" s="73" t="s">
        <v>293</v>
      </c>
      <c r="F36" s="73" t="s">
        <v>294</v>
      </c>
      <c r="G36" s="86" t="s">
        <v>138</v>
      </c>
      <c r="H36" s="87">
        <v>0</v>
      </c>
      <c r="I36" s="87">
        <v>0</v>
      </c>
      <c r="J36" s="83">
        <v>-189.61229</v>
      </c>
      <c r="K36" s="84">
        <f t="shared" si="0"/>
        <v>-7.1589741574831187E-5</v>
      </c>
      <c r="L36" s="84">
        <f>J36/'סכום נכסי הקרן'!$C$42</f>
        <v>-1.0989646952570364E-5</v>
      </c>
    </row>
    <row r="37" spans="2:12">
      <c r="B37" s="76" t="s">
        <v>3012</v>
      </c>
      <c r="C37" s="73" t="s">
        <v>3033</v>
      </c>
      <c r="D37" s="73">
        <v>10</v>
      </c>
      <c r="E37" s="73" t="s">
        <v>293</v>
      </c>
      <c r="F37" s="73" t="s">
        <v>294</v>
      </c>
      <c r="G37" s="86" t="s">
        <v>134</v>
      </c>
      <c r="H37" s="87">
        <v>0</v>
      </c>
      <c r="I37" s="87">
        <v>0</v>
      </c>
      <c r="J37" s="83">
        <v>3720.6559312029999</v>
      </c>
      <c r="K37" s="84">
        <f t="shared" si="0"/>
        <v>1.4047654643255755E-3</v>
      </c>
      <c r="L37" s="84">
        <f>J37/'סכום נכסי הקרן'!$C$42</f>
        <v>2.1564369649197264E-4</v>
      </c>
    </row>
    <row r="38" spans="2:12">
      <c r="B38" s="76" t="s">
        <v>3012</v>
      </c>
      <c r="C38" s="73" t="s">
        <v>3034</v>
      </c>
      <c r="D38" s="73">
        <v>10</v>
      </c>
      <c r="E38" s="73" t="s">
        <v>293</v>
      </c>
      <c r="F38" s="73" t="s">
        <v>294</v>
      </c>
      <c r="G38" s="86" t="s">
        <v>139</v>
      </c>
      <c r="H38" s="87">
        <v>0</v>
      </c>
      <c r="I38" s="87">
        <v>0</v>
      </c>
      <c r="J38" s="83">
        <v>5.47858</v>
      </c>
      <c r="K38" s="84">
        <f t="shared" si="0"/>
        <v>2.0684847295343496E-6</v>
      </c>
      <c r="L38" s="84">
        <f>J38/'סכום נכסי הקרן'!$C$42</f>
        <v>3.1753036684179565E-7</v>
      </c>
    </row>
    <row r="39" spans="2:12">
      <c r="B39" s="76" t="s">
        <v>3012</v>
      </c>
      <c r="C39" s="73" t="s">
        <v>3035</v>
      </c>
      <c r="D39" s="73">
        <v>10</v>
      </c>
      <c r="E39" s="73" t="s">
        <v>293</v>
      </c>
      <c r="F39" s="73" t="s">
        <v>294</v>
      </c>
      <c r="G39" s="86" t="s">
        <v>135</v>
      </c>
      <c r="H39" s="87">
        <v>0</v>
      </c>
      <c r="I39" s="87">
        <v>0</v>
      </c>
      <c r="J39" s="83">
        <v>0.26285220100000006</v>
      </c>
      <c r="K39" s="84">
        <f t="shared" si="0"/>
        <v>9.9242096290095907E-8</v>
      </c>
      <c r="L39" s="84">
        <f>J39/'סכום נכסי הקרן'!$C$42</f>
        <v>1.5234523509504913E-8</v>
      </c>
    </row>
    <row r="40" spans="2:12">
      <c r="B40" s="76" t="s">
        <v>3012</v>
      </c>
      <c r="C40" s="73" t="s">
        <v>3036</v>
      </c>
      <c r="D40" s="73">
        <v>10</v>
      </c>
      <c r="E40" s="73" t="s">
        <v>293</v>
      </c>
      <c r="F40" s="73" t="s">
        <v>294</v>
      </c>
      <c r="G40" s="86" t="s">
        <v>134</v>
      </c>
      <c r="H40" s="87">
        <v>0</v>
      </c>
      <c r="I40" s="87">
        <v>0</v>
      </c>
      <c r="J40" s="83">
        <v>632.14574000000005</v>
      </c>
      <c r="K40" s="84">
        <f t="shared" si="0"/>
        <v>2.3867202998408189E-4</v>
      </c>
      <c r="L40" s="84">
        <f>J40/'סכום נכסי הקרן'!$C$42</f>
        <v>3.6638229015489119E-5</v>
      </c>
    </row>
    <row r="41" spans="2:12">
      <c r="B41" s="76" t="s">
        <v>3012</v>
      </c>
      <c r="C41" s="73" t="s">
        <v>3037</v>
      </c>
      <c r="D41" s="73">
        <v>10</v>
      </c>
      <c r="E41" s="73" t="s">
        <v>293</v>
      </c>
      <c r="F41" s="73" t="s">
        <v>294</v>
      </c>
      <c r="G41" s="86" t="s">
        <v>140</v>
      </c>
      <c r="H41" s="87">
        <v>0</v>
      </c>
      <c r="I41" s="87">
        <v>0</v>
      </c>
      <c r="J41" s="83">
        <v>9.8777140080000017</v>
      </c>
      <c r="K41" s="84">
        <f t="shared" si="0"/>
        <v>3.7294153938165619E-6</v>
      </c>
      <c r="L41" s="84">
        <f>J41/'סכום נכסי הקרן'!$C$42</f>
        <v>5.7249764583497623E-7</v>
      </c>
    </row>
    <row r="42" spans="2:12">
      <c r="B42" s="76" t="s">
        <v>3012</v>
      </c>
      <c r="C42" s="73" t="s">
        <v>3038</v>
      </c>
      <c r="D42" s="73">
        <v>10</v>
      </c>
      <c r="E42" s="73" t="s">
        <v>293</v>
      </c>
      <c r="F42" s="73" t="s">
        <v>294</v>
      </c>
      <c r="G42" s="86" t="s">
        <v>3002</v>
      </c>
      <c r="H42" s="87">
        <v>0</v>
      </c>
      <c r="I42" s="87">
        <v>0</v>
      </c>
      <c r="J42" s="83">
        <v>2.9969444789999997</v>
      </c>
      <c r="K42" s="84">
        <f t="shared" si="0"/>
        <v>1.131522016667417E-6</v>
      </c>
      <c r="L42" s="84">
        <f>J42/'סכום נכסי הקרן'!$C$42</f>
        <v>1.7369845467646071E-7</v>
      </c>
    </row>
    <row r="43" spans="2:12">
      <c r="B43" s="76" t="s">
        <v>3012</v>
      </c>
      <c r="C43" s="73" t="s">
        <v>3039</v>
      </c>
      <c r="D43" s="73">
        <v>10</v>
      </c>
      <c r="E43" s="73" t="s">
        <v>293</v>
      </c>
      <c r="F43" s="73" t="s">
        <v>294</v>
      </c>
      <c r="G43" s="86" t="s">
        <v>139</v>
      </c>
      <c r="H43" s="87">
        <v>0</v>
      </c>
      <c r="I43" s="87">
        <v>0</v>
      </c>
      <c r="J43" s="83">
        <v>37.210137000000003</v>
      </c>
      <c r="K43" s="84">
        <f t="shared" si="0"/>
        <v>1.4049005429943727E-5</v>
      </c>
      <c r="L43" s="84">
        <f>J43/'סכום נכסי הקרן'!$C$42</f>
        <v>2.1566443224053449E-6</v>
      </c>
    </row>
    <row r="44" spans="2:12">
      <c r="B44" s="76" t="s">
        <v>3012</v>
      </c>
      <c r="C44" s="73" t="s">
        <v>3040</v>
      </c>
      <c r="D44" s="73">
        <v>10</v>
      </c>
      <c r="E44" s="73" t="s">
        <v>293</v>
      </c>
      <c r="F44" s="73" t="s">
        <v>294</v>
      </c>
      <c r="G44" s="86" t="s">
        <v>3004</v>
      </c>
      <c r="H44" s="87">
        <v>0</v>
      </c>
      <c r="I44" s="87">
        <v>0</v>
      </c>
      <c r="J44" s="83">
        <v>72.116957658000004</v>
      </c>
      <c r="K44" s="84">
        <f t="shared" si="0"/>
        <v>2.7228374077963319E-5</v>
      </c>
      <c r="L44" s="84">
        <f>J44/'סכום נכסי הקרן'!$C$42</f>
        <v>4.1797918476428175E-6</v>
      </c>
    </row>
    <row r="45" spans="2:12">
      <c r="B45" s="76" t="s">
        <v>3012</v>
      </c>
      <c r="C45" s="73" t="s">
        <v>3041</v>
      </c>
      <c r="D45" s="73">
        <v>10</v>
      </c>
      <c r="E45" s="73" t="s">
        <v>293</v>
      </c>
      <c r="F45" s="73" t="s">
        <v>294</v>
      </c>
      <c r="G45" s="86" t="s">
        <v>131</v>
      </c>
      <c r="H45" s="87">
        <v>0</v>
      </c>
      <c r="I45" s="87">
        <v>0</v>
      </c>
      <c r="J45" s="83">
        <v>638312.66488240205</v>
      </c>
      <c r="K45" s="84">
        <f t="shared" si="0"/>
        <v>0.24100040521040586</v>
      </c>
      <c r="L45" s="84">
        <f>J45/'סכום נכסי הקרן'!$C$42</f>
        <v>3.6995654830243113E-2</v>
      </c>
    </row>
    <row r="46" spans="2:12">
      <c r="B46" s="76" t="s">
        <v>3012</v>
      </c>
      <c r="C46" s="73" t="s">
        <v>3042</v>
      </c>
      <c r="D46" s="73">
        <v>10</v>
      </c>
      <c r="E46" s="73" t="s">
        <v>293</v>
      </c>
      <c r="F46" s="73" t="s">
        <v>294</v>
      </c>
      <c r="G46" s="86" t="s">
        <v>131</v>
      </c>
      <c r="H46" s="87">
        <v>0</v>
      </c>
      <c r="I46" s="87">
        <v>0</v>
      </c>
      <c r="J46" s="83">
        <v>0.80531926899999995</v>
      </c>
      <c r="K46" s="84">
        <f t="shared" si="0"/>
        <v>3.0405517676592569E-7</v>
      </c>
      <c r="L46" s="84">
        <f>J46/'סכום נכסי הקרן'!$C$42</f>
        <v>4.6675109774857115E-8</v>
      </c>
    </row>
    <row r="47" spans="2:12">
      <c r="B47" s="76" t="s">
        <v>3012</v>
      </c>
      <c r="C47" s="73" t="s">
        <v>3043</v>
      </c>
      <c r="D47" s="73">
        <v>10</v>
      </c>
      <c r="E47" s="73" t="s">
        <v>293</v>
      </c>
      <c r="F47" s="73" t="s">
        <v>294</v>
      </c>
      <c r="G47" s="86" t="s">
        <v>137</v>
      </c>
      <c r="H47" s="87">
        <v>0</v>
      </c>
      <c r="I47" s="87">
        <v>0</v>
      </c>
      <c r="J47" s="83">
        <v>0.69135929600000012</v>
      </c>
      <c r="K47" s="84">
        <f t="shared" si="0"/>
        <v>2.6102861442155057E-7</v>
      </c>
      <c r="L47" s="84">
        <f>J47/'סכום נכסי הקרן'!$C$42</f>
        <v>4.0070158851082875E-8</v>
      </c>
    </row>
    <row r="48" spans="2:12">
      <c r="B48" s="76" t="s">
        <v>3016</v>
      </c>
      <c r="C48" s="73" t="s">
        <v>3044</v>
      </c>
      <c r="D48" s="73">
        <v>20</v>
      </c>
      <c r="E48" s="73" t="s">
        <v>293</v>
      </c>
      <c r="F48" s="73" t="s">
        <v>294</v>
      </c>
      <c r="G48" s="86" t="s">
        <v>140</v>
      </c>
      <c r="H48" s="87">
        <v>0</v>
      </c>
      <c r="I48" s="87">
        <v>0</v>
      </c>
      <c r="J48" s="83">
        <v>3.71793145</v>
      </c>
      <c r="K48" s="84">
        <f t="shared" si="0"/>
        <v>1.4037368131487543E-6</v>
      </c>
      <c r="L48" s="84">
        <f>J48/'סכום נכסי הקרן'!$C$42</f>
        <v>2.1548578960445029E-7</v>
      </c>
    </row>
    <row r="49" spans="2:12">
      <c r="B49" s="76" t="s">
        <v>3016</v>
      </c>
      <c r="C49" s="73" t="s">
        <v>3045</v>
      </c>
      <c r="D49" s="73">
        <v>20</v>
      </c>
      <c r="E49" s="73" t="s">
        <v>293</v>
      </c>
      <c r="F49" s="73" t="s">
        <v>294</v>
      </c>
      <c r="G49" s="86" t="s">
        <v>133</v>
      </c>
      <c r="H49" s="87">
        <v>0</v>
      </c>
      <c r="I49" s="87">
        <v>0</v>
      </c>
      <c r="J49" s="83">
        <v>102.829963443</v>
      </c>
      <c r="K49" s="84">
        <f t="shared" si="0"/>
        <v>3.8824332056923678E-5</v>
      </c>
      <c r="L49" s="84">
        <f>J49/'סכום נכסי הקרן'!$C$42</f>
        <v>5.9598720862676506E-6</v>
      </c>
    </row>
    <row r="50" spans="2:12">
      <c r="B50" s="76" t="s">
        <v>3016</v>
      </c>
      <c r="C50" s="73" t="s">
        <v>3046</v>
      </c>
      <c r="D50" s="73">
        <v>20</v>
      </c>
      <c r="E50" s="73" t="s">
        <v>293</v>
      </c>
      <c r="F50" s="73" t="s">
        <v>294</v>
      </c>
      <c r="G50" s="86" t="s">
        <v>134</v>
      </c>
      <c r="H50" s="87">
        <v>0</v>
      </c>
      <c r="I50" s="87">
        <v>0</v>
      </c>
      <c r="J50" s="83">
        <v>6.4569981870000008</v>
      </c>
      <c r="K50" s="84">
        <f t="shared" si="0"/>
        <v>2.4378948830610272E-6</v>
      </c>
      <c r="L50" s="84">
        <f>J50/'סכום נכסי הקרן'!$C$42</f>
        <v>3.7423803303318009E-7</v>
      </c>
    </row>
    <row r="51" spans="2:12">
      <c r="B51" s="76" t="s">
        <v>3016</v>
      </c>
      <c r="C51" s="73" t="s">
        <v>3047</v>
      </c>
      <c r="D51" s="73">
        <v>20</v>
      </c>
      <c r="E51" s="73" t="s">
        <v>293</v>
      </c>
      <c r="F51" s="73" t="s">
        <v>294</v>
      </c>
      <c r="G51" s="86" t="s">
        <v>131</v>
      </c>
      <c r="H51" s="87">
        <v>0</v>
      </c>
      <c r="I51" s="87">
        <v>0</v>
      </c>
      <c r="J51" s="83">
        <v>139125.63594199301</v>
      </c>
      <c r="K51" s="84">
        <f t="shared" si="0"/>
        <v>5.2528073594392669E-2</v>
      </c>
      <c r="L51" s="84">
        <f>J51/'סכום נכסי הקרן'!$C$42</f>
        <v>8.0635154032174666E-3</v>
      </c>
    </row>
    <row r="52" spans="2:12">
      <c r="B52" s="76" t="s">
        <v>3016</v>
      </c>
      <c r="C52" s="73" t="s">
        <v>3048</v>
      </c>
      <c r="D52" s="73">
        <v>20</v>
      </c>
      <c r="E52" s="73" t="s">
        <v>293</v>
      </c>
      <c r="F52" s="73" t="s">
        <v>294</v>
      </c>
      <c r="G52" s="86" t="s">
        <v>135</v>
      </c>
      <c r="H52" s="87">
        <v>0</v>
      </c>
      <c r="I52" s="87">
        <v>0</v>
      </c>
      <c r="J52" s="83">
        <v>10197.846212457</v>
      </c>
      <c r="K52" s="84">
        <f t="shared" si="0"/>
        <v>3.8502840452465802E-3</v>
      </c>
      <c r="L52" s="84">
        <f>J52/'סכום נכסי הקרן'!$C$42</f>
        <v>5.910520333439847E-4</v>
      </c>
    </row>
    <row r="53" spans="2:12">
      <c r="B53" s="76" t="s">
        <v>3016</v>
      </c>
      <c r="C53" s="73" t="s">
        <v>3049</v>
      </c>
      <c r="D53" s="73">
        <v>20</v>
      </c>
      <c r="E53" s="73" t="s">
        <v>293</v>
      </c>
      <c r="F53" s="73" t="s">
        <v>294</v>
      </c>
      <c r="G53" s="86" t="s">
        <v>137</v>
      </c>
      <c r="H53" s="87">
        <v>0</v>
      </c>
      <c r="I53" s="87">
        <v>0</v>
      </c>
      <c r="J53" s="83">
        <v>7.5524999999999993E-5</v>
      </c>
      <c r="K53" s="84">
        <f t="shared" si="0"/>
        <v>2.8515109608344084E-11</v>
      </c>
      <c r="L53" s="84">
        <f>J53/'סכום נכסי הקרן'!$C$42</f>
        <v>4.3773169244086265E-12</v>
      </c>
    </row>
    <row r="54" spans="2:12">
      <c r="B54" s="76" t="s">
        <v>3016</v>
      </c>
      <c r="C54" s="73" t="s">
        <v>3050</v>
      </c>
      <c r="D54" s="73">
        <v>20</v>
      </c>
      <c r="E54" s="73" t="s">
        <v>293</v>
      </c>
      <c r="F54" s="73" t="s">
        <v>294</v>
      </c>
      <c r="G54" s="86" t="s">
        <v>133</v>
      </c>
      <c r="H54" s="87">
        <v>0</v>
      </c>
      <c r="I54" s="87">
        <v>0</v>
      </c>
      <c r="J54" s="83">
        <v>18.288644887</v>
      </c>
      <c r="K54" s="84">
        <f t="shared" si="0"/>
        <v>6.9050342739607641E-6</v>
      </c>
      <c r="L54" s="84">
        <f>J54/'סכום נכסי הקרן'!$C$42</f>
        <v>1.0599827181511342E-6</v>
      </c>
    </row>
    <row r="55" spans="2:12">
      <c r="B55" s="76" t="s">
        <v>3016</v>
      </c>
      <c r="C55" s="73" t="s">
        <v>3051</v>
      </c>
      <c r="D55" s="73">
        <v>20</v>
      </c>
      <c r="E55" s="73" t="s">
        <v>293</v>
      </c>
      <c r="F55" s="73" t="s">
        <v>294</v>
      </c>
      <c r="G55" s="86" t="s">
        <v>139</v>
      </c>
      <c r="H55" s="87">
        <v>0</v>
      </c>
      <c r="I55" s="87">
        <v>0</v>
      </c>
      <c r="J55" s="83">
        <v>10223.994187472999</v>
      </c>
      <c r="K55" s="84">
        <f t="shared" si="0"/>
        <v>3.8601564368204626E-3</v>
      </c>
      <c r="L55" s="84">
        <f>J55/'סכום נכסי הקרן'!$C$42</f>
        <v>5.9256753117353182E-4</v>
      </c>
    </row>
    <row r="56" spans="2:12">
      <c r="B56" s="72"/>
      <c r="C56" s="73"/>
      <c r="D56" s="73"/>
      <c r="E56" s="73"/>
      <c r="F56" s="73"/>
      <c r="G56" s="73"/>
      <c r="H56" s="73"/>
      <c r="I56" s="73"/>
      <c r="J56" s="73"/>
      <c r="K56" s="84"/>
      <c r="L56" s="73"/>
    </row>
    <row r="57" spans="2:12">
      <c r="B57" s="70" t="s">
        <v>197</v>
      </c>
      <c r="C57" s="71"/>
      <c r="D57" s="71"/>
      <c r="E57" s="71"/>
      <c r="F57" s="71"/>
      <c r="G57" s="71"/>
      <c r="H57" s="71"/>
      <c r="I57" s="71"/>
      <c r="J57" s="80">
        <f>J58</f>
        <v>96627.346353792993</v>
      </c>
      <c r="K57" s="81">
        <f>IFERROR(J57/$J$10,0)</f>
        <v>3.6482480932695592E-2</v>
      </c>
      <c r="L57" s="81">
        <f>J57/'סכום נכסי הקרן'!$C$42</f>
        <v>5.6003776041728213E-3</v>
      </c>
    </row>
    <row r="58" spans="2:12">
      <c r="B58" s="118" t="s">
        <v>43</v>
      </c>
      <c r="C58" s="119"/>
      <c r="D58" s="119"/>
      <c r="E58" s="119"/>
      <c r="F58" s="119"/>
      <c r="G58" s="120"/>
      <c r="H58" s="121"/>
      <c r="I58" s="121"/>
      <c r="J58" s="122">
        <f>SUM(J59:J60)</f>
        <v>96627.346353792993</v>
      </c>
      <c r="K58" s="81">
        <f>IFERROR(J58/$J$10,0)</f>
        <v>3.6482480932695592E-2</v>
      </c>
      <c r="L58" s="81">
        <f>J58/'סכום נכסי הקרן'!$C$42</f>
        <v>5.6003776041728213E-3</v>
      </c>
    </row>
    <row r="59" spans="2:12">
      <c r="B59" s="76" t="s">
        <v>3052</v>
      </c>
      <c r="C59" s="73" t="s">
        <v>3053</v>
      </c>
      <c r="D59" s="73">
        <v>85</v>
      </c>
      <c r="E59" s="73" t="s">
        <v>719</v>
      </c>
      <c r="F59" s="73" t="s">
        <v>677</v>
      </c>
      <c r="G59" s="86" t="s">
        <v>133</v>
      </c>
      <c r="H59" s="87">
        <v>0</v>
      </c>
      <c r="I59" s="87">
        <v>0</v>
      </c>
      <c r="J59" s="83">
        <v>15420.435472058</v>
      </c>
      <c r="K59" s="84">
        <f>IFERROR(J59/$J$10,0)</f>
        <v>5.822117281617095E-3</v>
      </c>
      <c r="L59" s="84">
        <f>J59/'סכום נכסי הקרן'!$C$42</f>
        <v>8.9374555675062058E-4</v>
      </c>
    </row>
    <row r="60" spans="2:12">
      <c r="B60" s="76" t="s">
        <v>3052</v>
      </c>
      <c r="C60" s="73" t="s">
        <v>3054</v>
      </c>
      <c r="D60" s="73">
        <v>85</v>
      </c>
      <c r="E60" s="73" t="s">
        <v>719</v>
      </c>
      <c r="F60" s="73" t="s">
        <v>677</v>
      </c>
      <c r="G60" s="86" t="s">
        <v>131</v>
      </c>
      <c r="H60" s="87">
        <v>0</v>
      </c>
      <c r="I60" s="87">
        <v>0</v>
      </c>
      <c r="J60" s="83">
        <v>81206.910881734992</v>
      </c>
      <c r="K60" s="84">
        <f>IFERROR(J60/$J$10,0)</f>
        <v>3.06603636510785E-2</v>
      </c>
      <c r="L60" s="84">
        <f>J60/'סכום נכסי הקרן'!$C$42</f>
        <v>4.7066320474222004E-3</v>
      </c>
    </row>
    <row r="61" spans="2:12">
      <c r="B61" s="123"/>
      <c r="C61" s="123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2:12">
      <c r="B62" s="123"/>
      <c r="C62" s="123"/>
      <c r="D62" s="124"/>
      <c r="E62" s="124"/>
      <c r="F62" s="124"/>
      <c r="G62" s="124"/>
      <c r="H62" s="124"/>
      <c r="I62" s="124"/>
      <c r="J62" s="124"/>
      <c r="K62" s="124"/>
      <c r="L62" s="124"/>
    </row>
    <row r="63" spans="2:12">
      <c r="B63" s="125" t="s">
        <v>220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</row>
    <row r="64" spans="2:12">
      <c r="B64" s="126"/>
      <c r="C64" s="123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2:12">
      <c r="B65" s="123"/>
      <c r="C65" s="123"/>
      <c r="D65" s="124"/>
      <c r="E65" s="124"/>
      <c r="F65" s="124"/>
      <c r="G65" s="124"/>
      <c r="H65" s="124"/>
      <c r="I65" s="124"/>
      <c r="J65" s="124"/>
      <c r="K65" s="124"/>
      <c r="L65" s="124"/>
    </row>
    <row r="66" spans="2:12">
      <c r="B66" s="123"/>
      <c r="C66" s="123"/>
      <c r="D66" s="124"/>
      <c r="E66" s="124"/>
      <c r="F66" s="124"/>
      <c r="G66" s="124"/>
      <c r="H66" s="124"/>
      <c r="I66" s="124"/>
      <c r="J66" s="124"/>
      <c r="K66" s="124"/>
      <c r="L66" s="124"/>
    </row>
    <row r="67" spans="2:12">
      <c r="B67" s="123"/>
      <c r="C67" s="123"/>
      <c r="D67" s="124"/>
      <c r="E67" s="124"/>
      <c r="F67" s="124"/>
      <c r="G67" s="124"/>
      <c r="H67" s="124"/>
      <c r="I67" s="124"/>
      <c r="J67" s="124"/>
      <c r="K67" s="124"/>
      <c r="L67" s="124"/>
    </row>
    <row r="68" spans="2:12">
      <c r="B68" s="123"/>
      <c r="C68" s="123"/>
      <c r="D68" s="124"/>
      <c r="E68" s="124"/>
      <c r="F68" s="124"/>
      <c r="G68" s="124"/>
      <c r="H68" s="124"/>
      <c r="I68" s="124"/>
      <c r="J68" s="124"/>
      <c r="K68" s="124"/>
      <c r="L68" s="124"/>
    </row>
    <row r="69" spans="2:12">
      <c r="B69" s="123"/>
      <c r="C69" s="123"/>
      <c r="D69" s="124"/>
      <c r="E69" s="124"/>
      <c r="F69" s="124"/>
      <c r="G69" s="124"/>
      <c r="H69" s="124"/>
      <c r="I69" s="124"/>
      <c r="J69" s="124"/>
      <c r="K69" s="124"/>
      <c r="L69" s="124"/>
    </row>
    <row r="70" spans="2:12">
      <c r="B70" s="123"/>
      <c r="C70" s="123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2:12">
      <c r="B71" s="123"/>
      <c r="C71" s="123"/>
      <c r="D71" s="124"/>
      <c r="E71" s="124"/>
      <c r="F71" s="124"/>
      <c r="G71" s="124"/>
      <c r="H71" s="124"/>
      <c r="I71" s="124"/>
      <c r="J71" s="124"/>
      <c r="K71" s="124"/>
      <c r="L71" s="124"/>
    </row>
    <row r="72" spans="2:12">
      <c r="B72" s="123"/>
      <c r="C72" s="123"/>
      <c r="D72" s="124"/>
      <c r="E72" s="124"/>
      <c r="F72" s="124"/>
      <c r="G72" s="124"/>
      <c r="H72" s="124"/>
      <c r="I72" s="124"/>
      <c r="J72" s="124"/>
      <c r="K72" s="124"/>
      <c r="L72" s="124"/>
    </row>
    <row r="73" spans="2:12">
      <c r="B73" s="123"/>
      <c r="C73" s="123"/>
      <c r="D73" s="124"/>
      <c r="E73" s="124"/>
      <c r="F73" s="124"/>
      <c r="G73" s="124"/>
      <c r="H73" s="124"/>
      <c r="I73" s="124"/>
      <c r="J73" s="124"/>
      <c r="K73" s="124"/>
      <c r="L73" s="124"/>
    </row>
    <row r="74" spans="2:12">
      <c r="B74" s="123"/>
      <c r="C74" s="123"/>
      <c r="D74" s="124"/>
      <c r="E74" s="124"/>
      <c r="F74" s="124"/>
      <c r="G74" s="124"/>
      <c r="H74" s="124"/>
      <c r="I74" s="124"/>
      <c r="J74" s="124"/>
      <c r="K74" s="124"/>
      <c r="L74" s="124"/>
    </row>
    <row r="75" spans="2:12">
      <c r="B75" s="123"/>
      <c r="C75" s="123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2:12">
      <c r="B76" s="123"/>
      <c r="C76" s="123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2:12">
      <c r="B77" s="123"/>
      <c r="C77" s="123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2:12">
      <c r="B78" s="123"/>
      <c r="C78" s="123"/>
      <c r="D78" s="124"/>
      <c r="E78" s="124"/>
      <c r="F78" s="124"/>
      <c r="G78" s="124"/>
      <c r="H78" s="124"/>
      <c r="I78" s="124"/>
      <c r="J78" s="124"/>
      <c r="K78" s="124"/>
      <c r="L78" s="124"/>
    </row>
    <row r="79" spans="2:12">
      <c r="B79" s="123"/>
      <c r="C79" s="123"/>
      <c r="D79" s="124"/>
      <c r="E79" s="124"/>
      <c r="F79" s="124"/>
      <c r="G79" s="124"/>
      <c r="H79" s="124"/>
      <c r="I79" s="124"/>
      <c r="J79" s="124"/>
      <c r="K79" s="124"/>
      <c r="L79" s="124"/>
    </row>
    <row r="80" spans="2:12">
      <c r="B80" s="123"/>
      <c r="C80" s="123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2:12">
      <c r="B81" s="123"/>
      <c r="C81" s="123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2:12">
      <c r="B82" s="123"/>
      <c r="C82" s="123"/>
      <c r="D82" s="124"/>
      <c r="E82" s="124"/>
      <c r="F82" s="124"/>
      <c r="G82" s="124"/>
      <c r="H82" s="124"/>
      <c r="I82" s="124"/>
      <c r="J82" s="124"/>
      <c r="K82" s="124"/>
      <c r="L82" s="124"/>
    </row>
    <row r="83" spans="2:12">
      <c r="B83" s="123"/>
      <c r="C83" s="123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2:12">
      <c r="B84" s="123"/>
      <c r="C84" s="123"/>
      <c r="D84" s="124"/>
      <c r="E84" s="124"/>
      <c r="F84" s="124"/>
      <c r="G84" s="124"/>
      <c r="H84" s="124"/>
      <c r="I84" s="124"/>
      <c r="J84" s="124"/>
      <c r="K84" s="124"/>
      <c r="L84" s="124"/>
    </row>
    <row r="85" spans="2:12"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2:12">
      <c r="B86" s="123"/>
      <c r="C86" s="123"/>
      <c r="D86" s="124"/>
      <c r="E86" s="124"/>
      <c r="F86" s="124"/>
      <c r="G86" s="124"/>
      <c r="H86" s="124"/>
      <c r="I86" s="124"/>
      <c r="J86" s="124"/>
      <c r="K86" s="124"/>
      <c r="L86" s="124"/>
    </row>
    <row r="87" spans="2:12">
      <c r="B87" s="123"/>
      <c r="C87" s="123"/>
      <c r="D87" s="124"/>
      <c r="E87" s="124"/>
      <c r="F87" s="124"/>
      <c r="G87" s="124"/>
      <c r="H87" s="124"/>
      <c r="I87" s="124"/>
      <c r="J87" s="124"/>
      <c r="K87" s="124"/>
      <c r="L87" s="124"/>
    </row>
    <row r="88" spans="2:12">
      <c r="B88" s="123"/>
      <c r="C88" s="123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2:12">
      <c r="B89" s="123"/>
      <c r="C89" s="123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2:12">
      <c r="B90" s="123"/>
      <c r="C90" s="123"/>
      <c r="D90" s="124"/>
      <c r="E90" s="124"/>
      <c r="F90" s="124"/>
      <c r="G90" s="124"/>
      <c r="H90" s="124"/>
      <c r="I90" s="124"/>
      <c r="J90" s="124"/>
      <c r="K90" s="124"/>
      <c r="L90" s="124"/>
    </row>
    <row r="91" spans="2:12"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2:12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2:12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2:12">
      <c r="B94" s="123"/>
      <c r="C94" s="123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2:12">
      <c r="B95" s="123"/>
      <c r="C95" s="123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2:12">
      <c r="B96" s="123"/>
      <c r="C96" s="123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2:12">
      <c r="B97" s="123"/>
      <c r="C97" s="123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2:12">
      <c r="B98" s="123"/>
      <c r="C98" s="123"/>
      <c r="D98" s="124"/>
      <c r="E98" s="124"/>
      <c r="F98" s="124"/>
      <c r="G98" s="124"/>
      <c r="H98" s="124"/>
      <c r="I98" s="124"/>
      <c r="J98" s="124"/>
      <c r="K98" s="124"/>
      <c r="L98" s="124"/>
    </row>
    <row r="99" spans="2:12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2:12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2:12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2:12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2:12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2:12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2:12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</row>
    <row r="106" spans="2:12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2:12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2:12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2:12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2:12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</row>
    <row r="111" spans="2:12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3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3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3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3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3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3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3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3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3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3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3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3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3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3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3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3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3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3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3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3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3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3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3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3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3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3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3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3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3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3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3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3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3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3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3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3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3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3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3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3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3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3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3"/>
      <c r="D474" s="124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3"/>
      <c r="D475" s="124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3"/>
      <c r="D476" s="124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3"/>
      <c r="D477" s="124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3"/>
      <c r="D478" s="124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3"/>
      <c r="D479" s="124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3"/>
      <c r="D480" s="124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3"/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3"/>
      <c r="D482" s="124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3"/>
      <c r="D483" s="124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3"/>
      <c r="D484" s="124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3"/>
      <c r="D485" s="124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3"/>
      <c r="D486" s="124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3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3"/>
      <c r="D488" s="124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3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3"/>
      <c r="D490" s="124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3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3"/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3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3"/>
      <c r="D494" s="124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3"/>
      <c r="D495" s="124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3"/>
      <c r="D496" s="124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3"/>
      <c r="D497" s="124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3"/>
      <c r="D498" s="124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3"/>
      <c r="D499" s="124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3"/>
      <c r="D500" s="124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3"/>
      <c r="D501" s="124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3"/>
      <c r="D502" s="124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3"/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3"/>
      <c r="D504" s="124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3"/>
      <c r="D505" s="124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E506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9.57031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145</v>
      </c>
      <c r="C1" s="67" t="s" vm="1">
        <v>229</v>
      </c>
    </row>
    <row r="2" spans="2:11">
      <c r="B2" s="46" t="s">
        <v>144</v>
      </c>
      <c r="C2" s="67" t="s">
        <v>230</v>
      </c>
    </row>
    <row r="3" spans="2:11">
      <c r="B3" s="46" t="s">
        <v>146</v>
      </c>
      <c r="C3" s="67" t="s">
        <v>231</v>
      </c>
    </row>
    <row r="4" spans="2:11">
      <c r="B4" s="46" t="s">
        <v>147</v>
      </c>
      <c r="C4" s="67">
        <v>8801</v>
      </c>
    </row>
    <row r="6" spans="2:1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63">
      <c r="B8" s="21" t="s">
        <v>115</v>
      </c>
      <c r="C8" s="29" t="s">
        <v>45</v>
      </c>
      <c r="D8" s="29" t="s">
        <v>65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-153795.98255790101</v>
      </c>
      <c r="J11" s="78">
        <f>IFERROR(I11/$I$11,0)</f>
        <v>1</v>
      </c>
      <c r="K11" s="78">
        <f>I11/'סכום נכסי הקרן'!$C$42</f>
        <v>-8.9137869229626489E-3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-149112.91384339702</v>
      </c>
      <c r="J12" s="81">
        <f t="shared" ref="J12:J75" si="0">IFERROR(I12/$I$11,0)</f>
        <v>0.96955012324368806</v>
      </c>
      <c r="K12" s="81">
        <f>I12/'סכום נכסי הקרן'!$C$42</f>
        <v>-8.6423632097264117E-3</v>
      </c>
    </row>
    <row r="13" spans="2:11">
      <c r="B13" s="89" t="s">
        <v>191</v>
      </c>
      <c r="C13" s="71"/>
      <c r="D13" s="71"/>
      <c r="E13" s="71"/>
      <c r="F13" s="71"/>
      <c r="G13" s="80"/>
      <c r="H13" s="82"/>
      <c r="I13" s="80">
        <v>-2634.4605750909996</v>
      </c>
      <c r="J13" s="81">
        <f t="shared" si="0"/>
        <v>1.7129579923189343E-2</v>
      </c>
      <c r="K13" s="81">
        <f>I13/'סכום נכסי הקרן'!$C$42</f>
        <v>-1.5268942551516872E-4</v>
      </c>
    </row>
    <row r="14" spans="2:11">
      <c r="B14" s="76" t="s">
        <v>2341</v>
      </c>
      <c r="C14" s="73" t="s">
        <v>2342</v>
      </c>
      <c r="D14" s="86" t="s">
        <v>525</v>
      </c>
      <c r="E14" s="86" t="s">
        <v>132</v>
      </c>
      <c r="F14" s="94">
        <v>44952</v>
      </c>
      <c r="G14" s="83">
        <v>7474876.1692469986</v>
      </c>
      <c r="H14" s="85">
        <v>-27.116361999999999</v>
      </c>
      <c r="I14" s="83">
        <v>-2026.9144905630001</v>
      </c>
      <c r="J14" s="84">
        <f t="shared" si="0"/>
        <v>1.3179242115767938E-2</v>
      </c>
      <c r="K14" s="84">
        <f>I14/'סכום נכסי הקרן'!$C$42</f>
        <v>-1.1747695602609085E-4</v>
      </c>
    </row>
    <row r="15" spans="2:11">
      <c r="B15" s="76" t="s">
        <v>955</v>
      </c>
      <c r="C15" s="73" t="s">
        <v>2343</v>
      </c>
      <c r="D15" s="86" t="s">
        <v>525</v>
      </c>
      <c r="E15" s="86" t="s">
        <v>132</v>
      </c>
      <c r="F15" s="94">
        <v>44952</v>
      </c>
      <c r="G15" s="83">
        <v>12441019.973171001</v>
      </c>
      <c r="H15" s="85">
        <v>-12.664854999999999</v>
      </c>
      <c r="I15" s="83">
        <v>-1575.6370996679996</v>
      </c>
      <c r="J15" s="84">
        <f t="shared" si="0"/>
        <v>1.0244982173541528E-2</v>
      </c>
      <c r="K15" s="84">
        <f>I15/'סכום נכסי הקרן'!$C$42</f>
        <v>-9.1321588124499935E-5</v>
      </c>
    </row>
    <row r="16" spans="2:11" s="6" customFormat="1">
      <c r="B16" s="76" t="s">
        <v>965</v>
      </c>
      <c r="C16" s="73" t="s">
        <v>2344</v>
      </c>
      <c r="D16" s="86" t="s">
        <v>525</v>
      </c>
      <c r="E16" s="86" t="s">
        <v>132</v>
      </c>
      <c r="F16" s="94">
        <v>44882</v>
      </c>
      <c r="G16" s="83">
        <v>3362913.825708</v>
      </c>
      <c r="H16" s="85">
        <v>-7.2972849999999996</v>
      </c>
      <c r="I16" s="83">
        <v>-245.40141221099998</v>
      </c>
      <c r="J16" s="84">
        <f t="shared" si="0"/>
        <v>1.5956295355024077E-3</v>
      </c>
      <c r="K16" s="84">
        <f>I16/'סכום נכסי הקרן'!$C$42</f>
        <v>-1.4223101687454329E-5</v>
      </c>
    </row>
    <row r="17" spans="2:11" s="6" customFormat="1">
      <c r="B17" s="76" t="s">
        <v>965</v>
      </c>
      <c r="C17" s="73" t="s">
        <v>2345</v>
      </c>
      <c r="D17" s="86" t="s">
        <v>525</v>
      </c>
      <c r="E17" s="86" t="s">
        <v>132</v>
      </c>
      <c r="F17" s="94">
        <v>44965</v>
      </c>
      <c r="G17" s="83">
        <v>3496158.1501919995</v>
      </c>
      <c r="H17" s="85">
        <v>-6.2907599999999997</v>
      </c>
      <c r="I17" s="83">
        <v>-219.93491236599999</v>
      </c>
      <c r="J17" s="84">
        <f t="shared" si="0"/>
        <v>1.4300432866196557E-3</v>
      </c>
      <c r="K17" s="84">
        <f>I17/'סכום נכסי הקרן'!$C$42</f>
        <v>-1.2747101147540815E-5</v>
      </c>
    </row>
    <row r="18" spans="2:11" s="6" customFormat="1">
      <c r="B18" s="76" t="s">
        <v>1071</v>
      </c>
      <c r="C18" s="73" t="s">
        <v>2346</v>
      </c>
      <c r="D18" s="86" t="s">
        <v>525</v>
      </c>
      <c r="E18" s="86" t="s">
        <v>132</v>
      </c>
      <c r="F18" s="94">
        <v>44965</v>
      </c>
      <c r="G18" s="83">
        <v>2989891.4758199994</v>
      </c>
      <c r="H18" s="85">
        <v>15.568617</v>
      </c>
      <c r="I18" s="83">
        <v>465.48475921699998</v>
      </c>
      <c r="J18" s="84">
        <f t="shared" si="0"/>
        <v>-3.0266379620270938E-3</v>
      </c>
      <c r="K18" s="84">
        <f>I18/'סכום נכסי הקרן'!$C$42</f>
        <v>2.6978805886459434E-5</v>
      </c>
    </row>
    <row r="19" spans="2:11">
      <c r="B19" s="76" t="s">
        <v>1071</v>
      </c>
      <c r="C19" s="73" t="s">
        <v>2347</v>
      </c>
      <c r="D19" s="86" t="s">
        <v>525</v>
      </c>
      <c r="E19" s="86" t="s">
        <v>132</v>
      </c>
      <c r="F19" s="94">
        <v>44952</v>
      </c>
      <c r="G19" s="83">
        <v>8608162.0172189996</v>
      </c>
      <c r="H19" s="85">
        <v>27.412662000000001</v>
      </c>
      <c r="I19" s="83">
        <v>2359.726396772</v>
      </c>
      <c r="J19" s="84">
        <f t="shared" si="0"/>
        <v>-1.5343225209953789E-2</v>
      </c>
      <c r="K19" s="84">
        <f>I19/'סכום נכסי הקרן'!$C$42</f>
        <v>1.3676624023255694E-4</v>
      </c>
    </row>
    <row r="20" spans="2:11">
      <c r="B20" s="76" t="s">
        <v>998</v>
      </c>
      <c r="C20" s="73" t="s">
        <v>2348</v>
      </c>
      <c r="D20" s="86" t="s">
        <v>525</v>
      </c>
      <c r="E20" s="86" t="s">
        <v>132</v>
      </c>
      <c r="F20" s="94">
        <v>44917</v>
      </c>
      <c r="G20" s="83">
        <v>11842074.701711001</v>
      </c>
      <c r="H20" s="85">
        <v>-6.9257999999999997</v>
      </c>
      <c r="I20" s="83">
        <v>-820.15843847199994</v>
      </c>
      <c r="J20" s="84">
        <f t="shared" si="0"/>
        <v>5.332768937337016E-3</v>
      </c>
      <c r="K20" s="84">
        <f>I20/'סכום נכסי הקרן'!$C$42</f>
        <v>-4.7535166016816117E-5</v>
      </c>
    </row>
    <row r="21" spans="2:11">
      <c r="B21" s="76" t="s">
        <v>998</v>
      </c>
      <c r="C21" s="73" t="s">
        <v>2349</v>
      </c>
      <c r="D21" s="86" t="s">
        <v>525</v>
      </c>
      <c r="E21" s="86" t="s">
        <v>132</v>
      </c>
      <c r="F21" s="94">
        <v>44679</v>
      </c>
      <c r="G21" s="83">
        <v>10083646.387080001</v>
      </c>
      <c r="H21" s="85">
        <v>-5.6688359999999998</v>
      </c>
      <c r="I21" s="83">
        <v>-571.62537780000002</v>
      </c>
      <c r="J21" s="84">
        <f t="shared" si="0"/>
        <v>3.7167770464016829E-3</v>
      </c>
      <c r="K21" s="84">
        <f>I21/'סכום נכסי הקרן'!$C$42</f>
        <v>-3.313055863178306E-5</v>
      </c>
    </row>
    <row r="22" spans="2:11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1">
      <c r="B23" s="89" t="s">
        <v>2350</v>
      </c>
      <c r="C23" s="71"/>
      <c r="D23" s="71"/>
      <c r="E23" s="71"/>
      <c r="F23" s="71"/>
      <c r="G23" s="80"/>
      <c r="H23" s="82"/>
      <c r="I23" s="80">
        <v>-116760.49791518203</v>
      </c>
      <c r="J23" s="81">
        <f t="shared" si="0"/>
        <v>0.75919081872781768</v>
      </c>
      <c r="K23" s="81">
        <f>I23/'סכום נכסי הקרן'!$C$42</f>
        <v>-6.7672651920093283E-3</v>
      </c>
    </row>
    <row r="24" spans="2:11">
      <c r="B24" s="76" t="s">
        <v>2351</v>
      </c>
      <c r="C24" s="73" t="s">
        <v>2352</v>
      </c>
      <c r="D24" s="86" t="s">
        <v>525</v>
      </c>
      <c r="E24" s="86" t="s">
        <v>131</v>
      </c>
      <c r="F24" s="94">
        <v>44817</v>
      </c>
      <c r="G24" s="83">
        <v>19375400.358552001</v>
      </c>
      <c r="H24" s="85">
        <v>-9.2818240000000003</v>
      </c>
      <c r="I24" s="83">
        <v>-1798.3904676699999</v>
      </c>
      <c r="J24" s="84">
        <f t="shared" si="0"/>
        <v>1.1693351398128642E-2</v>
      </c>
      <c r="K24" s="84">
        <f>I24/'סכום נכסי הקרן'!$C$42</f>
        <v>-1.042320427782461E-4</v>
      </c>
    </row>
    <row r="25" spans="2:11">
      <c r="B25" s="76" t="s">
        <v>2353</v>
      </c>
      <c r="C25" s="73" t="s">
        <v>2354</v>
      </c>
      <c r="D25" s="86" t="s">
        <v>525</v>
      </c>
      <c r="E25" s="86" t="s">
        <v>131</v>
      </c>
      <c r="F25" s="94">
        <v>44817</v>
      </c>
      <c r="G25" s="83">
        <v>9398819.7863999996</v>
      </c>
      <c r="H25" s="85">
        <v>-9.2288379999999997</v>
      </c>
      <c r="I25" s="83">
        <v>-867.401889074</v>
      </c>
      <c r="J25" s="84">
        <f t="shared" si="0"/>
        <v>5.6399515426057449E-3</v>
      </c>
      <c r="K25" s="84">
        <f>I25/'סכום נכסי הקרן'!$C$42</f>
        <v>-5.0273326306622108E-5</v>
      </c>
    </row>
    <row r="26" spans="2:11">
      <c r="B26" s="76" t="s">
        <v>2355</v>
      </c>
      <c r="C26" s="73" t="s">
        <v>2356</v>
      </c>
      <c r="D26" s="86" t="s">
        <v>525</v>
      </c>
      <c r="E26" s="86" t="s">
        <v>131</v>
      </c>
      <c r="F26" s="94">
        <v>44951</v>
      </c>
      <c r="G26" s="83">
        <v>9721770.4321500007</v>
      </c>
      <c r="H26" s="85">
        <v>-8.2331059999999994</v>
      </c>
      <c r="I26" s="83">
        <v>-800.40370411299989</v>
      </c>
      <c r="J26" s="84">
        <f t="shared" si="0"/>
        <v>5.204321275503178E-3</v>
      </c>
      <c r="K26" s="84">
        <f>I26/'סכום נכסי הקרן'!$C$42</f>
        <v>-4.6390210928476523E-5</v>
      </c>
    </row>
    <row r="27" spans="2:11">
      <c r="B27" s="76" t="s">
        <v>2355</v>
      </c>
      <c r="C27" s="73" t="s">
        <v>2357</v>
      </c>
      <c r="D27" s="86" t="s">
        <v>525</v>
      </c>
      <c r="E27" s="86" t="s">
        <v>131</v>
      </c>
      <c r="F27" s="94">
        <v>44951</v>
      </c>
      <c r="G27" s="83">
        <v>3832897.2831000001</v>
      </c>
      <c r="H27" s="85">
        <v>-8.2331059999999994</v>
      </c>
      <c r="I27" s="83">
        <v>-315.56651170600003</v>
      </c>
      <c r="J27" s="84">
        <f t="shared" si="0"/>
        <v>2.0518514622915834E-3</v>
      </c>
      <c r="K27" s="84">
        <f>I27/'סכום נכסי הקרן'!$C$42</f>
        <v>-1.8289766732436507E-5</v>
      </c>
    </row>
    <row r="28" spans="2:11">
      <c r="B28" s="76" t="s">
        <v>2358</v>
      </c>
      <c r="C28" s="73" t="s">
        <v>2359</v>
      </c>
      <c r="D28" s="86" t="s">
        <v>525</v>
      </c>
      <c r="E28" s="86" t="s">
        <v>131</v>
      </c>
      <c r="F28" s="94">
        <v>44951</v>
      </c>
      <c r="G28" s="83">
        <v>11110594.7796</v>
      </c>
      <c r="H28" s="85">
        <v>-8.2331059999999994</v>
      </c>
      <c r="I28" s="83">
        <v>-914.74709041400001</v>
      </c>
      <c r="J28" s="84">
        <f t="shared" si="0"/>
        <v>5.9477957434266315E-3</v>
      </c>
      <c r="K28" s="84">
        <f>I28/'סכום נכסי הקרן'!$C$42</f>
        <v>-5.3017383918209219E-5</v>
      </c>
    </row>
    <row r="29" spans="2:11">
      <c r="B29" s="76" t="s">
        <v>2360</v>
      </c>
      <c r="C29" s="73" t="s">
        <v>2361</v>
      </c>
      <c r="D29" s="86" t="s">
        <v>525</v>
      </c>
      <c r="E29" s="86" t="s">
        <v>131</v>
      </c>
      <c r="F29" s="94">
        <v>44951</v>
      </c>
      <c r="G29" s="83">
        <v>5164328.1936050002</v>
      </c>
      <c r="H29" s="85">
        <v>-8.1840799999999998</v>
      </c>
      <c r="I29" s="83">
        <v>-422.65277078899999</v>
      </c>
      <c r="J29" s="84">
        <f t="shared" si="0"/>
        <v>2.7481392150791712E-3</v>
      </c>
      <c r="K29" s="84">
        <f>I29/'סכום נכסי הקרן'!$C$42</f>
        <v>-2.4496327397853559E-5</v>
      </c>
    </row>
    <row r="30" spans="2:11">
      <c r="B30" s="76" t="s">
        <v>2360</v>
      </c>
      <c r="C30" s="73" t="s">
        <v>2362</v>
      </c>
      <c r="D30" s="86" t="s">
        <v>525</v>
      </c>
      <c r="E30" s="86" t="s">
        <v>131</v>
      </c>
      <c r="F30" s="94">
        <v>44951</v>
      </c>
      <c r="G30" s="83">
        <v>20841805.860638</v>
      </c>
      <c r="H30" s="85">
        <v>-8.1840799999999998</v>
      </c>
      <c r="I30" s="83">
        <v>-1705.7101456390001</v>
      </c>
      <c r="J30" s="84">
        <f t="shared" si="0"/>
        <v>1.1090732782937523E-2</v>
      </c>
      <c r="K30" s="84">
        <f>I30/'סכום נכסי הקרן'!$C$42</f>
        <v>-9.8860428846621638E-5</v>
      </c>
    </row>
    <row r="31" spans="2:11">
      <c r="B31" s="76" t="s">
        <v>2363</v>
      </c>
      <c r="C31" s="73" t="s">
        <v>2364</v>
      </c>
      <c r="D31" s="86" t="s">
        <v>525</v>
      </c>
      <c r="E31" s="86" t="s">
        <v>131</v>
      </c>
      <c r="F31" s="94">
        <v>44816</v>
      </c>
      <c r="G31" s="83">
        <v>2791075.3955400004</v>
      </c>
      <c r="H31" s="85">
        <v>-8.3749749999999992</v>
      </c>
      <c r="I31" s="83">
        <v>-233.75186534899996</v>
      </c>
      <c r="J31" s="84">
        <f t="shared" si="0"/>
        <v>1.5198827788690593E-3</v>
      </c>
      <c r="K31" s="84">
        <f>I31/'סכום נכסי הקרן'!$C$42</f>
        <v>-1.3547911238719153E-5</v>
      </c>
    </row>
    <row r="32" spans="2:11">
      <c r="B32" s="76" t="s">
        <v>2363</v>
      </c>
      <c r="C32" s="73" t="s">
        <v>2365</v>
      </c>
      <c r="D32" s="86" t="s">
        <v>525</v>
      </c>
      <c r="E32" s="86" t="s">
        <v>131</v>
      </c>
      <c r="F32" s="94">
        <v>44816</v>
      </c>
      <c r="G32" s="83">
        <v>4985721.6283200001</v>
      </c>
      <c r="H32" s="85">
        <v>-8.3749749999999992</v>
      </c>
      <c r="I32" s="83">
        <v>-417.55293769299999</v>
      </c>
      <c r="J32" s="84">
        <f t="shared" si="0"/>
        <v>2.7149794861240925E-3</v>
      </c>
      <c r="K32" s="84">
        <f>I32/'סכום נכסי הקרן'!$C$42</f>
        <v>-2.4200748639524791E-5</v>
      </c>
    </row>
    <row r="33" spans="2:11">
      <c r="B33" s="76" t="s">
        <v>2366</v>
      </c>
      <c r="C33" s="73" t="s">
        <v>2367</v>
      </c>
      <c r="D33" s="86" t="s">
        <v>525</v>
      </c>
      <c r="E33" s="86" t="s">
        <v>131</v>
      </c>
      <c r="F33" s="94">
        <v>44816</v>
      </c>
      <c r="G33" s="83">
        <v>4654739.2664639996</v>
      </c>
      <c r="H33" s="85">
        <v>-8.3424010000000006</v>
      </c>
      <c r="I33" s="83">
        <v>-388.31699534800003</v>
      </c>
      <c r="J33" s="84">
        <f t="shared" si="0"/>
        <v>2.5248838681583034E-3</v>
      </c>
      <c r="K33" s="84">
        <f>I33/'סכום נכסי הקרן'!$C$42</f>
        <v>-2.2506276805988833E-5</v>
      </c>
    </row>
    <row r="34" spans="2:11">
      <c r="B34" s="76" t="s">
        <v>2366</v>
      </c>
      <c r="C34" s="73" t="s">
        <v>2368</v>
      </c>
      <c r="D34" s="86" t="s">
        <v>525</v>
      </c>
      <c r="E34" s="86" t="s">
        <v>131</v>
      </c>
      <c r="F34" s="94">
        <v>44816</v>
      </c>
      <c r="G34" s="83">
        <v>13959572.82165</v>
      </c>
      <c r="H34" s="85">
        <v>-8.3424010000000006</v>
      </c>
      <c r="I34" s="83">
        <v>-1164.563482794</v>
      </c>
      <c r="J34" s="84">
        <f t="shared" si="0"/>
        <v>7.5721320116770019E-3</v>
      </c>
      <c r="K34" s="84">
        <f>I34/'סכום נכסי הקרן'!$C$42</f>
        <v>-6.7496371304633326E-5</v>
      </c>
    </row>
    <row r="35" spans="2:11">
      <c r="B35" s="76" t="s">
        <v>2369</v>
      </c>
      <c r="C35" s="73" t="s">
        <v>2370</v>
      </c>
      <c r="D35" s="86" t="s">
        <v>525</v>
      </c>
      <c r="E35" s="86" t="s">
        <v>131</v>
      </c>
      <c r="F35" s="94">
        <v>44950</v>
      </c>
      <c r="G35" s="83">
        <v>11575118.199960001</v>
      </c>
      <c r="H35" s="85">
        <v>-7.5238060000000004</v>
      </c>
      <c r="I35" s="83">
        <v>-870.88947960099995</v>
      </c>
      <c r="J35" s="84">
        <f t="shared" si="0"/>
        <v>5.6626282762173462E-3</v>
      </c>
      <c r="K35" s="84">
        <f>I35/'סכום נכסי הקרן'!$C$42</f>
        <v>-5.0475461878144706E-5</v>
      </c>
    </row>
    <row r="36" spans="2:11">
      <c r="B36" s="76" t="s">
        <v>2371</v>
      </c>
      <c r="C36" s="73" t="s">
        <v>2372</v>
      </c>
      <c r="D36" s="86" t="s">
        <v>525</v>
      </c>
      <c r="E36" s="86" t="s">
        <v>131</v>
      </c>
      <c r="F36" s="94">
        <v>44950</v>
      </c>
      <c r="G36" s="83">
        <v>16795795.498091999</v>
      </c>
      <c r="H36" s="85">
        <v>-7.4013200000000001</v>
      </c>
      <c r="I36" s="83">
        <v>-1243.1105484</v>
      </c>
      <c r="J36" s="84">
        <f t="shared" si="0"/>
        <v>8.0828544915469078E-3</v>
      </c>
      <c r="K36" s="84">
        <f>I36/'סכום נכסי הקרן'!$C$42</f>
        <v>-7.2048842666960745E-5</v>
      </c>
    </row>
    <row r="37" spans="2:11">
      <c r="B37" s="76" t="s">
        <v>2373</v>
      </c>
      <c r="C37" s="73" t="s">
        <v>2374</v>
      </c>
      <c r="D37" s="86" t="s">
        <v>525</v>
      </c>
      <c r="E37" s="86" t="s">
        <v>131</v>
      </c>
      <c r="F37" s="94">
        <v>44950</v>
      </c>
      <c r="G37" s="83">
        <v>9798134.7920399997</v>
      </c>
      <c r="H37" s="85">
        <v>-7.3948809999999998</v>
      </c>
      <c r="I37" s="83">
        <v>-724.56040174700001</v>
      </c>
      <c r="J37" s="84">
        <f t="shared" si="0"/>
        <v>4.711178989829712E-3</v>
      </c>
      <c r="K37" s="84">
        <f>I37/'סכום נכסי הקרן'!$C$42</f>
        <v>-4.199444567128047E-5</v>
      </c>
    </row>
    <row r="38" spans="2:11">
      <c r="B38" s="76" t="s">
        <v>2375</v>
      </c>
      <c r="C38" s="73" t="s">
        <v>2376</v>
      </c>
      <c r="D38" s="86" t="s">
        <v>525</v>
      </c>
      <c r="E38" s="86" t="s">
        <v>131</v>
      </c>
      <c r="F38" s="94">
        <v>44952</v>
      </c>
      <c r="G38" s="83">
        <v>13170116.390769999</v>
      </c>
      <c r="H38" s="85">
        <v>-7.2813369999999997</v>
      </c>
      <c r="I38" s="83">
        <v>-958.96060470700002</v>
      </c>
      <c r="J38" s="84">
        <f t="shared" si="0"/>
        <v>6.2352773379237732E-3</v>
      </c>
      <c r="K38" s="84">
        <f>I38/'סכום נכסי הקרן'!$C$42</f>
        <v>-5.5579933595830293E-5</v>
      </c>
    </row>
    <row r="39" spans="2:11">
      <c r="B39" s="76" t="s">
        <v>2377</v>
      </c>
      <c r="C39" s="73" t="s">
        <v>2378</v>
      </c>
      <c r="D39" s="86" t="s">
        <v>525</v>
      </c>
      <c r="E39" s="86" t="s">
        <v>131</v>
      </c>
      <c r="F39" s="94">
        <v>44952</v>
      </c>
      <c r="G39" s="83">
        <v>26626825.706700001</v>
      </c>
      <c r="H39" s="85">
        <v>-7.2556409999999998</v>
      </c>
      <c r="I39" s="83">
        <v>-1931.946943981</v>
      </c>
      <c r="J39" s="84">
        <f t="shared" si="0"/>
        <v>1.2561751691099356E-2</v>
      </c>
      <c r="K39" s="84">
        <f>I39/'סכום נכסי הקרן'!$C$42</f>
        <v>-1.1197277795362539E-4</v>
      </c>
    </row>
    <row r="40" spans="2:11">
      <c r="B40" s="76" t="s">
        <v>2379</v>
      </c>
      <c r="C40" s="73" t="s">
        <v>2380</v>
      </c>
      <c r="D40" s="86" t="s">
        <v>525</v>
      </c>
      <c r="E40" s="86" t="s">
        <v>131</v>
      </c>
      <c r="F40" s="94">
        <v>44952</v>
      </c>
      <c r="G40" s="83">
        <v>11690000</v>
      </c>
      <c r="H40" s="85">
        <v>-7.2556409999999998</v>
      </c>
      <c r="I40" s="83">
        <v>-848.18445999999994</v>
      </c>
      <c r="J40" s="84">
        <f t="shared" si="0"/>
        <v>5.5149975044418084E-3</v>
      </c>
      <c r="K40" s="84">
        <f>I40/'סכום נכסי הקרן'!$C$42</f>
        <v>-4.9159512635265043E-5</v>
      </c>
    </row>
    <row r="41" spans="2:11">
      <c r="B41" s="76" t="s">
        <v>2381</v>
      </c>
      <c r="C41" s="73" t="s">
        <v>2382</v>
      </c>
      <c r="D41" s="86" t="s">
        <v>525</v>
      </c>
      <c r="E41" s="86" t="s">
        <v>131</v>
      </c>
      <c r="F41" s="94">
        <v>44952</v>
      </c>
      <c r="G41" s="83">
        <v>13458790.454530001</v>
      </c>
      <c r="H41" s="85">
        <v>-7.2139110000000004</v>
      </c>
      <c r="I41" s="83">
        <v>-970.90520067499995</v>
      </c>
      <c r="J41" s="84">
        <f t="shared" si="0"/>
        <v>6.312942539376633E-3</v>
      </c>
      <c r="K41" s="84">
        <f>I41/'סכום נכסי הקרן'!$C$42</f>
        <v>-5.6272224652910057E-5</v>
      </c>
    </row>
    <row r="42" spans="2:11">
      <c r="B42" s="76" t="s">
        <v>2383</v>
      </c>
      <c r="C42" s="73" t="s">
        <v>2384</v>
      </c>
      <c r="D42" s="86" t="s">
        <v>525</v>
      </c>
      <c r="E42" s="86" t="s">
        <v>131</v>
      </c>
      <c r="F42" s="94">
        <v>44900</v>
      </c>
      <c r="G42" s="83">
        <v>8859219.6016300004</v>
      </c>
      <c r="H42" s="85">
        <v>-7.8495699999999999</v>
      </c>
      <c r="I42" s="83">
        <v>-695.41064877400004</v>
      </c>
      <c r="J42" s="84">
        <f t="shared" si="0"/>
        <v>4.5216437855403165E-3</v>
      </c>
      <c r="K42" s="84">
        <f>I42/'סכום נכסי הקרן'!$C$42</f>
        <v>-4.0304969245844608E-5</v>
      </c>
    </row>
    <row r="43" spans="2:11">
      <c r="B43" s="76" t="s">
        <v>2385</v>
      </c>
      <c r="C43" s="73" t="s">
        <v>2386</v>
      </c>
      <c r="D43" s="86" t="s">
        <v>525</v>
      </c>
      <c r="E43" s="86" t="s">
        <v>131</v>
      </c>
      <c r="F43" s="94">
        <v>44900</v>
      </c>
      <c r="G43" s="83">
        <v>4179009.0579720004</v>
      </c>
      <c r="H43" s="85">
        <v>-7.827007</v>
      </c>
      <c r="I43" s="83">
        <v>-327.09134749399999</v>
      </c>
      <c r="J43" s="84">
        <f t="shared" si="0"/>
        <v>2.1267873325030245E-3</v>
      </c>
      <c r="K43" s="84">
        <f>I43/'סכום נכסי הקרן'!$C$42</f>
        <v>-1.8957729112388078E-5</v>
      </c>
    </row>
    <row r="44" spans="2:11">
      <c r="B44" s="76" t="s">
        <v>2385</v>
      </c>
      <c r="C44" s="73" t="s">
        <v>2387</v>
      </c>
      <c r="D44" s="86" t="s">
        <v>525</v>
      </c>
      <c r="E44" s="86" t="s">
        <v>131</v>
      </c>
      <c r="F44" s="94">
        <v>44900</v>
      </c>
      <c r="G44" s="83">
        <v>8423576.3140200004</v>
      </c>
      <c r="H44" s="85">
        <v>-7.827007</v>
      </c>
      <c r="I44" s="83">
        <v>-659.31393992200003</v>
      </c>
      <c r="J44" s="84">
        <f t="shared" si="0"/>
        <v>4.2869386375146822E-3</v>
      </c>
      <c r="K44" s="84">
        <f>I44/'סכום נכסי הקרן'!$C$42</f>
        <v>-3.8212857566621698E-5</v>
      </c>
    </row>
    <row r="45" spans="2:11">
      <c r="B45" s="76" t="s">
        <v>2388</v>
      </c>
      <c r="C45" s="73" t="s">
        <v>2389</v>
      </c>
      <c r="D45" s="86" t="s">
        <v>525</v>
      </c>
      <c r="E45" s="86" t="s">
        <v>131</v>
      </c>
      <c r="F45" s="94">
        <v>44900</v>
      </c>
      <c r="G45" s="83">
        <v>6691599.9244799996</v>
      </c>
      <c r="H45" s="85">
        <v>-7.7625950000000001</v>
      </c>
      <c r="I45" s="83">
        <v>-519.44177397600004</v>
      </c>
      <c r="J45" s="84">
        <f t="shared" si="0"/>
        <v>3.37747296994862E-3</v>
      </c>
      <c r="K45" s="84">
        <f>I45/'סכום נכסי הקרן'!$C$42</f>
        <v>-3.010607439218783E-5</v>
      </c>
    </row>
    <row r="46" spans="2:11">
      <c r="B46" s="76" t="s">
        <v>2388</v>
      </c>
      <c r="C46" s="73" t="s">
        <v>2390</v>
      </c>
      <c r="D46" s="86" t="s">
        <v>525</v>
      </c>
      <c r="E46" s="86" t="s">
        <v>131</v>
      </c>
      <c r="F46" s="94">
        <v>44900</v>
      </c>
      <c r="G46" s="83">
        <v>10114333.592111999</v>
      </c>
      <c r="H46" s="85">
        <v>-7.7625950000000001</v>
      </c>
      <c r="I46" s="83">
        <v>-785.13471245100015</v>
      </c>
      <c r="J46" s="84">
        <f t="shared" si="0"/>
        <v>5.1050404528961814E-3</v>
      </c>
      <c r="K46" s="84">
        <f>I46/'סכום נכסי הקרן'!$C$42</f>
        <v>-4.5505242830221302E-5</v>
      </c>
    </row>
    <row r="47" spans="2:11">
      <c r="B47" s="76" t="s">
        <v>2391</v>
      </c>
      <c r="C47" s="73" t="s">
        <v>2392</v>
      </c>
      <c r="D47" s="86" t="s">
        <v>525</v>
      </c>
      <c r="E47" s="86" t="s">
        <v>131</v>
      </c>
      <c r="F47" s="94">
        <v>44810</v>
      </c>
      <c r="G47" s="83">
        <v>11256610.14906</v>
      </c>
      <c r="H47" s="85">
        <v>-7.5199540000000002</v>
      </c>
      <c r="I47" s="83">
        <v>-846.49193742600016</v>
      </c>
      <c r="J47" s="84">
        <f t="shared" si="0"/>
        <v>5.5039925188378278E-3</v>
      </c>
      <c r="K47" s="84">
        <f>I47/'סכום נכסי הקרן'!$C$42</f>
        <v>-4.9061416538500886E-5</v>
      </c>
    </row>
    <row r="48" spans="2:11">
      <c r="B48" s="76" t="s">
        <v>2393</v>
      </c>
      <c r="C48" s="73" t="s">
        <v>2394</v>
      </c>
      <c r="D48" s="86" t="s">
        <v>525</v>
      </c>
      <c r="E48" s="86" t="s">
        <v>131</v>
      </c>
      <c r="F48" s="94">
        <v>44810</v>
      </c>
      <c r="G48" s="83">
        <v>14072860.608299999</v>
      </c>
      <c r="H48" s="85">
        <v>-7.5039259999999999</v>
      </c>
      <c r="I48" s="83">
        <v>-1056.016999808</v>
      </c>
      <c r="J48" s="84">
        <f t="shared" si="0"/>
        <v>6.8663497072196378E-3</v>
      </c>
      <c r="K48" s="84">
        <f>I48/'סכום נכסי הקרן'!$C$42</f>
        <v>-6.1205178228702827E-5</v>
      </c>
    </row>
    <row r="49" spans="2:11">
      <c r="B49" s="76" t="s">
        <v>2395</v>
      </c>
      <c r="C49" s="73" t="s">
        <v>2396</v>
      </c>
      <c r="D49" s="86" t="s">
        <v>525</v>
      </c>
      <c r="E49" s="86" t="s">
        <v>131</v>
      </c>
      <c r="F49" s="94">
        <v>44881</v>
      </c>
      <c r="G49" s="83">
        <v>9855114.3528809994</v>
      </c>
      <c r="H49" s="85">
        <v>-7.5780830000000003</v>
      </c>
      <c r="I49" s="83">
        <v>-746.82875426999999</v>
      </c>
      <c r="J49" s="84">
        <f t="shared" si="0"/>
        <v>4.8559704996769624E-3</v>
      </c>
      <c r="K49" s="84">
        <f>I49/'סכום נכסי הקרן'!$C$42</f>
        <v>-4.3285086338312913E-5</v>
      </c>
    </row>
    <row r="50" spans="2:11">
      <c r="B50" s="76" t="s">
        <v>2395</v>
      </c>
      <c r="C50" s="73" t="s">
        <v>2397</v>
      </c>
      <c r="D50" s="86" t="s">
        <v>525</v>
      </c>
      <c r="E50" s="86" t="s">
        <v>131</v>
      </c>
      <c r="F50" s="94">
        <v>44881</v>
      </c>
      <c r="G50" s="83">
        <v>2850215.8346190001</v>
      </c>
      <c r="H50" s="85">
        <v>-7.5780830000000003</v>
      </c>
      <c r="I50" s="83">
        <v>-215.99172419000001</v>
      </c>
      <c r="J50" s="84">
        <f t="shared" si="0"/>
        <v>1.4044042022273474E-3</v>
      </c>
      <c r="K50" s="84">
        <f>I50/'סכום נכסי הקרן'!$C$42</f>
        <v>-1.2518559812367923E-5</v>
      </c>
    </row>
    <row r="51" spans="2:11">
      <c r="B51" s="76" t="s">
        <v>2398</v>
      </c>
      <c r="C51" s="73" t="s">
        <v>2399</v>
      </c>
      <c r="D51" s="86" t="s">
        <v>525</v>
      </c>
      <c r="E51" s="86" t="s">
        <v>131</v>
      </c>
      <c r="F51" s="94">
        <v>44949</v>
      </c>
      <c r="G51" s="83">
        <v>8384486.763199999</v>
      </c>
      <c r="H51" s="85">
        <v>-7.5505560000000003</v>
      </c>
      <c r="I51" s="83">
        <v>-633.07538745499994</v>
      </c>
      <c r="J51" s="84">
        <f t="shared" si="0"/>
        <v>4.1163324095066017E-3</v>
      </c>
      <c r="K51" s="84">
        <f>I51/'סכום נכסי הקרן'!$C$42</f>
        <v>-3.6692110002427279E-5</v>
      </c>
    </row>
    <row r="52" spans="2:11">
      <c r="B52" s="76" t="s">
        <v>2400</v>
      </c>
      <c r="C52" s="73" t="s">
        <v>2401</v>
      </c>
      <c r="D52" s="86" t="s">
        <v>525</v>
      </c>
      <c r="E52" s="86" t="s">
        <v>131</v>
      </c>
      <c r="F52" s="94">
        <v>44949</v>
      </c>
      <c r="G52" s="83">
        <v>41663644.119501002</v>
      </c>
      <c r="H52" s="85">
        <v>-7.348668</v>
      </c>
      <c r="I52" s="83">
        <v>-3061.7226996909999</v>
      </c>
      <c r="J52" s="84">
        <f t="shared" si="0"/>
        <v>1.9907689711844877E-2</v>
      </c>
      <c r="K52" s="84">
        <f>I52/'סכום נכסי הקרן'!$C$42</f>
        <v>-1.7745290421984094E-4</v>
      </c>
    </row>
    <row r="53" spans="2:11">
      <c r="B53" s="76" t="s">
        <v>2402</v>
      </c>
      <c r="C53" s="73" t="s">
        <v>2403</v>
      </c>
      <c r="D53" s="86" t="s">
        <v>525</v>
      </c>
      <c r="E53" s="86" t="s">
        <v>131</v>
      </c>
      <c r="F53" s="94">
        <v>44949</v>
      </c>
      <c r="G53" s="83">
        <v>11747725.258695997</v>
      </c>
      <c r="H53" s="85">
        <v>-7.4723850000000001</v>
      </c>
      <c r="I53" s="83">
        <v>-877.83527757799993</v>
      </c>
      <c r="J53" s="84">
        <f t="shared" si="0"/>
        <v>5.7077906911353364E-3</v>
      </c>
      <c r="K53" s="84">
        <f>I53/'סכום נכסי הקרן'!$C$42</f>
        <v>-5.0878030021650106E-5</v>
      </c>
    </row>
    <row r="54" spans="2:11">
      <c r="B54" s="76" t="s">
        <v>2404</v>
      </c>
      <c r="C54" s="73" t="s">
        <v>2405</v>
      </c>
      <c r="D54" s="86" t="s">
        <v>525</v>
      </c>
      <c r="E54" s="86" t="s">
        <v>131</v>
      </c>
      <c r="F54" s="94">
        <v>44949</v>
      </c>
      <c r="G54" s="83">
        <v>15563184.134400001</v>
      </c>
      <c r="H54" s="85">
        <v>-7.3007439999999999</v>
      </c>
      <c r="I54" s="83">
        <v>-1136.2282393120001</v>
      </c>
      <c r="J54" s="84">
        <f t="shared" si="0"/>
        <v>7.3878928461881873E-3</v>
      </c>
      <c r="K54" s="84">
        <f>I54/'סכום נכסי הקרן'!$C$42</f>
        <v>-6.5854102640601581E-5</v>
      </c>
    </row>
    <row r="55" spans="2:11">
      <c r="B55" s="76" t="s">
        <v>2406</v>
      </c>
      <c r="C55" s="73" t="s">
        <v>2407</v>
      </c>
      <c r="D55" s="86" t="s">
        <v>525</v>
      </c>
      <c r="E55" s="86" t="s">
        <v>131</v>
      </c>
      <c r="F55" s="94">
        <v>44810</v>
      </c>
      <c r="G55" s="83">
        <v>3357892.0110880001</v>
      </c>
      <c r="H55" s="85">
        <v>-7.3087609999999996</v>
      </c>
      <c r="I55" s="83">
        <v>-245.42029037500001</v>
      </c>
      <c r="J55" s="84">
        <f t="shared" si="0"/>
        <v>1.5957522835982035E-3</v>
      </c>
      <c r="K55" s="84">
        <f>I55/'סכום נכסי הקרן'!$C$42</f>
        <v>-1.4224195837825452E-5</v>
      </c>
    </row>
    <row r="56" spans="2:11">
      <c r="B56" s="76" t="s">
        <v>2406</v>
      </c>
      <c r="C56" s="73" t="s">
        <v>2408</v>
      </c>
      <c r="D56" s="86" t="s">
        <v>525</v>
      </c>
      <c r="E56" s="86" t="s">
        <v>131</v>
      </c>
      <c r="F56" s="94">
        <v>44810</v>
      </c>
      <c r="G56" s="83">
        <v>8459073.1538369991</v>
      </c>
      <c r="H56" s="85">
        <v>-7.3087609999999996</v>
      </c>
      <c r="I56" s="83">
        <v>-618.25341102799996</v>
      </c>
      <c r="J56" s="84">
        <f t="shared" si="0"/>
        <v>4.0199581337909155E-3</v>
      </c>
      <c r="K56" s="84">
        <f>I56/'סכום נכסי הקרן'!$C$42</f>
        <v>-3.5833050243842805E-5</v>
      </c>
    </row>
    <row r="57" spans="2:11">
      <c r="B57" s="76" t="s">
        <v>2409</v>
      </c>
      <c r="C57" s="73" t="s">
        <v>2410</v>
      </c>
      <c r="D57" s="86" t="s">
        <v>525</v>
      </c>
      <c r="E57" s="86" t="s">
        <v>131</v>
      </c>
      <c r="F57" s="94">
        <v>44881</v>
      </c>
      <c r="G57" s="83">
        <v>38081689.482398003</v>
      </c>
      <c r="H57" s="85">
        <v>-7.3828649999999998</v>
      </c>
      <c r="I57" s="83">
        <v>-2811.5196451860002</v>
      </c>
      <c r="J57" s="84">
        <f t="shared" si="0"/>
        <v>1.8280839319892644E-2</v>
      </c>
      <c r="K57" s="84">
        <f>I57/'סכום נכסי הקרן'!$C$42</f>
        <v>-1.6295150647044048E-4</v>
      </c>
    </row>
    <row r="58" spans="2:11">
      <c r="B58" s="76" t="s">
        <v>2411</v>
      </c>
      <c r="C58" s="73" t="s">
        <v>2412</v>
      </c>
      <c r="D58" s="86" t="s">
        <v>525</v>
      </c>
      <c r="E58" s="86" t="s">
        <v>131</v>
      </c>
      <c r="F58" s="94">
        <v>44810</v>
      </c>
      <c r="G58" s="83">
        <v>3359790.7625600006</v>
      </c>
      <c r="H58" s="85">
        <v>-7.2481159999999996</v>
      </c>
      <c r="I58" s="83">
        <v>-243.52153890300002</v>
      </c>
      <c r="J58" s="84">
        <f t="shared" si="0"/>
        <v>1.5834063728636032E-3</v>
      </c>
      <c r="K58" s="84">
        <f>I58/'סכום נכסי הקרן'!$C$42</f>
        <v>-1.4114147020167308E-5</v>
      </c>
    </row>
    <row r="59" spans="2:11">
      <c r="B59" s="76" t="s">
        <v>2413</v>
      </c>
      <c r="C59" s="73" t="s">
        <v>2414</v>
      </c>
      <c r="D59" s="86" t="s">
        <v>525</v>
      </c>
      <c r="E59" s="86" t="s">
        <v>131</v>
      </c>
      <c r="F59" s="94">
        <v>44949</v>
      </c>
      <c r="G59" s="83">
        <v>9877436.242695</v>
      </c>
      <c r="H59" s="85">
        <v>-7.205025</v>
      </c>
      <c r="I59" s="83">
        <v>-711.67177781300018</v>
      </c>
      <c r="J59" s="84">
        <f t="shared" si="0"/>
        <v>4.6273756048541151E-3</v>
      </c>
      <c r="K59" s="84">
        <f>I59/'סכום נכסי הקרן'!$C$42</f>
        <v>-4.1247440154184998E-5</v>
      </c>
    </row>
    <row r="60" spans="2:11">
      <c r="B60" s="76" t="s">
        <v>2413</v>
      </c>
      <c r="C60" s="73" t="s">
        <v>2415</v>
      </c>
      <c r="D60" s="86" t="s">
        <v>525</v>
      </c>
      <c r="E60" s="86" t="s">
        <v>131</v>
      </c>
      <c r="F60" s="94">
        <v>44949</v>
      </c>
      <c r="G60" s="83">
        <v>11770500</v>
      </c>
      <c r="H60" s="85">
        <v>-7.205025</v>
      </c>
      <c r="I60" s="83">
        <v>-848.0675</v>
      </c>
      <c r="J60" s="84">
        <f t="shared" si="0"/>
        <v>5.5142370164364997E-3</v>
      </c>
      <c r="K60" s="84">
        <f>I60/'סכום נכסי הקרן'!$C$42</f>
        <v>-4.9152733807228252E-5</v>
      </c>
    </row>
    <row r="61" spans="2:11">
      <c r="B61" s="76" t="s">
        <v>2416</v>
      </c>
      <c r="C61" s="73" t="s">
        <v>2417</v>
      </c>
      <c r="D61" s="86" t="s">
        <v>525</v>
      </c>
      <c r="E61" s="86" t="s">
        <v>131</v>
      </c>
      <c r="F61" s="94">
        <v>44949</v>
      </c>
      <c r="G61" s="83">
        <v>8412718.1995599996</v>
      </c>
      <c r="H61" s="85">
        <v>-7.3417870000000001</v>
      </c>
      <c r="I61" s="83">
        <v>-617.64386698399994</v>
      </c>
      <c r="J61" s="84">
        <f t="shared" si="0"/>
        <v>4.0159948050103962E-3</v>
      </c>
      <c r="K61" s="84">
        <f>I61/'סכום נכסי הקרן'!$C$42</f>
        <v>-3.5797721975587607E-5</v>
      </c>
    </row>
    <row r="62" spans="2:11">
      <c r="B62" s="76" t="s">
        <v>2418</v>
      </c>
      <c r="C62" s="73" t="s">
        <v>2419</v>
      </c>
      <c r="D62" s="86" t="s">
        <v>525</v>
      </c>
      <c r="E62" s="86" t="s">
        <v>131</v>
      </c>
      <c r="F62" s="94">
        <v>44879</v>
      </c>
      <c r="G62" s="83">
        <v>8924631.5898400005</v>
      </c>
      <c r="H62" s="85">
        <v>-7.138477</v>
      </c>
      <c r="I62" s="83">
        <v>-637.08275240400008</v>
      </c>
      <c r="J62" s="84">
        <f t="shared" si="0"/>
        <v>4.142388779005665E-3</v>
      </c>
      <c r="K62" s="84">
        <f>I62/'סכום נכסי הקרן'!$C$42</f>
        <v>-3.6924370928127915E-5</v>
      </c>
    </row>
    <row r="63" spans="2:11">
      <c r="B63" s="76" t="s">
        <v>2420</v>
      </c>
      <c r="C63" s="73" t="s">
        <v>2421</v>
      </c>
      <c r="D63" s="86" t="s">
        <v>525</v>
      </c>
      <c r="E63" s="86" t="s">
        <v>131</v>
      </c>
      <c r="F63" s="94">
        <v>44889</v>
      </c>
      <c r="G63" s="83">
        <v>31107987.045299996</v>
      </c>
      <c r="H63" s="85">
        <v>-7.0696830000000004</v>
      </c>
      <c r="I63" s="83">
        <v>-2199.2362185540001</v>
      </c>
      <c r="J63" s="84">
        <f t="shared" si="0"/>
        <v>1.4299698743600361E-2</v>
      </c>
      <c r="K63" s="84">
        <f>I63/'סכום נכסי הקרן'!$C$42</f>
        <v>-1.2746446766301033E-4</v>
      </c>
    </row>
    <row r="64" spans="2:11">
      <c r="B64" s="76" t="s">
        <v>2422</v>
      </c>
      <c r="C64" s="73" t="s">
        <v>2423</v>
      </c>
      <c r="D64" s="86" t="s">
        <v>525</v>
      </c>
      <c r="E64" s="86" t="s">
        <v>131</v>
      </c>
      <c r="F64" s="94">
        <v>44889</v>
      </c>
      <c r="G64" s="83">
        <v>2275194.0075719999</v>
      </c>
      <c r="H64" s="85">
        <v>-7.0665060000000004</v>
      </c>
      <c r="I64" s="83">
        <v>-160.77673070700001</v>
      </c>
      <c r="J64" s="84">
        <f t="shared" si="0"/>
        <v>1.0453896651459729E-3</v>
      </c>
      <c r="K64" s="84">
        <f>I64/'סכום נכסי הקרן'!$C$42</f>
        <v>-9.3183807265784763E-6</v>
      </c>
    </row>
    <row r="65" spans="2:11">
      <c r="B65" s="76" t="s">
        <v>2424</v>
      </c>
      <c r="C65" s="73" t="s">
        <v>2425</v>
      </c>
      <c r="D65" s="86" t="s">
        <v>525</v>
      </c>
      <c r="E65" s="86" t="s">
        <v>131</v>
      </c>
      <c r="F65" s="94">
        <v>44889</v>
      </c>
      <c r="G65" s="83">
        <v>9898583.2962030005</v>
      </c>
      <c r="H65" s="85">
        <v>-7.0633299999999997</v>
      </c>
      <c r="I65" s="83">
        <v>-699.16956089799999</v>
      </c>
      <c r="J65" s="84">
        <f t="shared" si="0"/>
        <v>4.5460846848504452E-3</v>
      </c>
      <c r="K65" s="84">
        <f>I65/'סכום נכסי הקרן'!$C$42</f>
        <v>-4.0522830214500679E-5</v>
      </c>
    </row>
    <row r="66" spans="2:11">
      <c r="B66" s="76" t="s">
        <v>2426</v>
      </c>
      <c r="C66" s="73" t="s">
        <v>2427</v>
      </c>
      <c r="D66" s="86" t="s">
        <v>525</v>
      </c>
      <c r="E66" s="86" t="s">
        <v>131</v>
      </c>
      <c r="F66" s="94">
        <v>44901</v>
      </c>
      <c r="G66" s="83">
        <v>22626675.918528005</v>
      </c>
      <c r="H66" s="85">
        <v>-7.0199379999999998</v>
      </c>
      <c r="I66" s="83">
        <v>-1588.3786857119999</v>
      </c>
      <c r="J66" s="84">
        <f t="shared" si="0"/>
        <v>1.0327829500448806E-2</v>
      </c>
      <c r="K66" s="84">
        <f>I66/'סכום נכסי הקרן'!$C$42</f>
        <v>-9.2060071543688437E-5</v>
      </c>
    </row>
    <row r="67" spans="2:11">
      <c r="B67" s="76" t="s">
        <v>2428</v>
      </c>
      <c r="C67" s="73" t="s">
        <v>2429</v>
      </c>
      <c r="D67" s="86" t="s">
        <v>525</v>
      </c>
      <c r="E67" s="86" t="s">
        <v>131</v>
      </c>
      <c r="F67" s="94">
        <v>44879</v>
      </c>
      <c r="G67" s="83">
        <v>7076127.077846</v>
      </c>
      <c r="H67" s="85">
        <v>-7.0812819999999999</v>
      </c>
      <c r="I67" s="83">
        <v>-501.08051395999996</v>
      </c>
      <c r="J67" s="84">
        <f t="shared" si="0"/>
        <v>3.2580858461068937E-3</v>
      </c>
      <c r="K67" s="84">
        <f>I67/'סכום נכסי הקרן'!$C$42</f>
        <v>-2.904188300891733E-5</v>
      </c>
    </row>
    <row r="68" spans="2:11">
      <c r="B68" s="76" t="s">
        <v>2430</v>
      </c>
      <c r="C68" s="73" t="s">
        <v>2431</v>
      </c>
      <c r="D68" s="86" t="s">
        <v>525</v>
      </c>
      <c r="E68" s="86" t="s">
        <v>131</v>
      </c>
      <c r="F68" s="94">
        <v>44889</v>
      </c>
      <c r="G68" s="83">
        <v>11323072.317228001</v>
      </c>
      <c r="H68" s="85">
        <v>-6.9649400000000004</v>
      </c>
      <c r="I68" s="83">
        <v>-788.64523326499989</v>
      </c>
      <c r="J68" s="84">
        <f t="shared" si="0"/>
        <v>5.1278662819953134E-3</v>
      </c>
      <c r="K68" s="84">
        <f>I68/'סכום נכסי הקרן'!$C$42</f>
        <v>-4.5708707407150927E-5</v>
      </c>
    </row>
    <row r="69" spans="2:11">
      <c r="B69" s="76" t="s">
        <v>2432</v>
      </c>
      <c r="C69" s="73" t="s">
        <v>2433</v>
      </c>
      <c r="D69" s="86" t="s">
        <v>525</v>
      </c>
      <c r="E69" s="86" t="s">
        <v>131</v>
      </c>
      <c r="F69" s="94">
        <v>44959</v>
      </c>
      <c r="G69" s="83">
        <v>17552322.945652999</v>
      </c>
      <c r="H69" s="85">
        <v>-6.1505979999999996</v>
      </c>
      <c r="I69" s="83">
        <v>-1079.5728445299999</v>
      </c>
      <c r="J69" s="84">
        <f t="shared" si="0"/>
        <v>7.0195126463954479E-3</v>
      </c>
      <c r="K69" s="84">
        <f>I69/'סכום נכסי הקרן'!$C$42</f>
        <v>-6.2570440033010686E-5</v>
      </c>
    </row>
    <row r="70" spans="2:11">
      <c r="B70" s="76" t="s">
        <v>2434</v>
      </c>
      <c r="C70" s="73" t="s">
        <v>2435</v>
      </c>
      <c r="D70" s="86" t="s">
        <v>525</v>
      </c>
      <c r="E70" s="86" t="s">
        <v>131</v>
      </c>
      <c r="F70" s="94">
        <v>44959</v>
      </c>
      <c r="G70" s="83">
        <v>1685891.4385600002</v>
      </c>
      <c r="H70" s="85">
        <v>-6.1380140000000001</v>
      </c>
      <c r="I70" s="83">
        <v>-103.48024534800001</v>
      </c>
      <c r="J70" s="84">
        <f t="shared" si="0"/>
        <v>6.7284101721605007E-4</v>
      </c>
      <c r="K70" s="84">
        <f>I70/'סכום נכסי הקרן'!$C$42</f>
        <v>-5.997561460493314E-6</v>
      </c>
    </row>
    <row r="71" spans="2:11">
      <c r="B71" s="76" t="s">
        <v>2436</v>
      </c>
      <c r="C71" s="73" t="s">
        <v>2437</v>
      </c>
      <c r="D71" s="86" t="s">
        <v>525</v>
      </c>
      <c r="E71" s="86" t="s">
        <v>131</v>
      </c>
      <c r="F71" s="94">
        <v>44879</v>
      </c>
      <c r="G71" s="83">
        <v>5902368.8849999998</v>
      </c>
      <c r="H71" s="85">
        <v>-6.9797529999999997</v>
      </c>
      <c r="I71" s="83">
        <v>-411.97077475600003</v>
      </c>
      <c r="J71" s="84">
        <f t="shared" si="0"/>
        <v>2.6786835904566075E-3</v>
      </c>
      <c r="K71" s="84">
        <f>I71/'סכום נכסי הקרן'!$C$42</f>
        <v>-2.3877214759366745E-5</v>
      </c>
    </row>
    <row r="72" spans="2:11">
      <c r="B72" s="76" t="s">
        <v>2438</v>
      </c>
      <c r="C72" s="73" t="s">
        <v>2439</v>
      </c>
      <c r="D72" s="86" t="s">
        <v>525</v>
      </c>
      <c r="E72" s="86" t="s">
        <v>131</v>
      </c>
      <c r="F72" s="94">
        <v>44959</v>
      </c>
      <c r="G72" s="83">
        <v>14168106.265965</v>
      </c>
      <c r="H72" s="85">
        <v>-6.0531459999999999</v>
      </c>
      <c r="I72" s="83">
        <v>-857.6161452020001</v>
      </c>
      <c r="J72" s="84">
        <f t="shared" si="0"/>
        <v>5.5763234574682423E-3</v>
      </c>
      <c r="K72" s="84">
        <f>I72/'סכום נכסי הקרן'!$C$42</f>
        <v>-4.9706159113390291E-5</v>
      </c>
    </row>
    <row r="73" spans="2:11">
      <c r="B73" s="76" t="s">
        <v>2438</v>
      </c>
      <c r="C73" s="73" t="s">
        <v>2440</v>
      </c>
      <c r="D73" s="86" t="s">
        <v>525</v>
      </c>
      <c r="E73" s="86" t="s">
        <v>131</v>
      </c>
      <c r="F73" s="94">
        <v>44959</v>
      </c>
      <c r="G73" s="83">
        <v>10427024.576711999</v>
      </c>
      <c r="H73" s="85">
        <v>-6.0531459999999999</v>
      </c>
      <c r="I73" s="83">
        <v>-631.16301187599993</v>
      </c>
      <c r="J73" s="84">
        <f t="shared" si="0"/>
        <v>4.1038979131875573E-3</v>
      </c>
      <c r="K73" s="84">
        <f>I73/'סכום נכסי הקרן'!$C$42</f>
        <v>-3.6581271551744958E-5</v>
      </c>
    </row>
    <row r="74" spans="2:11">
      <c r="B74" s="76" t="s">
        <v>2441</v>
      </c>
      <c r="C74" s="73" t="s">
        <v>2442</v>
      </c>
      <c r="D74" s="86" t="s">
        <v>525</v>
      </c>
      <c r="E74" s="86" t="s">
        <v>131</v>
      </c>
      <c r="F74" s="94">
        <v>44944</v>
      </c>
      <c r="G74" s="83">
        <v>19033828.235204998</v>
      </c>
      <c r="H74" s="85">
        <v>-6.9058479999999998</v>
      </c>
      <c r="I74" s="83">
        <v>-1314.4471552099999</v>
      </c>
      <c r="J74" s="84">
        <f t="shared" si="0"/>
        <v>8.5466936999809978E-3</v>
      </c>
      <c r="K74" s="84">
        <f>I74/'סכום נכסי הקרן'!$C$42</f>
        <v>-7.6183406537457885E-5</v>
      </c>
    </row>
    <row r="75" spans="2:11">
      <c r="B75" s="76" t="s">
        <v>2441</v>
      </c>
      <c r="C75" s="73" t="s">
        <v>2443</v>
      </c>
      <c r="D75" s="86" t="s">
        <v>525</v>
      </c>
      <c r="E75" s="86" t="s">
        <v>131</v>
      </c>
      <c r="F75" s="94">
        <v>44944</v>
      </c>
      <c r="G75" s="83">
        <v>1700575.552935</v>
      </c>
      <c r="H75" s="85">
        <v>-6.9058479999999998</v>
      </c>
      <c r="I75" s="83">
        <v>-117.43915465399999</v>
      </c>
      <c r="J75" s="84">
        <f t="shared" si="0"/>
        <v>7.6360352657317673E-4</v>
      </c>
      <c r="K75" s="84">
        <f>I75/'סכום נכסי הקרן'!$C$42</f>
        <v>-6.8065991294961452E-6</v>
      </c>
    </row>
    <row r="76" spans="2:11">
      <c r="B76" s="76" t="s">
        <v>2444</v>
      </c>
      <c r="C76" s="73" t="s">
        <v>2445</v>
      </c>
      <c r="D76" s="86" t="s">
        <v>525</v>
      </c>
      <c r="E76" s="86" t="s">
        <v>131</v>
      </c>
      <c r="F76" s="94">
        <v>44879</v>
      </c>
      <c r="G76" s="83">
        <v>47285000</v>
      </c>
      <c r="H76" s="85">
        <v>-6.9697509999999996</v>
      </c>
      <c r="I76" s="83">
        <v>-3295.6466600000003</v>
      </c>
      <c r="J76" s="84">
        <f t="shared" ref="J76:J139" si="1">IFERROR(I76/$I$11,0)</f>
        <v>2.1428691472868983E-2</v>
      </c>
      <c r="K76" s="84">
        <f>I76/'סכום נכסי הקרן'!$C$42</f>
        <v>-1.910107898270608E-4</v>
      </c>
    </row>
    <row r="77" spans="2:11">
      <c r="B77" s="76" t="s">
        <v>2446</v>
      </c>
      <c r="C77" s="73" t="s">
        <v>2447</v>
      </c>
      <c r="D77" s="86" t="s">
        <v>525</v>
      </c>
      <c r="E77" s="86" t="s">
        <v>131</v>
      </c>
      <c r="F77" s="94">
        <v>44889</v>
      </c>
      <c r="G77" s="83">
        <v>35455930.338487998</v>
      </c>
      <c r="H77" s="85">
        <v>-6.7497509999999998</v>
      </c>
      <c r="I77" s="83">
        <v>-2393.1870063820002</v>
      </c>
      <c r="J77" s="84">
        <f t="shared" si="1"/>
        <v>1.556079012324665E-2</v>
      </c>
      <c r="K77" s="84">
        <f>I77/'סכום נכסי הקרן'!$C$42</f>
        <v>-1.3870556751156236E-4</v>
      </c>
    </row>
    <row r="78" spans="2:11">
      <c r="B78" s="76" t="s">
        <v>2448</v>
      </c>
      <c r="C78" s="73" t="s">
        <v>2449</v>
      </c>
      <c r="D78" s="86" t="s">
        <v>525</v>
      </c>
      <c r="E78" s="86" t="s">
        <v>131</v>
      </c>
      <c r="F78" s="94">
        <v>44907</v>
      </c>
      <c r="G78" s="83">
        <v>7113214.248435</v>
      </c>
      <c r="H78" s="85">
        <v>-6.3767969999999998</v>
      </c>
      <c r="I78" s="83">
        <v>-453.59520703100003</v>
      </c>
      <c r="J78" s="84">
        <f t="shared" si="1"/>
        <v>2.949330661873634E-3</v>
      </c>
      <c r="K78" s="84">
        <f>I78/'סכום נכסי הקרן'!$C$42</f>
        <v>-2.6289705085301975E-5</v>
      </c>
    </row>
    <row r="79" spans="2:11">
      <c r="B79" s="76" t="s">
        <v>2450</v>
      </c>
      <c r="C79" s="73" t="s">
        <v>2451</v>
      </c>
      <c r="D79" s="86" t="s">
        <v>525</v>
      </c>
      <c r="E79" s="86" t="s">
        <v>131</v>
      </c>
      <c r="F79" s="94">
        <v>44882</v>
      </c>
      <c r="G79" s="83">
        <v>22766984.940216001</v>
      </c>
      <c r="H79" s="85">
        <v>-6.4340130000000002</v>
      </c>
      <c r="I79" s="83">
        <v>-1464.8306642269999</v>
      </c>
      <c r="J79" s="84">
        <f t="shared" si="1"/>
        <v>9.5245053860592323E-3</v>
      </c>
      <c r="K79" s="84">
        <f>I79/'סכום נכסי הקרן'!$C$42</f>
        <v>-8.4899411557942106E-5</v>
      </c>
    </row>
    <row r="80" spans="2:11">
      <c r="B80" s="76" t="s">
        <v>2452</v>
      </c>
      <c r="C80" s="73" t="s">
        <v>2453</v>
      </c>
      <c r="D80" s="86" t="s">
        <v>525</v>
      </c>
      <c r="E80" s="86" t="s">
        <v>131</v>
      </c>
      <c r="F80" s="94">
        <v>44958</v>
      </c>
      <c r="G80" s="83">
        <v>7854544.4928299999</v>
      </c>
      <c r="H80" s="85">
        <v>-5.5955769999999996</v>
      </c>
      <c r="I80" s="83">
        <v>-439.50705972400004</v>
      </c>
      <c r="J80" s="84">
        <f t="shared" si="1"/>
        <v>2.857727831470076E-3</v>
      </c>
      <c r="K80" s="84">
        <f>I80/'סכום נכסי הקרן'!$C$42</f>
        <v>-2.5473176973544372E-5</v>
      </c>
    </row>
    <row r="81" spans="2:11">
      <c r="B81" s="76" t="s">
        <v>2452</v>
      </c>
      <c r="C81" s="73" t="s">
        <v>2454</v>
      </c>
      <c r="D81" s="86" t="s">
        <v>525</v>
      </c>
      <c r="E81" s="86" t="s">
        <v>131</v>
      </c>
      <c r="F81" s="94">
        <v>44958</v>
      </c>
      <c r="G81" s="83">
        <v>20491494.849252</v>
      </c>
      <c r="H81" s="85">
        <v>-5.5955769999999996</v>
      </c>
      <c r="I81" s="83">
        <v>-1146.6173068860001</v>
      </c>
      <c r="J81" s="84">
        <f t="shared" si="1"/>
        <v>7.4554438146934195E-3</v>
      </c>
      <c r="K81" s="84">
        <f>I81/'סכום נכסי הקרן'!$C$42</f>
        <v>-6.6456237580296977E-5</v>
      </c>
    </row>
    <row r="82" spans="2:11">
      <c r="B82" s="76" t="s">
        <v>2455</v>
      </c>
      <c r="C82" s="73" t="s">
        <v>2456</v>
      </c>
      <c r="D82" s="86" t="s">
        <v>525</v>
      </c>
      <c r="E82" s="86" t="s">
        <v>131</v>
      </c>
      <c r="F82" s="94">
        <v>44903</v>
      </c>
      <c r="G82" s="83">
        <v>28472997.044700004</v>
      </c>
      <c r="H82" s="85">
        <v>-6.2626980000000003</v>
      </c>
      <c r="I82" s="83">
        <v>-1783.1777313670002</v>
      </c>
      <c r="J82" s="84">
        <f t="shared" si="1"/>
        <v>1.1594436354640608E-2</v>
      </c>
      <c r="K82" s="84">
        <f>I82/'סכום נכסי הקרן'!$C$42</f>
        <v>-1.0335033515711818E-4</v>
      </c>
    </row>
    <row r="83" spans="2:11">
      <c r="B83" s="76" t="s">
        <v>2457</v>
      </c>
      <c r="C83" s="73" t="s">
        <v>2458</v>
      </c>
      <c r="D83" s="86" t="s">
        <v>525</v>
      </c>
      <c r="E83" s="86" t="s">
        <v>131</v>
      </c>
      <c r="F83" s="94">
        <v>44958</v>
      </c>
      <c r="G83" s="83">
        <v>7120617.8228639998</v>
      </c>
      <c r="H83" s="85">
        <v>-5.5488939999999998</v>
      </c>
      <c r="I83" s="83">
        <v>-395.11555544000004</v>
      </c>
      <c r="J83" s="84">
        <f t="shared" si="1"/>
        <v>2.5690889246163971E-3</v>
      </c>
      <c r="K83" s="84">
        <f>I83/'סכום נכסי הקרן'!$C$42</f>
        <v>-2.2900311260173815E-5</v>
      </c>
    </row>
    <row r="84" spans="2:11">
      <c r="B84" s="76" t="s">
        <v>2457</v>
      </c>
      <c r="C84" s="73" t="s">
        <v>2459</v>
      </c>
      <c r="D84" s="86" t="s">
        <v>525</v>
      </c>
      <c r="E84" s="86" t="s">
        <v>131</v>
      </c>
      <c r="F84" s="94">
        <v>44958</v>
      </c>
      <c r="G84" s="83">
        <v>12812848.670115</v>
      </c>
      <c r="H84" s="85">
        <v>-5.5488939999999998</v>
      </c>
      <c r="I84" s="83">
        <v>-710.97142768100002</v>
      </c>
      <c r="J84" s="84">
        <f t="shared" si="1"/>
        <v>4.6228218439537845E-3</v>
      </c>
      <c r="K84" s="84">
        <f>I84/'סכום נכסי הקרן'!$C$42</f>
        <v>-4.1206848899821326E-5</v>
      </c>
    </row>
    <row r="85" spans="2:11">
      <c r="B85" s="76" t="s">
        <v>2460</v>
      </c>
      <c r="C85" s="73" t="s">
        <v>2461</v>
      </c>
      <c r="D85" s="86" t="s">
        <v>525</v>
      </c>
      <c r="E85" s="86" t="s">
        <v>131</v>
      </c>
      <c r="F85" s="94">
        <v>44958</v>
      </c>
      <c r="G85" s="83">
        <v>10535940.383896001</v>
      </c>
      <c r="H85" s="85">
        <v>-5.5395630000000002</v>
      </c>
      <c r="I85" s="83">
        <v>-583.64502941900002</v>
      </c>
      <c r="J85" s="84">
        <f t="shared" si="1"/>
        <v>3.7949302687361793E-3</v>
      </c>
      <c r="K85" s="84">
        <f>I85/'סכום נכסי הקרן'!$C$42</f>
        <v>-3.3827199803015692E-5</v>
      </c>
    </row>
    <row r="86" spans="2:11">
      <c r="B86" s="76" t="s">
        <v>2460</v>
      </c>
      <c r="C86" s="73" t="s">
        <v>2462</v>
      </c>
      <c r="D86" s="86" t="s">
        <v>525</v>
      </c>
      <c r="E86" s="86" t="s">
        <v>131</v>
      </c>
      <c r="F86" s="94">
        <v>44958</v>
      </c>
      <c r="G86" s="83">
        <v>8477675.4867599998</v>
      </c>
      <c r="H86" s="85">
        <v>-5.5395630000000002</v>
      </c>
      <c r="I86" s="83">
        <v>-469.62615384100002</v>
      </c>
      <c r="J86" s="84">
        <f t="shared" si="1"/>
        <v>3.0535658086139894E-3</v>
      </c>
      <c r="K86" s="84">
        <f>I86/'סכום נכסי הקרן'!$C$42</f>
        <v>-2.7218834973229249E-5</v>
      </c>
    </row>
    <row r="87" spans="2:11">
      <c r="B87" s="76" t="s">
        <v>2463</v>
      </c>
      <c r="C87" s="73" t="s">
        <v>2464</v>
      </c>
      <c r="D87" s="86" t="s">
        <v>525</v>
      </c>
      <c r="E87" s="86" t="s">
        <v>131</v>
      </c>
      <c r="F87" s="94">
        <v>44907</v>
      </c>
      <c r="G87" s="83">
        <v>2847803.2057440002</v>
      </c>
      <c r="H87" s="85">
        <v>-6.2827580000000003</v>
      </c>
      <c r="I87" s="83">
        <v>-178.92057660999998</v>
      </c>
      <c r="J87" s="84">
        <f t="shared" si="1"/>
        <v>1.1633631362421323E-3</v>
      </c>
      <c r="K87" s="84">
        <f>I87/'סכום נכסי הקרן'!$C$42</f>
        <v>-1.0369971110491934E-5</v>
      </c>
    </row>
    <row r="88" spans="2:11">
      <c r="B88" s="76" t="s">
        <v>2463</v>
      </c>
      <c r="C88" s="73" t="s">
        <v>2465</v>
      </c>
      <c r="D88" s="86" t="s">
        <v>525</v>
      </c>
      <c r="E88" s="86" t="s">
        <v>131</v>
      </c>
      <c r="F88" s="94">
        <v>44907</v>
      </c>
      <c r="G88" s="83">
        <v>9693269.8517090008</v>
      </c>
      <c r="H88" s="85">
        <v>-6.2827580000000003</v>
      </c>
      <c r="I88" s="83">
        <v>-609.00466290200006</v>
      </c>
      <c r="J88" s="84">
        <f t="shared" si="1"/>
        <v>3.9598216596634598E-3</v>
      </c>
      <c r="K88" s="84">
        <f>I88/'סכום נכסי הקרן'!$C$42</f>
        <v>-3.5297006527172402E-5</v>
      </c>
    </row>
    <row r="89" spans="2:11">
      <c r="B89" s="76" t="s">
        <v>2466</v>
      </c>
      <c r="C89" s="73" t="s">
        <v>2467</v>
      </c>
      <c r="D89" s="86" t="s">
        <v>525</v>
      </c>
      <c r="E89" s="86" t="s">
        <v>131</v>
      </c>
      <c r="F89" s="94">
        <v>44963</v>
      </c>
      <c r="G89" s="83">
        <v>12818513.059447998</v>
      </c>
      <c r="H89" s="85">
        <v>-5.4761220000000002</v>
      </c>
      <c r="I89" s="83">
        <v>-701.95739374499999</v>
      </c>
      <c r="J89" s="84">
        <f t="shared" si="1"/>
        <v>4.5642115097559686E-3</v>
      </c>
      <c r="K89" s="84">
        <f>I89/'סכום נכסי הקרן'!$C$42</f>
        <v>-4.0684408869298369E-5</v>
      </c>
    </row>
    <row r="90" spans="2:11">
      <c r="B90" s="76" t="s">
        <v>2468</v>
      </c>
      <c r="C90" s="73" t="s">
        <v>2469</v>
      </c>
      <c r="D90" s="86" t="s">
        <v>525</v>
      </c>
      <c r="E90" s="86" t="s">
        <v>131</v>
      </c>
      <c r="F90" s="94">
        <v>44894</v>
      </c>
      <c r="G90" s="83">
        <v>11395912.168199999</v>
      </c>
      <c r="H90" s="85">
        <v>-6.2759939999999999</v>
      </c>
      <c r="I90" s="83">
        <v>-715.20677634100014</v>
      </c>
      <c r="J90" s="84">
        <f t="shared" si="1"/>
        <v>4.6503605909974897E-3</v>
      </c>
      <c r="K90" s="84">
        <f>I90/'סכום נכסי הקרן'!$C$42</f>
        <v>-4.1452323423094284E-5</v>
      </c>
    </row>
    <row r="91" spans="2:11">
      <c r="B91" s="76" t="s">
        <v>2470</v>
      </c>
      <c r="C91" s="73" t="s">
        <v>2471</v>
      </c>
      <c r="D91" s="86" t="s">
        <v>525</v>
      </c>
      <c r="E91" s="86" t="s">
        <v>131</v>
      </c>
      <c r="F91" s="94">
        <v>44963</v>
      </c>
      <c r="G91" s="83">
        <v>16965844.073759999</v>
      </c>
      <c r="H91" s="85">
        <v>-5.4690630000000002</v>
      </c>
      <c r="I91" s="83">
        <v>-927.87276532299995</v>
      </c>
      <c r="J91" s="84">
        <f t="shared" si="1"/>
        <v>6.0331404623893544E-3</v>
      </c>
      <c r="K91" s="84">
        <f>I91/'סכום נכסי הקרן'!$C$42</f>
        <v>-5.3778128558043062E-5</v>
      </c>
    </row>
    <row r="92" spans="2:11">
      <c r="B92" s="76" t="s">
        <v>2472</v>
      </c>
      <c r="C92" s="73" t="s">
        <v>2473</v>
      </c>
      <c r="D92" s="86" t="s">
        <v>525</v>
      </c>
      <c r="E92" s="86" t="s">
        <v>131</v>
      </c>
      <c r="F92" s="94">
        <v>44903</v>
      </c>
      <c r="G92" s="83">
        <v>14246988.132224999</v>
      </c>
      <c r="H92" s="85">
        <v>-6.1844599999999996</v>
      </c>
      <c r="I92" s="83">
        <v>-881.09925580799995</v>
      </c>
      <c r="J92" s="84">
        <f t="shared" si="1"/>
        <v>5.729013470662566E-3</v>
      </c>
      <c r="K92" s="84">
        <f>I92/'סכום נכסי הקרן'!$C$42</f>
        <v>-5.1067205356268846E-5</v>
      </c>
    </row>
    <row r="93" spans="2:11">
      <c r="B93" s="76" t="s">
        <v>2474</v>
      </c>
      <c r="C93" s="73" t="s">
        <v>2475</v>
      </c>
      <c r="D93" s="86" t="s">
        <v>525</v>
      </c>
      <c r="E93" s="86" t="s">
        <v>131</v>
      </c>
      <c r="F93" s="94">
        <v>44902</v>
      </c>
      <c r="G93" s="83">
        <v>6269597.8638479998</v>
      </c>
      <c r="H93" s="85">
        <v>-6.2131920000000003</v>
      </c>
      <c r="I93" s="83">
        <v>-389.54215231799998</v>
      </c>
      <c r="J93" s="84">
        <f t="shared" si="1"/>
        <v>2.5328499863209717E-3</v>
      </c>
      <c r="K93" s="84">
        <f>I93/'סכום נכסי הקרן'!$C$42</f>
        <v>-2.2577285085894003E-5</v>
      </c>
    </row>
    <row r="94" spans="2:11">
      <c r="B94" s="76" t="s">
        <v>2474</v>
      </c>
      <c r="C94" s="73" t="s">
        <v>2476</v>
      </c>
      <c r="D94" s="86" t="s">
        <v>525</v>
      </c>
      <c r="E94" s="86" t="s">
        <v>131</v>
      </c>
      <c r="F94" s="94">
        <v>44902</v>
      </c>
      <c r="G94" s="83">
        <v>10486621.69056</v>
      </c>
      <c r="H94" s="85">
        <v>-6.2131920000000003</v>
      </c>
      <c r="I94" s="83">
        <v>-651.5539389600001</v>
      </c>
      <c r="J94" s="84">
        <f t="shared" si="1"/>
        <v>4.2364821767350361E-3</v>
      </c>
      <c r="K94" s="84">
        <f>I94/'סכום נכסי הקרן'!$C$42</f>
        <v>-3.7763099426345105E-5</v>
      </c>
    </row>
    <row r="95" spans="2:11">
      <c r="B95" s="76" t="s">
        <v>2477</v>
      </c>
      <c r="C95" s="73" t="s">
        <v>2478</v>
      </c>
      <c r="D95" s="86" t="s">
        <v>525</v>
      </c>
      <c r="E95" s="86" t="s">
        <v>131</v>
      </c>
      <c r="F95" s="94">
        <v>44882</v>
      </c>
      <c r="G95" s="83">
        <v>7637552.9111160003</v>
      </c>
      <c r="H95" s="85">
        <v>-6.2648060000000001</v>
      </c>
      <c r="I95" s="83">
        <v>-478.47787687200002</v>
      </c>
      <c r="J95" s="84">
        <f t="shared" si="1"/>
        <v>3.1111207777606478E-3</v>
      </c>
      <c r="K95" s="84">
        <f>I95/'סכום נכסי הקרן'!$C$42</f>
        <v>-2.7731867704560251E-5</v>
      </c>
    </row>
    <row r="96" spans="2:11">
      <c r="B96" s="76" t="s">
        <v>2479</v>
      </c>
      <c r="C96" s="73" t="s">
        <v>2480</v>
      </c>
      <c r="D96" s="86" t="s">
        <v>525</v>
      </c>
      <c r="E96" s="86" t="s">
        <v>131</v>
      </c>
      <c r="F96" s="94">
        <v>44963</v>
      </c>
      <c r="G96" s="83">
        <v>11402625.518519999</v>
      </c>
      <c r="H96" s="85">
        <v>-5.3984969999999999</v>
      </c>
      <c r="I96" s="83">
        <v>-615.57043987300005</v>
      </c>
      <c r="J96" s="84">
        <f t="shared" si="1"/>
        <v>4.0025131322351058E-3</v>
      </c>
      <c r="K96" s="84">
        <f>I96/'סכום נכסי הקרן'!$C$42</f>
        <v>-3.5677549217103563E-5</v>
      </c>
    </row>
    <row r="97" spans="2:11">
      <c r="B97" s="76" t="s">
        <v>2481</v>
      </c>
      <c r="C97" s="73" t="s">
        <v>2482</v>
      </c>
      <c r="D97" s="86" t="s">
        <v>525</v>
      </c>
      <c r="E97" s="86" t="s">
        <v>131</v>
      </c>
      <c r="F97" s="94">
        <v>44894</v>
      </c>
      <c r="G97" s="83">
        <v>2293354.51284</v>
      </c>
      <c r="H97" s="85">
        <v>-6.2134239999999998</v>
      </c>
      <c r="I97" s="83">
        <v>-142.49583074</v>
      </c>
      <c r="J97" s="84">
        <f t="shared" si="1"/>
        <v>9.265250520204796E-4</v>
      </c>
      <c r="K97" s="84">
        <f>I97/'סכום נכסי הקרן'!$C$42</f>
        <v>-8.2588468924974394E-6</v>
      </c>
    </row>
    <row r="98" spans="2:11">
      <c r="B98" s="76" t="s">
        <v>2483</v>
      </c>
      <c r="C98" s="73" t="s">
        <v>2484</v>
      </c>
      <c r="D98" s="86" t="s">
        <v>525</v>
      </c>
      <c r="E98" s="86" t="s">
        <v>131</v>
      </c>
      <c r="F98" s="94">
        <v>44902</v>
      </c>
      <c r="G98" s="83">
        <v>14253281.898150001</v>
      </c>
      <c r="H98" s="85">
        <v>-6.1819249999999997</v>
      </c>
      <c r="I98" s="83">
        <v>-881.1272295</v>
      </c>
      <c r="J98" s="84">
        <f t="shared" si="1"/>
        <v>5.7291953589767783E-3</v>
      </c>
      <c r="K98" s="84">
        <f>I98/'סכום נכסי הקרן'!$C$42</f>
        <v>-5.106882666994551E-5</v>
      </c>
    </row>
    <row r="99" spans="2:11">
      <c r="B99" s="76" t="s">
        <v>2485</v>
      </c>
      <c r="C99" s="73" t="s">
        <v>2486</v>
      </c>
      <c r="D99" s="86" t="s">
        <v>525</v>
      </c>
      <c r="E99" s="86" t="s">
        <v>131</v>
      </c>
      <c r="F99" s="94">
        <v>44894</v>
      </c>
      <c r="G99" s="83">
        <v>35643694.355250001</v>
      </c>
      <c r="H99" s="85">
        <v>-6.1821659999999996</v>
      </c>
      <c r="I99" s="83">
        <v>-2203.5523464409998</v>
      </c>
      <c r="J99" s="84">
        <f t="shared" si="1"/>
        <v>1.4327762726906133E-2</v>
      </c>
      <c r="K99" s="84">
        <f>I99/'סכום נכסי הקרן'!$C$42</f>
        <v>-1.2771462403040755E-4</v>
      </c>
    </row>
    <row r="100" spans="2:11">
      <c r="B100" s="76" t="s">
        <v>2487</v>
      </c>
      <c r="C100" s="73" t="s">
        <v>2488</v>
      </c>
      <c r="D100" s="86" t="s">
        <v>525</v>
      </c>
      <c r="E100" s="86" t="s">
        <v>131</v>
      </c>
      <c r="F100" s="94">
        <v>44882</v>
      </c>
      <c r="G100" s="83">
        <v>11412695.544000002</v>
      </c>
      <c r="H100" s="85">
        <v>-6.1616669999999996</v>
      </c>
      <c r="I100" s="83">
        <v>-703.21225822199995</v>
      </c>
      <c r="J100" s="84">
        <f t="shared" si="1"/>
        <v>4.5723707897067801E-3</v>
      </c>
      <c r="K100" s="84">
        <f>I100/'סכום נכסי הקרן'!$C$42</f>
        <v>-4.0757138952224695E-5</v>
      </c>
    </row>
    <row r="101" spans="2:11">
      <c r="B101" s="76" t="s">
        <v>2489</v>
      </c>
      <c r="C101" s="73" t="s">
        <v>2490</v>
      </c>
      <c r="D101" s="86" t="s">
        <v>525</v>
      </c>
      <c r="E101" s="86" t="s">
        <v>131</v>
      </c>
      <c r="F101" s="94">
        <v>44882</v>
      </c>
      <c r="G101" s="83">
        <v>17119043.316</v>
      </c>
      <c r="H101" s="85">
        <v>-6.1616669999999996</v>
      </c>
      <c r="I101" s="83">
        <v>-1054.8183873330001</v>
      </c>
      <c r="J101" s="84">
        <f t="shared" si="1"/>
        <v>6.858556184560171E-3</v>
      </c>
      <c r="K101" s="84">
        <f>I101/'סכום נכסי הקרן'!$C$42</f>
        <v>-6.113570842833706E-5</v>
      </c>
    </row>
    <row r="102" spans="2:11">
      <c r="B102" s="76" t="s">
        <v>2491</v>
      </c>
      <c r="C102" s="73" t="s">
        <v>2492</v>
      </c>
      <c r="D102" s="86" t="s">
        <v>525</v>
      </c>
      <c r="E102" s="86" t="s">
        <v>131</v>
      </c>
      <c r="F102" s="94">
        <v>44963</v>
      </c>
      <c r="G102" s="83">
        <v>17689678.093199998</v>
      </c>
      <c r="H102" s="85">
        <v>-5.3054990000000002</v>
      </c>
      <c r="I102" s="83">
        <v>-938.52564214200004</v>
      </c>
      <c r="J102" s="84">
        <f t="shared" si="1"/>
        <v>6.1024067503757098E-3</v>
      </c>
      <c r="K102" s="84">
        <f>I102/'סכום נכסי הקרן'!$C$42</f>
        <v>-5.4395553490098003E-5</v>
      </c>
    </row>
    <row r="103" spans="2:11">
      <c r="B103" s="76" t="s">
        <v>2493</v>
      </c>
      <c r="C103" s="73" t="s">
        <v>2494</v>
      </c>
      <c r="D103" s="86" t="s">
        <v>525</v>
      </c>
      <c r="E103" s="86" t="s">
        <v>131</v>
      </c>
      <c r="F103" s="94">
        <v>44943</v>
      </c>
      <c r="G103" s="83">
        <v>17149253.392439999</v>
      </c>
      <c r="H103" s="85">
        <v>-6.0165389999999999</v>
      </c>
      <c r="I103" s="83">
        <v>-1031.7915923780001</v>
      </c>
      <c r="J103" s="84">
        <f t="shared" si="1"/>
        <v>6.7088331906820257E-3</v>
      </c>
      <c r="K103" s="84">
        <f>I103/'סכום נכסי הקרן'!$C$42</f>
        <v>-5.9801109563439226E-5</v>
      </c>
    </row>
    <row r="104" spans="2:11">
      <c r="B104" s="76" t="s">
        <v>2493</v>
      </c>
      <c r="C104" s="73" t="s">
        <v>2495</v>
      </c>
      <c r="D104" s="86" t="s">
        <v>525</v>
      </c>
      <c r="E104" s="86" t="s">
        <v>131</v>
      </c>
      <c r="F104" s="94">
        <v>44943</v>
      </c>
      <c r="G104" s="83">
        <v>2586859.33311</v>
      </c>
      <c r="H104" s="85">
        <v>-6.0165389999999999</v>
      </c>
      <c r="I104" s="83">
        <v>-155.63941187</v>
      </c>
      <c r="J104" s="84">
        <f t="shared" si="1"/>
        <v>1.0119861993885633E-3</v>
      </c>
      <c r="K104" s="84">
        <f>I104/'סכום נכסי הקרן'!$C$42</f>
        <v>-9.0206293503284485E-6</v>
      </c>
    </row>
    <row r="105" spans="2:11">
      <c r="B105" s="76" t="s">
        <v>2496</v>
      </c>
      <c r="C105" s="73" t="s">
        <v>2497</v>
      </c>
      <c r="D105" s="86" t="s">
        <v>525</v>
      </c>
      <c r="E105" s="86" t="s">
        <v>131</v>
      </c>
      <c r="F105" s="94">
        <v>44943</v>
      </c>
      <c r="G105" s="83">
        <v>8574626.6962199993</v>
      </c>
      <c r="H105" s="85">
        <v>-6.0165389999999999</v>
      </c>
      <c r="I105" s="83">
        <v>-515.89579618900007</v>
      </c>
      <c r="J105" s="84">
        <f t="shared" si="1"/>
        <v>3.3544165953410129E-3</v>
      </c>
      <c r="K105" s="84">
        <f>I105/'סכום נכסי הקרן'!$C$42</f>
        <v>-2.9900554781719613E-5</v>
      </c>
    </row>
    <row r="106" spans="2:11">
      <c r="B106" s="76" t="s">
        <v>2498</v>
      </c>
      <c r="C106" s="73" t="s">
        <v>2499</v>
      </c>
      <c r="D106" s="86" t="s">
        <v>525</v>
      </c>
      <c r="E106" s="86" t="s">
        <v>131</v>
      </c>
      <c r="F106" s="94">
        <v>44943</v>
      </c>
      <c r="G106" s="83">
        <v>8574626.6962199993</v>
      </c>
      <c r="H106" s="85">
        <v>-6.0165389999999999</v>
      </c>
      <c r="I106" s="83">
        <v>-515.89579618900007</v>
      </c>
      <c r="J106" s="84">
        <f t="shared" si="1"/>
        <v>3.3544165953410129E-3</v>
      </c>
      <c r="K106" s="84">
        <f>I106/'סכום נכסי הקרן'!$C$42</f>
        <v>-2.9900554781719613E-5</v>
      </c>
    </row>
    <row r="107" spans="2:11">
      <c r="B107" s="76" t="s">
        <v>2500</v>
      </c>
      <c r="C107" s="73" t="s">
        <v>2501</v>
      </c>
      <c r="D107" s="86" t="s">
        <v>525</v>
      </c>
      <c r="E107" s="86" t="s">
        <v>131</v>
      </c>
      <c r="F107" s="94">
        <v>44825</v>
      </c>
      <c r="G107" s="83">
        <v>2861565.5739000007</v>
      </c>
      <c r="H107" s="85">
        <v>-5.9976539999999998</v>
      </c>
      <c r="I107" s="83">
        <v>-171.62680093099999</v>
      </c>
      <c r="J107" s="84">
        <f t="shared" si="1"/>
        <v>1.1159381283993297E-3</v>
      </c>
      <c r="K107" s="84">
        <f>I107/'סכום נכסי הקרן'!$C$42</f>
        <v>-9.9472346957613585E-6</v>
      </c>
    </row>
    <row r="108" spans="2:11">
      <c r="B108" s="76" t="s">
        <v>2502</v>
      </c>
      <c r="C108" s="73" t="s">
        <v>2503</v>
      </c>
      <c r="D108" s="86" t="s">
        <v>525</v>
      </c>
      <c r="E108" s="86" t="s">
        <v>131</v>
      </c>
      <c r="F108" s="94">
        <v>44943</v>
      </c>
      <c r="G108" s="83">
        <v>30046438.52595</v>
      </c>
      <c r="H108" s="85">
        <v>-5.8921799999999998</v>
      </c>
      <c r="I108" s="83">
        <v>-1770.390197902</v>
      </c>
      <c r="J108" s="84">
        <f t="shared" si="1"/>
        <v>1.1511290272068613E-2</v>
      </c>
      <c r="K108" s="84">
        <f>I108/'סכום נכסי הקרן'!$C$42</f>
        <v>-1.0260918869359236E-4</v>
      </c>
    </row>
    <row r="109" spans="2:11">
      <c r="B109" s="76" t="s">
        <v>2504</v>
      </c>
      <c r="C109" s="73" t="s">
        <v>2505</v>
      </c>
      <c r="D109" s="86" t="s">
        <v>525</v>
      </c>
      <c r="E109" s="86" t="s">
        <v>131</v>
      </c>
      <c r="F109" s="94">
        <v>44825</v>
      </c>
      <c r="G109" s="83">
        <v>10541586.904368</v>
      </c>
      <c r="H109" s="85">
        <v>-5.8796650000000001</v>
      </c>
      <c r="I109" s="83">
        <v>-619.80998401900001</v>
      </c>
      <c r="J109" s="84">
        <f t="shared" si="1"/>
        <v>4.0300791588340377E-3</v>
      </c>
      <c r="K109" s="84">
        <f>I109/'סכום נכסי הקרן'!$C$42</f>
        <v>-3.5923266904519158E-5</v>
      </c>
    </row>
    <row r="110" spans="2:11">
      <c r="B110" s="76" t="s">
        <v>2504</v>
      </c>
      <c r="C110" s="73" t="s">
        <v>2506</v>
      </c>
      <c r="D110" s="86" t="s">
        <v>525</v>
      </c>
      <c r="E110" s="86" t="s">
        <v>131</v>
      </c>
      <c r="F110" s="94">
        <v>44825</v>
      </c>
      <c r="G110" s="83">
        <v>5729508.830604</v>
      </c>
      <c r="H110" s="85">
        <v>-5.8796650000000001</v>
      </c>
      <c r="I110" s="83">
        <v>-336.87591905799997</v>
      </c>
      <c r="J110" s="84">
        <f t="shared" si="1"/>
        <v>2.190407795152732E-3</v>
      </c>
      <c r="K110" s="84">
        <f>I110/'סכום נכסי הקרן'!$C$42</f>
        <v>-1.9524828360387874E-5</v>
      </c>
    </row>
    <row r="111" spans="2:11">
      <c r="B111" s="76" t="s">
        <v>2504</v>
      </c>
      <c r="C111" s="73" t="s">
        <v>2507</v>
      </c>
      <c r="D111" s="86" t="s">
        <v>525</v>
      </c>
      <c r="E111" s="86" t="s">
        <v>131</v>
      </c>
      <c r="F111" s="94">
        <v>44825</v>
      </c>
      <c r="G111" s="83">
        <v>1440435.243585</v>
      </c>
      <c r="H111" s="85">
        <v>-5.8796650000000001</v>
      </c>
      <c r="I111" s="83">
        <v>-84.69276527400001</v>
      </c>
      <c r="J111" s="84">
        <f t="shared" si="1"/>
        <v>5.5068255922819656E-4</v>
      </c>
      <c r="K111" s="84">
        <f>I111/'סכום נכסי הקרן'!$C$42</f>
        <v>-4.9086669951519034E-6</v>
      </c>
    </row>
    <row r="112" spans="2:11">
      <c r="B112" s="76" t="s">
        <v>2508</v>
      </c>
      <c r="C112" s="73" t="s">
        <v>2509</v>
      </c>
      <c r="D112" s="86" t="s">
        <v>525</v>
      </c>
      <c r="E112" s="86" t="s">
        <v>131</v>
      </c>
      <c r="F112" s="94">
        <v>44886</v>
      </c>
      <c r="G112" s="83">
        <v>34673682.367513001</v>
      </c>
      <c r="H112" s="85">
        <v>-5.696332</v>
      </c>
      <c r="I112" s="83">
        <v>-1975.127940799</v>
      </c>
      <c r="J112" s="84">
        <f t="shared" si="1"/>
        <v>1.2842519732629591E-2</v>
      </c>
      <c r="K112" s="84">
        <f>I112/'סכום נכסי הקרן'!$C$42</f>
        <v>-1.1447548445060343E-4</v>
      </c>
    </row>
    <row r="113" spans="2:11">
      <c r="B113" s="76" t="s">
        <v>2510</v>
      </c>
      <c r="C113" s="73" t="s">
        <v>2511</v>
      </c>
      <c r="D113" s="86" t="s">
        <v>525</v>
      </c>
      <c r="E113" s="86" t="s">
        <v>131</v>
      </c>
      <c r="F113" s="94">
        <v>44825</v>
      </c>
      <c r="G113" s="83">
        <v>9232264.5605609994</v>
      </c>
      <c r="H113" s="85">
        <v>-5.7836049999999997</v>
      </c>
      <c r="I113" s="83">
        <v>-533.95771677799996</v>
      </c>
      <c r="J113" s="84">
        <f t="shared" si="1"/>
        <v>3.4718573781794067E-3</v>
      </c>
      <c r="K113" s="84">
        <f>I113/'סכום נכסי הקרן'!$C$42</f>
        <v>-3.0947396896006986E-5</v>
      </c>
    </row>
    <row r="114" spans="2:11">
      <c r="B114" s="76" t="s">
        <v>2510</v>
      </c>
      <c r="C114" s="73" t="s">
        <v>2512</v>
      </c>
      <c r="D114" s="86" t="s">
        <v>525</v>
      </c>
      <c r="E114" s="86" t="s">
        <v>131</v>
      </c>
      <c r="F114" s="94">
        <v>44825</v>
      </c>
      <c r="G114" s="83">
        <v>24372524.627684001</v>
      </c>
      <c r="H114" s="85">
        <v>-5.7836049999999997</v>
      </c>
      <c r="I114" s="83">
        <v>-1409.610558378</v>
      </c>
      <c r="J114" s="84">
        <f t="shared" si="1"/>
        <v>9.1654576077584513E-3</v>
      </c>
      <c r="K114" s="84">
        <f>I114/'סכום נכסי הקרן'!$C$42</f>
        <v>-8.1698936167005817E-5</v>
      </c>
    </row>
    <row r="115" spans="2:11">
      <c r="B115" s="76" t="s">
        <v>2513</v>
      </c>
      <c r="C115" s="73" t="s">
        <v>2514</v>
      </c>
      <c r="D115" s="86" t="s">
        <v>525</v>
      </c>
      <c r="E115" s="86" t="s">
        <v>131</v>
      </c>
      <c r="F115" s="94">
        <v>44825</v>
      </c>
      <c r="G115" s="83">
        <v>7000246.972968</v>
      </c>
      <c r="H115" s="85">
        <v>-5.7805090000000003</v>
      </c>
      <c r="I115" s="83">
        <v>-404.64992159799999</v>
      </c>
      <c r="J115" s="84">
        <f t="shared" si="1"/>
        <v>2.6310825215844482E-3</v>
      </c>
      <c r="K115" s="84">
        <f>I115/'סכום נכסי הקרן'!$C$42</f>
        <v>-2.3452908974135048E-5</v>
      </c>
    </row>
    <row r="116" spans="2:11">
      <c r="B116" s="76" t="s">
        <v>2513</v>
      </c>
      <c r="C116" s="73" t="s">
        <v>2515</v>
      </c>
      <c r="D116" s="86" t="s">
        <v>525</v>
      </c>
      <c r="E116" s="86" t="s">
        <v>131</v>
      </c>
      <c r="F116" s="94">
        <v>44825</v>
      </c>
      <c r="G116" s="83">
        <v>59114100</v>
      </c>
      <c r="H116" s="85">
        <v>-5.7805090000000003</v>
      </c>
      <c r="I116" s="83">
        <v>-3417.096</v>
      </c>
      <c r="J116" s="84">
        <f t="shared" si="1"/>
        <v>2.221836970750217E-2</v>
      </c>
      <c r="K116" s="84">
        <f>I116/'סכום נכסי הקרן'!$C$42</f>
        <v>-1.9804981334828233E-4</v>
      </c>
    </row>
    <row r="117" spans="2:11">
      <c r="B117" s="76" t="s">
        <v>2516</v>
      </c>
      <c r="C117" s="73" t="s">
        <v>2517</v>
      </c>
      <c r="D117" s="86" t="s">
        <v>525</v>
      </c>
      <c r="E117" s="86" t="s">
        <v>131</v>
      </c>
      <c r="F117" s="94">
        <v>44887</v>
      </c>
      <c r="G117" s="83">
        <v>6093686.7087200014</v>
      </c>
      <c r="H117" s="85">
        <v>-5.5612750000000002</v>
      </c>
      <c r="I117" s="83">
        <v>-338.88668932300004</v>
      </c>
      <c r="J117" s="84">
        <f t="shared" si="1"/>
        <v>2.2034820655696661E-3</v>
      </c>
      <c r="K117" s="84">
        <f>I117/'סכום נכסי הקרן'!$C$42</f>
        <v>-1.9641369621057618E-5</v>
      </c>
    </row>
    <row r="118" spans="2:11">
      <c r="B118" s="76" t="s">
        <v>2516</v>
      </c>
      <c r="C118" s="73" t="s">
        <v>2518</v>
      </c>
      <c r="D118" s="86" t="s">
        <v>525</v>
      </c>
      <c r="E118" s="86" t="s">
        <v>131</v>
      </c>
      <c r="F118" s="94">
        <v>44887</v>
      </c>
      <c r="G118" s="83">
        <v>5738236.1860199999</v>
      </c>
      <c r="H118" s="85">
        <v>-5.5612750000000002</v>
      </c>
      <c r="I118" s="83">
        <v>-319.119107461</v>
      </c>
      <c r="J118" s="84">
        <f t="shared" si="1"/>
        <v>2.0749508677241181E-3</v>
      </c>
      <c r="K118" s="84">
        <f>I118/'סכום נכסי הקרן'!$C$42</f>
        <v>-1.8495669910509246E-5</v>
      </c>
    </row>
    <row r="119" spans="2:11">
      <c r="B119" s="76" t="s">
        <v>2519</v>
      </c>
      <c r="C119" s="73" t="s">
        <v>2520</v>
      </c>
      <c r="D119" s="86" t="s">
        <v>525</v>
      </c>
      <c r="E119" s="86" t="s">
        <v>131</v>
      </c>
      <c r="F119" s="94">
        <v>44886</v>
      </c>
      <c r="G119" s="83">
        <v>5981067.1368000004</v>
      </c>
      <c r="H119" s="85">
        <v>-5.5356240000000003</v>
      </c>
      <c r="I119" s="83">
        <v>-331.08937449000001</v>
      </c>
      <c r="J119" s="84">
        <f t="shared" si="1"/>
        <v>2.1527829855071262E-3</v>
      </c>
      <c r="K119" s="84">
        <f>I119/'סכום נכסי הקרן'!$C$42</f>
        <v>-1.9189448824189913E-5</v>
      </c>
    </row>
    <row r="120" spans="2:11">
      <c r="B120" s="76" t="s">
        <v>2519</v>
      </c>
      <c r="C120" s="73" t="s">
        <v>2521</v>
      </c>
      <c r="D120" s="86" t="s">
        <v>525</v>
      </c>
      <c r="E120" s="86" t="s">
        <v>131</v>
      </c>
      <c r="F120" s="94">
        <v>44886</v>
      </c>
      <c r="G120" s="83">
        <v>6600457.557</v>
      </c>
      <c r="H120" s="85">
        <v>-5.5356240000000003</v>
      </c>
      <c r="I120" s="83">
        <v>-365.37649796699998</v>
      </c>
      <c r="J120" s="84">
        <f t="shared" si="1"/>
        <v>2.3757219914989866E-3</v>
      </c>
      <c r="K120" s="84">
        <f>I120/'סכום נכסי הקרן'!$C$42</f>
        <v>-2.117667962041845E-5</v>
      </c>
    </row>
    <row r="121" spans="2:11">
      <c r="B121" s="76" t="s">
        <v>2522</v>
      </c>
      <c r="C121" s="73" t="s">
        <v>2523</v>
      </c>
      <c r="D121" s="86" t="s">
        <v>525</v>
      </c>
      <c r="E121" s="86" t="s">
        <v>131</v>
      </c>
      <c r="F121" s="94">
        <v>44887</v>
      </c>
      <c r="G121" s="83">
        <v>140281500</v>
      </c>
      <c r="H121" s="85">
        <v>-5.4841439999999997</v>
      </c>
      <c r="I121" s="83">
        <v>-7693.24</v>
      </c>
      <c r="J121" s="84">
        <f t="shared" si="1"/>
        <v>5.0022372964805203E-2</v>
      </c>
      <c r="K121" s="84">
        <f>I121/'סכום נכסי הקרן'!$C$42</f>
        <v>-4.45888773989241E-4</v>
      </c>
    </row>
    <row r="122" spans="2:11">
      <c r="B122" s="76" t="s">
        <v>2524</v>
      </c>
      <c r="C122" s="73" t="s">
        <v>2525</v>
      </c>
      <c r="D122" s="86" t="s">
        <v>525</v>
      </c>
      <c r="E122" s="86" t="s">
        <v>131</v>
      </c>
      <c r="F122" s="94">
        <v>44887</v>
      </c>
      <c r="G122" s="83">
        <v>14356080.074925</v>
      </c>
      <c r="H122" s="85">
        <v>-5.5941349999999996</v>
      </c>
      <c r="I122" s="83">
        <v>-803.09851677800009</v>
      </c>
      <c r="J122" s="84">
        <f t="shared" si="1"/>
        <v>5.221843271983064E-3</v>
      </c>
      <c r="K122" s="84">
        <f>I122/'סכום נכסי הקרן'!$C$42</f>
        <v>-4.6546398271563134E-5</v>
      </c>
    </row>
    <row r="123" spans="2:11">
      <c r="B123" s="76" t="s">
        <v>2526</v>
      </c>
      <c r="C123" s="73" t="s">
        <v>2527</v>
      </c>
      <c r="D123" s="86" t="s">
        <v>525</v>
      </c>
      <c r="E123" s="86" t="s">
        <v>131</v>
      </c>
      <c r="F123" s="94">
        <v>44886</v>
      </c>
      <c r="G123" s="83">
        <v>5338213.9232099997</v>
      </c>
      <c r="H123" s="85">
        <v>-5.44313</v>
      </c>
      <c r="I123" s="83">
        <v>-290.565912981</v>
      </c>
      <c r="J123" s="84">
        <f t="shared" si="1"/>
        <v>1.8892945585988108E-3</v>
      </c>
      <c r="K123" s="84">
        <f>I123/'סכום נכסי הקרן'!$C$42</f>
        <v>-1.6840769130062571E-5</v>
      </c>
    </row>
    <row r="124" spans="2:11">
      <c r="B124" s="76" t="s">
        <v>2526</v>
      </c>
      <c r="C124" s="73" t="s">
        <v>2528</v>
      </c>
      <c r="D124" s="86" t="s">
        <v>525</v>
      </c>
      <c r="E124" s="86" t="s">
        <v>131</v>
      </c>
      <c r="F124" s="94">
        <v>44886</v>
      </c>
      <c r="G124" s="83">
        <v>1710375.3391199999</v>
      </c>
      <c r="H124" s="85">
        <v>-5.44313</v>
      </c>
      <c r="I124" s="83">
        <v>-93.097949748999994</v>
      </c>
      <c r="J124" s="84">
        <f t="shared" si="1"/>
        <v>6.0533408090780619E-4</v>
      </c>
      <c r="K124" s="84">
        <f>I124/'סכום נכסי הקרן'!$C$42</f>
        <v>-5.3958190144196174E-6</v>
      </c>
    </row>
    <row r="125" spans="2:11">
      <c r="B125" s="76" t="s">
        <v>2529</v>
      </c>
      <c r="C125" s="73" t="s">
        <v>2530</v>
      </c>
      <c r="D125" s="86" t="s">
        <v>525</v>
      </c>
      <c r="E125" s="86" t="s">
        <v>131</v>
      </c>
      <c r="F125" s="94">
        <v>44964</v>
      </c>
      <c r="G125" s="83">
        <v>4577082.3324060002</v>
      </c>
      <c r="H125" s="85">
        <v>-4.55396</v>
      </c>
      <c r="I125" s="83">
        <v>-208.43849810400002</v>
      </c>
      <c r="J125" s="84">
        <f t="shared" si="1"/>
        <v>1.355292216593026E-3</v>
      </c>
      <c r="K125" s="84">
        <f>I125/'סכום נכסי הקרן'!$C$42</f>
        <v>-1.2080786037059978E-5</v>
      </c>
    </row>
    <row r="126" spans="2:11">
      <c r="B126" s="76" t="s">
        <v>2531</v>
      </c>
      <c r="C126" s="73" t="s">
        <v>2532</v>
      </c>
      <c r="D126" s="86" t="s">
        <v>525</v>
      </c>
      <c r="E126" s="86" t="s">
        <v>131</v>
      </c>
      <c r="F126" s="94">
        <v>44964</v>
      </c>
      <c r="G126" s="83">
        <v>2542889.3067859998</v>
      </c>
      <c r="H126" s="85">
        <v>-4.5509069999999996</v>
      </c>
      <c r="I126" s="83">
        <v>-115.724517511</v>
      </c>
      <c r="J126" s="84">
        <f t="shared" si="1"/>
        <v>7.5245474937833386E-4</v>
      </c>
      <c r="K126" s="84">
        <f>I126/'סכום נכסי הקרן'!$C$42</f>
        <v>-6.7072213051297303E-6</v>
      </c>
    </row>
    <row r="127" spans="2:11">
      <c r="B127" s="76" t="s">
        <v>2531</v>
      </c>
      <c r="C127" s="73" t="s">
        <v>2533</v>
      </c>
      <c r="D127" s="86" t="s">
        <v>525</v>
      </c>
      <c r="E127" s="86" t="s">
        <v>131</v>
      </c>
      <c r="F127" s="94">
        <v>44964</v>
      </c>
      <c r="G127" s="83">
        <v>3421949.8896960001</v>
      </c>
      <c r="H127" s="85">
        <v>-4.5509069999999996</v>
      </c>
      <c r="I127" s="83">
        <v>-155.729743582</v>
      </c>
      <c r="J127" s="84">
        <f t="shared" si="1"/>
        <v>1.0125735470584935E-3</v>
      </c>
      <c r="K127" s="84">
        <f>I127/'סכום נכסי הקרן'!$C$42</f>
        <v>-9.0258648423079037E-6</v>
      </c>
    </row>
    <row r="128" spans="2:11">
      <c r="B128" s="76" t="s">
        <v>2534</v>
      </c>
      <c r="C128" s="73" t="s">
        <v>2535</v>
      </c>
      <c r="D128" s="86" t="s">
        <v>525</v>
      </c>
      <c r="E128" s="86" t="s">
        <v>131</v>
      </c>
      <c r="F128" s="94">
        <v>44964</v>
      </c>
      <c r="G128" s="83">
        <v>5748809.7127740001</v>
      </c>
      <c r="H128" s="85">
        <v>-4.5173310000000004</v>
      </c>
      <c r="I128" s="83">
        <v>-259.69277210900003</v>
      </c>
      <c r="J128" s="84">
        <f t="shared" si="1"/>
        <v>1.6885536786452214E-3</v>
      </c>
      <c r="K128" s="84">
        <f>I128/'סכום נכסי הקרן'!$C$42</f>
        <v>-1.5051407699428249E-5</v>
      </c>
    </row>
    <row r="129" spans="2:11">
      <c r="B129" s="76" t="s">
        <v>2534</v>
      </c>
      <c r="C129" s="73" t="s">
        <v>2536</v>
      </c>
      <c r="D129" s="86" t="s">
        <v>525</v>
      </c>
      <c r="E129" s="86" t="s">
        <v>131</v>
      </c>
      <c r="F129" s="94">
        <v>44964</v>
      </c>
      <c r="G129" s="83">
        <v>3423049.1668639998</v>
      </c>
      <c r="H129" s="85">
        <v>-4.5173310000000004</v>
      </c>
      <c r="I129" s="83">
        <v>-154.63046641399998</v>
      </c>
      <c r="J129" s="84">
        <f t="shared" si="1"/>
        <v>1.005425914527935E-3</v>
      </c>
      <c r="K129" s="84">
        <f>I129/'סכום נכסי הקרן'!$C$42</f>
        <v>-8.9621523689268712E-6</v>
      </c>
    </row>
    <row r="130" spans="2:11">
      <c r="B130" s="76" t="s">
        <v>2534</v>
      </c>
      <c r="C130" s="73" t="s">
        <v>2537</v>
      </c>
      <c r="D130" s="86" t="s">
        <v>525</v>
      </c>
      <c r="E130" s="86" t="s">
        <v>131</v>
      </c>
      <c r="F130" s="94">
        <v>44964</v>
      </c>
      <c r="G130" s="83">
        <v>5288549.0690040002</v>
      </c>
      <c r="H130" s="85">
        <v>-4.5173310000000004</v>
      </c>
      <c r="I130" s="83">
        <v>-238.901274661</v>
      </c>
      <c r="J130" s="84">
        <f t="shared" si="1"/>
        <v>1.5533648583509561E-3</v>
      </c>
      <c r="K130" s="84">
        <f>I130/'סכום נכסי הקרן'!$C$42</f>
        <v>-1.384636336095848E-5</v>
      </c>
    </row>
    <row r="131" spans="2:11">
      <c r="B131" s="76" t="s">
        <v>2538</v>
      </c>
      <c r="C131" s="73" t="s">
        <v>2539</v>
      </c>
      <c r="D131" s="86" t="s">
        <v>525</v>
      </c>
      <c r="E131" s="86" t="s">
        <v>131</v>
      </c>
      <c r="F131" s="94">
        <v>44964</v>
      </c>
      <c r="G131" s="83">
        <v>10271845.726368001</v>
      </c>
      <c r="H131" s="85">
        <v>-4.4898759999999998</v>
      </c>
      <c r="I131" s="83">
        <v>-461.19317346499997</v>
      </c>
      <c r="J131" s="84">
        <f t="shared" si="1"/>
        <v>2.9987335546386609E-3</v>
      </c>
      <c r="K131" s="84">
        <f>I131/'סכום נכסי הקרן'!$C$42</f>
        <v>-2.6730071944787398E-5</v>
      </c>
    </row>
    <row r="132" spans="2:11">
      <c r="B132" s="76" t="s">
        <v>2540</v>
      </c>
      <c r="C132" s="73" t="s">
        <v>2541</v>
      </c>
      <c r="D132" s="86" t="s">
        <v>525</v>
      </c>
      <c r="E132" s="86" t="s">
        <v>131</v>
      </c>
      <c r="F132" s="94">
        <v>44964</v>
      </c>
      <c r="G132" s="83">
        <v>10070990.524109</v>
      </c>
      <c r="H132" s="85">
        <v>-4.4127720000000004</v>
      </c>
      <c r="I132" s="83">
        <v>-444.409881961</v>
      </c>
      <c r="J132" s="84">
        <f t="shared" si="1"/>
        <v>2.8896065720942278E-3</v>
      </c>
      <c r="K132" s="84">
        <f>I132/'סכום נכסי הקרן'!$C$42</f>
        <v>-2.5757337274840459E-5</v>
      </c>
    </row>
    <row r="133" spans="2:11">
      <c r="B133" s="76" t="s">
        <v>2542</v>
      </c>
      <c r="C133" s="73" t="s">
        <v>2543</v>
      </c>
      <c r="D133" s="86" t="s">
        <v>525</v>
      </c>
      <c r="E133" s="86" t="s">
        <v>131</v>
      </c>
      <c r="F133" s="94">
        <v>44937</v>
      </c>
      <c r="G133" s="83">
        <v>8208498.8542200001</v>
      </c>
      <c r="H133" s="85">
        <v>-5.1493679999999999</v>
      </c>
      <c r="I133" s="83">
        <v>-422.68583841499998</v>
      </c>
      <c r="J133" s="84">
        <f t="shared" si="1"/>
        <v>2.7483542247657053E-3</v>
      </c>
      <c r="K133" s="84">
        <f>I133/'סכום נכסי הקרן'!$C$42</f>
        <v>-2.4498243948385697E-5</v>
      </c>
    </row>
    <row r="134" spans="2:11">
      <c r="B134" s="76" t="s">
        <v>2544</v>
      </c>
      <c r="C134" s="73" t="s">
        <v>2545</v>
      </c>
      <c r="D134" s="86" t="s">
        <v>525</v>
      </c>
      <c r="E134" s="86" t="s">
        <v>131</v>
      </c>
      <c r="F134" s="94">
        <v>44956</v>
      </c>
      <c r="G134" s="83">
        <v>12952570.27365</v>
      </c>
      <c r="H134" s="85">
        <v>-4.4206649999999996</v>
      </c>
      <c r="I134" s="83">
        <v>-572.58968215600009</v>
      </c>
      <c r="J134" s="84">
        <f t="shared" si="1"/>
        <v>3.7230470694540538E-3</v>
      </c>
      <c r="K134" s="84">
        <f>I134/'סכום נכסי הקרן'!$C$42</f>
        <v>-3.3186448281273962E-5</v>
      </c>
    </row>
    <row r="135" spans="2:11">
      <c r="B135" s="76" t="s">
        <v>2546</v>
      </c>
      <c r="C135" s="73" t="s">
        <v>2547</v>
      </c>
      <c r="D135" s="86" t="s">
        <v>525</v>
      </c>
      <c r="E135" s="86" t="s">
        <v>131</v>
      </c>
      <c r="F135" s="94">
        <v>44956</v>
      </c>
      <c r="G135" s="83">
        <v>5756697.8994000005</v>
      </c>
      <c r="H135" s="85">
        <v>-4.4206649999999996</v>
      </c>
      <c r="I135" s="83">
        <v>-254.48430317999998</v>
      </c>
      <c r="J135" s="84">
        <f t="shared" si="1"/>
        <v>1.6546875864211336E-3</v>
      </c>
      <c r="K135" s="84">
        <f>I135/'סכום נכסי הקרן'!$C$42</f>
        <v>-1.474953256942933E-5</v>
      </c>
    </row>
    <row r="136" spans="2:11">
      <c r="B136" s="76" t="s">
        <v>2548</v>
      </c>
      <c r="C136" s="73" t="s">
        <v>2549</v>
      </c>
      <c r="D136" s="86" t="s">
        <v>525</v>
      </c>
      <c r="E136" s="86" t="s">
        <v>131</v>
      </c>
      <c r="F136" s="94">
        <v>44957</v>
      </c>
      <c r="G136" s="83">
        <v>13720000</v>
      </c>
      <c r="H136" s="85">
        <v>-4.4154920000000004</v>
      </c>
      <c r="I136" s="83">
        <v>-605.80556000000001</v>
      </c>
      <c r="J136" s="84">
        <f t="shared" si="1"/>
        <v>3.9390207073317198E-3</v>
      </c>
      <c r="K136" s="84">
        <f>I136/'סכום נכסי הקרן'!$C$42</f>
        <v>-3.511159127029257E-5</v>
      </c>
    </row>
    <row r="137" spans="2:11">
      <c r="B137" s="76" t="s">
        <v>2550</v>
      </c>
      <c r="C137" s="73" t="s">
        <v>2551</v>
      </c>
      <c r="D137" s="86" t="s">
        <v>525</v>
      </c>
      <c r="E137" s="86" t="s">
        <v>131</v>
      </c>
      <c r="F137" s="94">
        <v>44957</v>
      </c>
      <c r="G137" s="83">
        <v>44640422.95284</v>
      </c>
      <c r="H137" s="85">
        <v>-4.3546440000000004</v>
      </c>
      <c r="I137" s="83">
        <v>-1943.931590119</v>
      </c>
      <c r="J137" s="84">
        <f t="shared" si="1"/>
        <v>1.2639677303580735E-2</v>
      </c>
      <c r="K137" s="84">
        <f>I137/'סכום נכסי הקרן'!$C$42</f>
        <v>-1.1266739025912577E-4</v>
      </c>
    </row>
    <row r="138" spans="2:11">
      <c r="B138" s="76" t="s">
        <v>2552</v>
      </c>
      <c r="C138" s="73" t="s">
        <v>2553</v>
      </c>
      <c r="D138" s="86" t="s">
        <v>525</v>
      </c>
      <c r="E138" s="86" t="s">
        <v>131</v>
      </c>
      <c r="F138" s="94">
        <v>44964</v>
      </c>
      <c r="G138" s="83">
        <v>2896229.2788</v>
      </c>
      <c r="H138" s="85">
        <v>-4.31846</v>
      </c>
      <c r="I138" s="83">
        <v>-125.072505276</v>
      </c>
      <c r="J138" s="84">
        <f t="shared" si="1"/>
        <v>8.1323649158984235E-4</v>
      </c>
      <c r="K138" s="84">
        <f>I138/'סכום נכסי הקרן'!$C$42</f>
        <v>-7.2490168040095612E-6</v>
      </c>
    </row>
    <row r="139" spans="2:11">
      <c r="B139" s="76" t="s">
        <v>2552</v>
      </c>
      <c r="C139" s="73" t="s">
        <v>2554</v>
      </c>
      <c r="D139" s="86" t="s">
        <v>525</v>
      </c>
      <c r="E139" s="86" t="s">
        <v>131</v>
      </c>
      <c r="F139" s="94">
        <v>44964</v>
      </c>
      <c r="G139" s="83">
        <v>14664148.118747002</v>
      </c>
      <c r="H139" s="85">
        <v>-4.31846</v>
      </c>
      <c r="I139" s="83">
        <v>-633.26538302300003</v>
      </c>
      <c r="J139" s="84">
        <f t="shared" si="1"/>
        <v>4.1175677835706059E-3</v>
      </c>
      <c r="K139" s="84">
        <f>I139/'סכום נכסי הקרן'!$C$42</f>
        <v>-3.670312186360397E-5</v>
      </c>
    </row>
    <row r="140" spans="2:11">
      <c r="B140" s="76" t="s">
        <v>2555</v>
      </c>
      <c r="C140" s="73" t="s">
        <v>2556</v>
      </c>
      <c r="D140" s="86" t="s">
        <v>525</v>
      </c>
      <c r="E140" s="86" t="s">
        <v>131</v>
      </c>
      <c r="F140" s="94">
        <v>44937</v>
      </c>
      <c r="G140" s="83">
        <v>7950656.418659999</v>
      </c>
      <c r="H140" s="85">
        <v>-5.0574810000000001</v>
      </c>
      <c r="I140" s="83">
        <v>-402.10296153400009</v>
      </c>
      <c r="J140" s="84">
        <f t="shared" ref="J140:J203" si="2">IFERROR(I140/$I$11,0)</f>
        <v>2.6145218805219222E-3</v>
      </c>
      <c r="K140" s="84">
        <f>I140/'סכום נכסי הקרן'!$C$42</f>
        <v>-2.3305290948396026E-5</v>
      </c>
    </row>
    <row r="141" spans="2:11">
      <c r="B141" s="76" t="s">
        <v>2557</v>
      </c>
      <c r="C141" s="73" t="s">
        <v>2558</v>
      </c>
      <c r="D141" s="86" t="s">
        <v>525</v>
      </c>
      <c r="E141" s="86" t="s">
        <v>131</v>
      </c>
      <c r="F141" s="94">
        <v>44956</v>
      </c>
      <c r="G141" s="83">
        <v>13253915.786139</v>
      </c>
      <c r="H141" s="85">
        <v>-4.3142209999999999</v>
      </c>
      <c r="I141" s="83">
        <v>-571.80327946</v>
      </c>
      <c r="J141" s="84">
        <f t="shared" si="2"/>
        <v>3.7179337844194201E-3</v>
      </c>
      <c r="K141" s="84">
        <f>I141/'סכום נכסי הקרן'!$C$42</f>
        <v>-3.3140869547998863E-5</v>
      </c>
    </row>
    <row r="142" spans="2:11">
      <c r="B142" s="76" t="s">
        <v>2559</v>
      </c>
      <c r="C142" s="73" t="s">
        <v>2560</v>
      </c>
      <c r="D142" s="86" t="s">
        <v>525</v>
      </c>
      <c r="E142" s="86" t="s">
        <v>131</v>
      </c>
      <c r="F142" s="94">
        <v>44956</v>
      </c>
      <c r="G142" s="83">
        <v>10372931.846438</v>
      </c>
      <c r="H142" s="85">
        <v>-4.3111829999999998</v>
      </c>
      <c r="I142" s="83">
        <v>-447.19611787000002</v>
      </c>
      <c r="J142" s="84">
        <f t="shared" si="2"/>
        <v>2.9077230135165586E-3</v>
      </c>
      <c r="K142" s="84">
        <f>I142/'סכום נכסי הקרן'!$C$42</f>
        <v>-2.5918823373481451E-5</v>
      </c>
    </row>
    <row r="143" spans="2:11">
      <c r="B143" s="76" t="s">
        <v>2561</v>
      </c>
      <c r="C143" s="73" t="s">
        <v>2562</v>
      </c>
      <c r="D143" s="86" t="s">
        <v>525</v>
      </c>
      <c r="E143" s="86" t="s">
        <v>131</v>
      </c>
      <c r="F143" s="94">
        <v>44852</v>
      </c>
      <c r="G143" s="83">
        <v>10162334.0469</v>
      </c>
      <c r="H143" s="85">
        <v>-4.3928710000000004</v>
      </c>
      <c r="I143" s="83">
        <v>-446.41821511500001</v>
      </c>
      <c r="J143" s="84">
        <f t="shared" si="2"/>
        <v>2.902664996121942E-3</v>
      </c>
      <c r="K143" s="84">
        <f>I143/'סכום נכסי הקרן'!$C$42</f>
        <v>-2.5873737284173198E-5</v>
      </c>
    </row>
    <row r="144" spans="2:11">
      <c r="B144" s="76" t="s">
        <v>2563</v>
      </c>
      <c r="C144" s="73" t="s">
        <v>2564</v>
      </c>
      <c r="D144" s="86" t="s">
        <v>525</v>
      </c>
      <c r="E144" s="86" t="s">
        <v>131</v>
      </c>
      <c r="F144" s="94">
        <v>44852</v>
      </c>
      <c r="G144" s="83">
        <v>4790505.0005959999</v>
      </c>
      <c r="H144" s="85">
        <v>-4.3506479999999996</v>
      </c>
      <c r="I144" s="83">
        <v>-208.418014395</v>
      </c>
      <c r="J144" s="84">
        <f t="shared" si="2"/>
        <v>1.355159029050287E-3</v>
      </c>
      <c r="K144" s="84">
        <f>I144/'סכום נכסי הקרן'!$C$42</f>
        <v>-1.2079598831683209E-5</v>
      </c>
    </row>
    <row r="145" spans="2:11">
      <c r="B145" s="76" t="s">
        <v>2563</v>
      </c>
      <c r="C145" s="73" t="s">
        <v>2565</v>
      </c>
      <c r="D145" s="86" t="s">
        <v>525</v>
      </c>
      <c r="E145" s="86" t="s">
        <v>131</v>
      </c>
      <c r="F145" s="94">
        <v>44852</v>
      </c>
      <c r="G145" s="83">
        <v>8016429.399228001</v>
      </c>
      <c r="H145" s="85">
        <v>-4.3506479999999996</v>
      </c>
      <c r="I145" s="83">
        <v>-348.76663257299998</v>
      </c>
      <c r="J145" s="84">
        <f t="shared" si="2"/>
        <v>2.2677226464072075E-3</v>
      </c>
      <c r="K145" s="84">
        <f>I145/'סכום נכסי הקרן'!$C$42</f>
        <v>-2.0213996470450819E-5</v>
      </c>
    </row>
    <row r="146" spans="2:11">
      <c r="B146" s="76" t="s">
        <v>2566</v>
      </c>
      <c r="C146" s="73" t="s">
        <v>2567</v>
      </c>
      <c r="D146" s="86" t="s">
        <v>525</v>
      </c>
      <c r="E146" s="86" t="s">
        <v>131</v>
      </c>
      <c r="F146" s="94">
        <v>44852</v>
      </c>
      <c r="G146" s="83">
        <v>24689940.222500995</v>
      </c>
      <c r="H146" s="85">
        <v>-4.3506479999999996</v>
      </c>
      <c r="I146" s="83">
        <v>-1074.1724132229999</v>
      </c>
      <c r="J146" s="84">
        <f t="shared" si="2"/>
        <v>6.9843983916718774E-3</v>
      </c>
      <c r="K146" s="84">
        <f>I146/'סכום נכסי הקרן'!$C$42</f>
        <v>-6.2257439048446142E-5</v>
      </c>
    </row>
    <row r="147" spans="2:11">
      <c r="B147" s="76" t="s">
        <v>2568</v>
      </c>
      <c r="C147" s="73" t="s">
        <v>2569</v>
      </c>
      <c r="D147" s="86" t="s">
        <v>525</v>
      </c>
      <c r="E147" s="86" t="s">
        <v>131</v>
      </c>
      <c r="F147" s="94">
        <v>44865</v>
      </c>
      <c r="G147" s="83">
        <v>772850.21909000014</v>
      </c>
      <c r="H147" s="85">
        <v>-4.1592159999999998</v>
      </c>
      <c r="I147" s="83">
        <v>-32.144512409999997</v>
      </c>
      <c r="J147" s="84">
        <f t="shared" si="2"/>
        <v>2.0900749080294249E-4</v>
      </c>
      <c r="K147" s="84">
        <f>I147/'סכום נכסי הקרן'!$C$42</f>
        <v>-1.863048238320505E-6</v>
      </c>
    </row>
    <row r="148" spans="2:11">
      <c r="B148" s="76" t="s">
        <v>2568</v>
      </c>
      <c r="C148" s="73" t="s">
        <v>2570</v>
      </c>
      <c r="D148" s="86" t="s">
        <v>525</v>
      </c>
      <c r="E148" s="86" t="s">
        <v>131</v>
      </c>
      <c r="F148" s="94">
        <v>44865</v>
      </c>
      <c r="G148" s="83">
        <v>5200080.6760799997</v>
      </c>
      <c r="H148" s="85">
        <v>-4.1592159999999998</v>
      </c>
      <c r="I148" s="83">
        <v>-216.28260392200002</v>
      </c>
      <c r="J148" s="84">
        <f t="shared" si="2"/>
        <v>1.4062955372750006E-3</v>
      </c>
      <c r="K148" s="84">
        <f>I148/'סכום נכסי הקרן'!$C$42</f>
        <v>-1.2535418769982634E-5</v>
      </c>
    </row>
    <row r="149" spans="2:11">
      <c r="B149" s="76" t="s">
        <v>2568</v>
      </c>
      <c r="C149" s="73" t="s">
        <v>2571</v>
      </c>
      <c r="D149" s="86" t="s">
        <v>525</v>
      </c>
      <c r="E149" s="86" t="s">
        <v>131</v>
      </c>
      <c r="F149" s="94">
        <v>44865</v>
      </c>
      <c r="G149" s="83">
        <v>2341962.5566799999</v>
      </c>
      <c r="H149" s="85">
        <v>-4.1592159999999998</v>
      </c>
      <c r="I149" s="83">
        <v>-97.407288771000012</v>
      </c>
      <c r="J149" s="84">
        <f t="shared" si="2"/>
        <v>6.3335392219577766E-4</v>
      </c>
      <c r="K149" s="84">
        <f>I149/'סכום נכסי הקרן'!$C$42</f>
        <v>-5.6455819092758262E-6</v>
      </c>
    </row>
    <row r="150" spans="2:11">
      <c r="B150" s="76" t="s">
        <v>2572</v>
      </c>
      <c r="C150" s="73" t="s">
        <v>2573</v>
      </c>
      <c r="D150" s="86" t="s">
        <v>525</v>
      </c>
      <c r="E150" s="86" t="s">
        <v>131</v>
      </c>
      <c r="F150" s="94">
        <v>44865</v>
      </c>
      <c r="G150" s="83">
        <v>38739639.772197001</v>
      </c>
      <c r="H150" s="85">
        <v>-4.0991989999999996</v>
      </c>
      <c r="I150" s="83">
        <v>-1588.015112477</v>
      </c>
      <c r="J150" s="84">
        <f t="shared" si="2"/>
        <v>1.0325465503490283E-2</v>
      </c>
      <c r="K150" s="84">
        <f>I150/'סכום נכסי הקרן'!$C$42</f>
        <v>-9.2038999378513635E-5</v>
      </c>
    </row>
    <row r="151" spans="2:11">
      <c r="B151" s="76" t="s">
        <v>2574</v>
      </c>
      <c r="C151" s="73" t="s">
        <v>2575</v>
      </c>
      <c r="D151" s="86" t="s">
        <v>525</v>
      </c>
      <c r="E151" s="86" t="s">
        <v>131</v>
      </c>
      <c r="F151" s="94">
        <v>44865</v>
      </c>
      <c r="G151" s="83">
        <v>7461398.7416579993</v>
      </c>
      <c r="H151" s="85">
        <v>-4.0482399999999998</v>
      </c>
      <c r="I151" s="83">
        <v>-302.05529291100004</v>
      </c>
      <c r="J151" s="84">
        <f t="shared" si="2"/>
        <v>1.9639998905516434E-3</v>
      </c>
      <c r="K151" s="84">
        <f>I151/'סכום נכסי הקרן'!$C$42</f>
        <v>-1.7506676541099315E-5</v>
      </c>
    </row>
    <row r="152" spans="2:11">
      <c r="B152" s="76" t="s">
        <v>2576</v>
      </c>
      <c r="C152" s="73" t="s">
        <v>2577</v>
      </c>
      <c r="D152" s="86" t="s">
        <v>525</v>
      </c>
      <c r="E152" s="86" t="s">
        <v>131</v>
      </c>
      <c r="F152" s="94">
        <v>44973</v>
      </c>
      <c r="G152" s="83">
        <v>27476200</v>
      </c>
      <c r="H152" s="85">
        <v>-2.9081399999999999</v>
      </c>
      <c r="I152" s="83">
        <v>-799.04642000000001</v>
      </c>
      <c r="J152" s="84">
        <f t="shared" si="2"/>
        <v>5.1954960507448597E-3</v>
      </c>
      <c r="K152" s="84">
        <f>I152/'סכום נכסי הקרן'!$C$42</f>
        <v>-4.6311544755433624E-5</v>
      </c>
    </row>
    <row r="153" spans="2:11">
      <c r="B153" s="76" t="s">
        <v>2578</v>
      </c>
      <c r="C153" s="73" t="s">
        <v>2579</v>
      </c>
      <c r="D153" s="86" t="s">
        <v>525</v>
      </c>
      <c r="E153" s="86" t="s">
        <v>131</v>
      </c>
      <c r="F153" s="94">
        <v>44867</v>
      </c>
      <c r="G153" s="83">
        <v>23355745.763280001</v>
      </c>
      <c r="H153" s="85">
        <v>-3.786864</v>
      </c>
      <c r="I153" s="83">
        <v>-884.45033790800005</v>
      </c>
      <c r="J153" s="84">
        <f t="shared" si="2"/>
        <v>5.7508026100423189E-3</v>
      </c>
      <c r="K153" s="84">
        <f>I153/'סכום נכסי הקרן'!$C$42</f>
        <v>-5.1261429101934699E-5</v>
      </c>
    </row>
    <row r="154" spans="2:11">
      <c r="B154" s="76" t="s">
        <v>2580</v>
      </c>
      <c r="C154" s="73" t="s">
        <v>2581</v>
      </c>
      <c r="D154" s="86" t="s">
        <v>525</v>
      </c>
      <c r="E154" s="86" t="s">
        <v>131</v>
      </c>
      <c r="F154" s="94">
        <v>44853</v>
      </c>
      <c r="G154" s="83">
        <v>14507110.925279999</v>
      </c>
      <c r="H154" s="85">
        <v>-3.7877869999999998</v>
      </c>
      <c r="I154" s="83">
        <v>-549.49851339500003</v>
      </c>
      <c r="J154" s="84">
        <f t="shared" si="2"/>
        <v>3.5729055093368595E-3</v>
      </c>
      <c r="K154" s="84">
        <f>I154/'סכום נכסי הקרן'!$C$42</f>
        <v>-3.1848118406108104E-5</v>
      </c>
    </row>
    <row r="155" spans="2:11">
      <c r="B155" s="76" t="s">
        <v>2582</v>
      </c>
      <c r="C155" s="73" t="s">
        <v>2583</v>
      </c>
      <c r="D155" s="86" t="s">
        <v>525</v>
      </c>
      <c r="E155" s="86" t="s">
        <v>131</v>
      </c>
      <c r="F155" s="94">
        <v>44853</v>
      </c>
      <c r="G155" s="83">
        <v>8346511.7337600002</v>
      </c>
      <c r="H155" s="85">
        <v>-3.7877869999999998</v>
      </c>
      <c r="I155" s="83">
        <v>-316.14811614499996</v>
      </c>
      <c r="J155" s="84">
        <f t="shared" si="2"/>
        <v>2.0556331243956698E-3</v>
      </c>
      <c r="K155" s="84">
        <f>I155/'סכום נכסי הקרן'!$C$42</f>
        <v>-1.8323475662646973E-5</v>
      </c>
    </row>
    <row r="156" spans="2:11">
      <c r="B156" s="76" t="s">
        <v>2582</v>
      </c>
      <c r="C156" s="73" t="s">
        <v>2584</v>
      </c>
      <c r="D156" s="86" t="s">
        <v>525</v>
      </c>
      <c r="E156" s="86" t="s">
        <v>131</v>
      </c>
      <c r="F156" s="94">
        <v>44853</v>
      </c>
      <c r="G156" s="83">
        <v>12089259.104400001</v>
      </c>
      <c r="H156" s="85">
        <v>-3.7877869999999998</v>
      </c>
      <c r="I156" s="83">
        <v>-457.91542782900001</v>
      </c>
      <c r="J156" s="84">
        <f t="shared" si="2"/>
        <v>2.9774212577796323E-3</v>
      </c>
      <c r="K156" s="84">
        <f>I156/'סכום נכסי הקרן'!$C$42</f>
        <v>-2.654009867174709E-5</v>
      </c>
    </row>
    <row r="157" spans="2:11">
      <c r="B157" s="76" t="s">
        <v>2585</v>
      </c>
      <c r="C157" s="73" t="s">
        <v>2586</v>
      </c>
      <c r="D157" s="86" t="s">
        <v>525</v>
      </c>
      <c r="E157" s="86" t="s">
        <v>131</v>
      </c>
      <c r="F157" s="94">
        <v>44865</v>
      </c>
      <c r="G157" s="83">
        <v>5373004.0463999994</v>
      </c>
      <c r="H157" s="85">
        <v>-3.762165</v>
      </c>
      <c r="I157" s="83">
        <v>-202.14126378700001</v>
      </c>
      <c r="J157" s="84">
        <f t="shared" si="2"/>
        <v>1.3143468406978578E-3</v>
      </c>
      <c r="K157" s="84">
        <f>I157/'סכום נכסי הקרן'!$C$42</f>
        <v>-1.1715807680849836E-5</v>
      </c>
    </row>
    <row r="158" spans="2:11">
      <c r="B158" s="76" t="s">
        <v>2585</v>
      </c>
      <c r="C158" s="73" t="s">
        <v>2587</v>
      </c>
      <c r="D158" s="86" t="s">
        <v>525</v>
      </c>
      <c r="E158" s="86" t="s">
        <v>131</v>
      </c>
      <c r="F158" s="94">
        <v>44865</v>
      </c>
      <c r="G158" s="83">
        <v>7300768.4730000012</v>
      </c>
      <c r="H158" s="85">
        <v>-3.762165</v>
      </c>
      <c r="I158" s="83">
        <v>-274.66693776099999</v>
      </c>
      <c r="J158" s="84">
        <f t="shared" si="2"/>
        <v>1.7859175070297662E-3</v>
      </c>
      <c r="K158" s="84">
        <f>I158/'סכום נכסי הקרן'!$C$42</f>
        <v>-1.5919288119651988E-5</v>
      </c>
    </row>
    <row r="159" spans="2:11">
      <c r="B159" s="76" t="s">
        <v>2588</v>
      </c>
      <c r="C159" s="73" t="s">
        <v>2589</v>
      </c>
      <c r="D159" s="86" t="s">
        <v>525</v>
      </c>
      <c r="E159" s="86" t="s">
        <v>131</v>
      </c>
      <c r="F159" s="94">
        <v>44867</v>
      </c>
      <c r="G159" s="83">
        <v>4347391.3637199998</v>
      </c>
      <c r="H159" s="85">
        <v>-3.8130950000000001</v>
      </c>
      <c r="I159" s="83">
        <v>-165.77016398199999</v>
      </c>
      <c r="J159" s="84">
        <f t="shared" si="2"/>
        <v>1.077857569651346E-3</v>
      </c>
      <c r="K159" s="84">
        <f>I159/'סכום נכסי הקרן'!$C$42</f>
        <v>-9.6077927091744721E-6</v>
      </c>
    </row>
    <row r="160" spans="2:11">
      <c r="B160" s="76" t="s">
        <v>2590</v>
      </c>
      <c r="C160" s="73" t="s">
        <v>2591</v>
      </c>
      <c r="D160" s="86" t="s">
        <v>525</v>
      </c>
      <c r="E160" s="86" t="s">
        <v>131</v>
      </c>
      <c r="F160" s="94">
        <v>44859</v>
      </c>
      <c r="G160" s="83">
        <v>13145159.510955</v>
      </c>
      <c r="H160" s="85">
        <v>-3.5439050000000001</v>
      </c>
      <c r="I160" s="83">
        <v>-465.85196455799996</v>
      </c>
      <c r="J160" s="84">
        <f t="shared" si="2"/>
        <v>3.0290255753762378E-3</v>
      </c>
      <c r="K160" s="84">
        <f>I160/'סכום נכסי הקרן'!$C$42</f>
        <v>-2.7000088563108126E-5</v>
      </c>
    </row>
    <row r="161" spans="2:11">
      <c r="B161" s="76" t="s">
        <v>2592</v>
      </c>
      <c r="C161" s="73" t="s">
        <v>2593</v>
      </c>
      <c r="D161" s="86" t="s">
        <v>525</v>
      </c>
      <c r="E161" s="86" t="s">
        <v>131</v>
      </c>
      <c r="F161" s="94">
        <v>44867</v>
      </c>
      <c r="G161" s="83">
        <v>15673050</v>
      </c>
      <c r="H161" s="85">
        <v>-3.7326169999999999</v>
      </c>
      <c r="I161" s="83">
        <v>-585.01499999999999</v>
      </c>
      <c r="J161" s="84">
        <f t="shared" si="2"/>
        <v>3.8038379824372457E-3</v>
      </c>
      <c r="K161" s="84">
        <f>I161/'סכום נכסי הקרן'!$C$42</f>
        <v>-3.3906601264917748E-5</v>
      </c>
    </row>
    <row r="162" spans="2:11">
      <c r="B162" s="76" t="s">
        <v>2592</v>
      </c>
      <c r="C162" s="73" t="s">
        <v>2594</v>
      </c>
      <c r="D162" s="86" t="s">
        <v>525</v>
      </c>
      <c r="E162" s="86" t="s">
        <v>131</v>
      </c>
      <c r="F162" s="94">
        <v>44867</v>
      </c>
      <c r="G162" s="83">
        <v>11690963.914763998</v>
      </c>
      <c r="H162" s="85">
        <v>-3.7326169999999999</v>
      </c>
      <c r="I162" s="83">
        <v>-436.37895859799994</v>
      </c>
      <c r="J162" s="84">
        <f t="shared" si="2"/>
        <v>2.8373885412365197E-3</v>
      </c>
      <c r="K162" s="84">
        <f>I162/'סכום נכסי הקרן'!$C$42</f>
        <v>-2.5291876874238157E-5</v>
      </c>
    </row>
    <row r="163" spans="2:11">
      <c r="B163" s="76" t="s">
        <v>2592</v>
      </c>
      <c r="C163" s="73" t="s">
        <v>2595</v>
      </c>
      <c r="D163" s="86" t="s">
        <v>525</v>
      </c>
      <c r="E163" s="86" t="s">
        <v>131</v>
      </c>
      <c r="F163" s="94">
        <v>44867</v>
      </c>
      <c r="G163" s="83">
        <v>3480611.3167519998</v>
      </c>
      <c r="H163" s="85">
        <v>-3.7326169999999999</v>
      </c>
      <c r="I163" s="83">
        <v>-129.91790520999999</v>
      </c>
      <c r="J163" s="84">
        <f t="shared" si="2"/>
        <v>8.4474186548461094E-4</v>
      </c>
      <c r="K163" s="84">
        <f>I163/'סכום נכסי הקרן'!$C$42</f>
        <v>-7.5298489938357992E-6</v>
      </c>
    </row>
    <row r="164" spans="2:11">
      <c r="B164" s="76" t="s">
        <v>2596</v>
      </c>
      <c r="C164" s="73" t="s">
        <v>2597</v>
      </c>
      <c r="D164" s="86" t="s">
        <v>525</v>
      </c>
      <c r="E164" s="86" t="s">
        <v>131</v>
      </c>
      <c r="F164" s="94">
        <v>44853</v>
      </c>
      <c r="G164" s="83">
        <v>14622516.165750001</v>
      </c>
      <c r="H164" s="85">
        <v>-3.6337640000000002</v>
      </c>
      <c r="I164" s="83">
        <v>-531.34769308</v>
      </c>
      <c r="J164" s="84">
        <f t="shared" si="2"/>
        <v>3.4548866897739579E-3</v>
      </c>
      <c r="K164" s="84">
        <f>I164/'סכום נכסי הקרן'!$C$42</f>
        <v>-3.0796123795624821E-5</v>
      </c>
    </row>
    <row r="165" spans="2:11">
      <c r="B165" s="76" t="s">
        <v>2596</v>
      </c>
      <c r="C165" s="73" t="s">
        <v>2598</v>
      </c>
      <c r="D165" s="86" t="s">
        <v>525</v>
      </c>
      <c r="E165" s="86" t="s">
        <v>131</v>
      </c>
      <c r="F165" s="94">
        <v>44853</v>
      </c>
      <c r="G165" s="83">
        <v>16142171.6394</v>
      </c>
      <c r="H165" s="85">
        <v>-3.6337640000000002</v>
      </c>
      <c r="I165" s="83">
        <v>-586.56838294299996</v>
      </c>
      <c r="J165" s="84">
        <f t="shared" si="2"/>
        <v>3.8139382654040987E-3</v>
      </c>
      <c r="K165" s="84">
        <f>I165/'סכום נכסי הקרן'!$C$42</f>
        <v>-3.3996633035145907E-5</v>
      </c>
    </row>
    <row r="166" spans="2:11">
      <c r="B166" s="76" t="s">
        <v>2599</v>
      </c>
      <c r="C166" s="73" t="s">
        <v>2600</v>
      </c>
      <c r="D166" s="86" t="s">
        <v>525</v>
      </c>
      <c r="E166" s="86" t="s">
        <v>131</v>
      </c>
      <c r="F166" s="94">
        <v>44853</v>
      </c>
      <c r="G166" s="83">
        <v>16087075.496498</v>
      </c>
      <c r="H166" s="85">
        <v>-3.618897</v>
      </c>
      <c r="I166" s="83">
        <v>-582.17474863500001</v>
      </c>
      <c r="J166" s="84">
        <f t="shared" si="2"/>
        <v>3.7853703260150068E-3</v>
      </c>
      <c r="K166" s="84">
        <f>I166/'סכום נכסי הקרן'!$C$42</f>
        <v>-3.3741984510603427E-5</v>
      </c>
    </row>
    <row r="167" spans="2:11">
      <c r="B167" s="76" t="s">
        <v>2601</v>
      </c>
      <c r="C167" s="73" t="s">
        <v>2602</v>
      </c>
      <c r="D167" s="86" t="s">
        <v>525</v>
      </c>
      <c r="E167" s="86" t="s">
        <v>131</v>
      </c>
      <c r="F167" s="94">
        <v>44867</v>
      </c>
      <c r="G167" s="83">
        <v>11700362.605211999</v>
      </c>
      <c r="H167" s="85">
        <v>-3.6492909999999998</v>
      </c>
      <c r="I167" s="83">
        <v>-426.98026815000009</v>
      </c>
      <c r="J167" s="84">
        <f t="shared" si="2"/>
        <v>2.7762771240741014E-3</v>
      </c>
      <c r="K167" s="84">
        <f>I167/'סכום נכסי הקרן'!$C$42</f>
        <v>-2.4747142723092078E-5</v>
      </c>
    </row>
    <row r="168" spans="2:11">
      <c r="B168" s="76" t="s">
        <v>2603</v>
      </c>
      <c r="C168" s="73" t="s">
        <v>2604</v>
      </c>
      <c r="D168" s="86" t="s">
        <v>525</v>
      </c>
      <c r="E168" s="86" t="s">
        <v>131</v>
      </c>
      <c r="F168" s="94">
        <v>44859</v>
      </c>
      <c r="G168" s="83">
        <v>7313356.0048500001</v>
      </c>
      <c r="H168" s="85">
        <v>-3.395391</v>
      </c>
      <c r="I168" s="83">
        <v>-248.31703691500002</v>
      </c>
      <c r="J168" s="84">
        <f t="shared" si="2"/>
        <v>1.6145872784519178E-3</v>
      </c>
      <c r="K168" s="84">
        <f>I168/'סכום נכסי הקרן'!$C$42</f>
        <v>-1.4392086968646561E-5</v>
      </c>
    </row>
    <row r="169" spans="2:11">
      <c r="B169" s="76" t="s">
        <v>2603</v>
      </c>
      <c r="C169" s="73" t="s">
        <v>2605</v>
      </c>
      <c r="D169" s="86" t="s">
        <v>525</v>
      </c>
      <c r="E169" s="86" t="s">
        <v>131</v>
      </c>
      <c r="F169" s="94">
        <v>44859</v>
      </c>
      <c r="G169" s="83">
        <v>1741854.6398400001</v>
      </c>
      <c r="H169" s="85">
        <v>-3.395391</v>
      </c>
      <c r="I169" s="83">
        <v>-59.142777043000002</v>
      </c>
      <c r="J169" s="84">
        <f t="shared" si="2"/>
        <v>3.8455345880529729E-4</v>
      </c>
      <c r="K169" s="84">
        <f>I169/'סכום נכסי הקרן'!$C$42</f>
        <v>-3.4278275922787147E-6</v>
      </c>
    </row>
    <row r="170" spans="2:11">
      <c r="B170" s="76" t="s">
        <v>2606</v>
      </c>
      <c r="C170" s="73" t="s">
        <v>2607</v>
      </c>
      <c r="D170" s="86" t="s">
        <v>525</v>
      </c>
      <c r="E170" s="86" t="s">
        <v>131</v>
      </c>
      <c r="F170" s="94">
        <v>44972</v>
      </c>
      <c r="G170" s="83">
        <v>6099988.9395199986</v>
      </c>
      <c r="H170" s="85">
        <v>-2.6334499999999998</v>
      </c>
      <c r="I170" s="83">
        <v>-160.64016372499998</v>
      </c>
      <c r="J170" s="84">
        <f t="shared" si="2"/>
        <v>1.0445016901824615E-3</v>
      </c>
      <c r="K170" s="84">
        <f>I170/'סכום נכסי הקרן'!$C$42</f>
        <v>-9.3104655069608107E-6</v>
      </c>
    </row>
    <row r="171" spans="2:11">
      <c r="B171" s="76" t="s">
        <v>2608</v>
      </c>
      <c r="C171" s="73" t="s">
        <v>2609</v>
      </c>
      <c r="D171" s="86" t="s">
        <v>525</v>
      </c>
      <c r="E171" s="86" t="s">
        <v>131</v>
      </c>
      <c r="F171" s="94">
        <v>44854</v>
      </c>
      <c r="G171" s="83">
        <v>16165331.139600001</v>
      </c>
      <c r="H171" s="85">
        <v>-3.535428</v>
      </c>
      <c r="I171" s="83">
        <v>-571.51360542100008</v>
      </c>
      <c r="J171" s="84">
        <f t="shared" si="2"/>
        <v>3.7160502889328532E-3</v>
      </c>
      <c r="K171" s="84">
        <f>I171/'סכום נכסי הקרן'!$C$42</f>
        <v>-3.3124080470561241E-5</v>
      </c>
    </row>
    <row r="172" spans="2:11">
      <c r="B172" s="76" t="s">
        <v>2608</v>
      </c>
      <c r="C172" s="73" t="s">
        <v>2610</v>
      </c>
      <c r="D172" s="86" t="s">
        <v>525</v>
      </c>
      <c r="E172" s="86" t="s">
        <v>131</v>
      </c>
      <c r="F172" s="94">
        <v>44854</v>
      </c>
      <c r="G172" s="83">
        <v>14643495.385500003</v>
      </c>
      <c r="H172" s="85">
        <v>-3.535428</v>
      </c>
      <c r="I172" s="83">
        <v>-517.71020163200001</v>
      </c>
      <c r="J172" s="84">
        <f t="shared" si="2"/>
        <v>3.3662140780373949E-3</v>
      </c>
      <c r="K172" s="84">
        <f>I172/'סכום נכסי הקרן'!$C$42</f>
        <v>-3.0005715028702505E-5</v>
      </c>
    </row>
    <row r="173" spans="2:11">
      <c r="B173" s="76" t="s">
        <v>2611</v>
      </c>
      <c r="C173" s="73" t="s">
        <v>2612</v>
      </c>
      <c r="D173" s="86" t="s">
        <v>525</v>
      </c>
      <c r="E173" s="86" t="s">
        <v>131</v>
      </c>
      <c r="F173" s="94">
        <v>44972</v>
      </c>
      <c r="G173" s="83">
        <v>3487706.6512000002</v>
      </c>
      <c r="H173" s="85">
        <v>-2.5746340000000001</v>
      </c>
      <c r="I173" s="83">
        <v>-89.795693654000004</v>
      </c>
      <c r="J173" s="84">
        <f t="shared" si="2"/>
        <v>5.838624140926034E-4</v>
      </c>
      <c r="K173" s="84">
        <f>I173/'סכום נכסי הקרן'!$C$42</f>
        <v>-5.2044251515480514E-6</v>
      </c>
    </row>
    <row r="174" spans="2:11">
      <c r="B174" s="76" t="s">
        <v>2613</v>
      </c>
      <c r="C174" s="73" t="s">
        <v>2614</v>
      </c>
      <c r="D174" s="86" t="s">
        <v>525</v>
      </c>
      <c r="E174" s="86" t="s">
        <v>131</v>
      </c>
      <c r="F174" s="94">
        <v>44972</v>
      </c>
      <c r="G174" s="83">
        <v>14647691.229449999</v>
      </c>
      <c r="H174" s="85">
        <v>-2.5452520000000001</v>
      </c>
      <c r="I174" s="83">
        <v>-372.82061906199999</v>
      </c>
      <c r="J174" s="84">
        <f t="shared" si="2"/>
        <v>2.4241245633424835E-3</v>
      </c>
      <c r="K174" s="84">
        <f>I174/'סכום נכסי הקרן'!$C$42</f>
        <v>-2.1608129832354774E-5</v>
      </c>
    </row>
    <row r="175" spans="2:11">
      <c r="B175" s="76" t="s">
        <v>2613</v>
      </c>
      <c r="C175" s="73" t="s">
        <v>2615</v>
      </c>
      <c r="D175" s="86" t="s">
        <v>525</v>
      </c>
      <c r="E175" s="86" t="s">
        <v>131</v>
      </c>
      <c r="F175" s="94">
        <v>44972</v>
      </c>
      <c r="G175" s="83">
        <v>10779975.359759998</v>
      </c>
      <c r="H175" s="85">
        <v>-2.5452520000000001</v>
      </c>
      <c r="I175" s="83">
        <v>-274.37751275200003</v>
      </c>
      <c r="J175" s="84">
        <f t="shared" si="2"/>
        <v>1.7840356307662496E-3</v>
      </c>
      <c r="K175" s="84">
        <f>I175/'סכום נכסי הקרן'!$C$42</f>
        <v>-1.5902513475623617E-5</v>
      </c>
    </row>
    <row r="176" spans="2:11">
      <c r="B176" s="76" t="s">
        <v>2616</v>
      </c>
      <c r="C176" s="73" t="s">
        <v>2617</v>
      </c>
      <c r="D176" s="86" t="s">
        <v>525</v>
      </c>
      <c r="E176" s="86" t="s">
        <v>131</v>
      </c>
      <c r="F176" s="94">
        <v>44972</v>
      </c>
      <c r="G176" s="83">
        <v>2930041.7471639998</v>
      </c>
      <c r="H176" s="85">
        <v>-2.5276299999999998</v>
      </c>
      <c r="I176" s="83">
        <v>-74.06062253799999</v>
      </c>
      <c r="J176" s="84">
        <f t="shared" si="2"/>
        <v>4.8155108674648048E-4</v>
      </c>
      <c r="K176" s="84">
        <f>I176/'סכום נכסי הקרן'!$C$42</f>
        <v>-4.2924437797792308E-6</v>
      </c>
    </row>
    <row r="177" spans="2:11">
      <c r="B177" s="76" t="s">
        <v>2618</v>
      </c>
      <c r="C177" s="73" t="s">
        <v>2619</v>
      </c>
      <c r="D177" s="86" t="s">
        <v>525</v>
      </c>
      <c r="E177" s="86" t="s">
        <v>131</v>
      </c>
      <c r="F177" s="94">
        <v>44854</v>
      </c>
      <c r="G177" s="83">
        <v>13185565.488194</v>
      </c>
      <c r="H177" s="85">
        <v>-3.48502</v>
      </c>
      <c r="I177" s="83">
        <v>-459.51954064499995</v>
      </c>
      <c r="J177" s="84">
        <f t="shared" si="2"/>
        <v>2.9878513924900497E-3</v>
      </c>
      <c r="K177" s="84">
        <f>I177/'סכום נכסי הקרן'!$C$42</f>
        <v>-2.6633070670133551E-5</v>
      </c>
    </row>
    <row r="178" spans="2:11">
      <c r="B178" s="76" t="s">
        <v>2620</v>
      </c>
      <c r="C178" s="73" t="s">
        <v>2621</v>
      </c>
      <c r="D178" s="86" t="s">
        <v>525</v>
      </c>
      <c r="E178" s="86" t="s">
        <v>131</v>
      </c>
      <c r="F178" s="94">
        <v>44854</v>
      </c>
      <c r="G178" s="83">
        <v>11727887.341523999</v>
      </c>
      <c r="H178" s="85">
        <v>-3.4198580000000001</v>
      </c>
      <c r="I178" s="83">
        <v>-401.07712818100003</v>
      </c>
      <c r="J178" s="84">
        <f t="shared" si="2"/>
        <v>2.6078517885212171E-3</v>
      </c>
      <c r="K178" s="84">
        <f>I178/'סכום נכסי הקרן'!$C$42</f>
        <v>-2.324583516954518E-5</v>
      </c>
    </row>
    <row r="179" spans="2:11">
      <c r="B179" s="76" t="s">
        <v>2622</v>
      </c>
      <c r="C179" s="73" t="s">
        <v>2623</v>
      </c>
      <c r="D179" s="86" t="s">
        <v>525</v>
      </c>
      <c r="E179" s="86" t="s">
        <v>131</v>
      </c>
      <c r="F179" s="94">
        <v>44867</v>
      </c>
      <c r="G179" s="83">
        <v>23483299.419359997</v>
      </c>
      <c r="H179" s="85">
        <v>-3.2848290000000002</v>
      </c>
      <c r="I179" s="83">
        <v>-771.38632736500017</v>
      </c>
      <c r="J179" s="84">
        <f t="shared" si="2"/>
        <v>5.0156467973705952E-3</v>
      </c>
      <c r="K179" s="84">
        <f>I179/'סכום נכסי הקרן'!$C$42</f>
        <v>-4.4708406832601508E-5</v>
      </c>
    </row>
    <row r="180" spans="2:11">
      <c r="B180" s="76" t="s">
        <v>2624</v>
      </c>
      <c r="C180" s="73" t="s">
        <v>2625</v>
      </c>
      <c r="D180" s="86" t="s">
        <v>525</v>
      </c>
      <c r="E180" s="86" t="s">
        <v>131</v>
      </c>
      <c r="F180" s="94">
        <v>44837</v>
      </c>
      <c r="G180" s="83">
        <v>14681257.98105</v>
      </c>
      <c r="H180" s="85">
        <v>-3.247404</v>
      </c>
      <c r="I180" s="83">
        <v>-476.75976329099996</v>
      </c>
      <c r="J180" s="84">
        <f t="shared" si="2"/>
        <v>3.0999493963472665E-3</v>
      </c>
      <c r="K180" s="84">
        <f>I180/'סכום נכסי הקרן'!$C$42</f>
        <v>-2.7632288391006224E-5</v>
      </c>
    </row>
    <row r="181" spans="2:11">
      <c r="B181" s="76" t="s">
        <v>2626</v>
      </c>
      <c r="C181" s="73" t="s">
        <v>2627</v>
      </c>
      <c r="D181" s="86" t="s">
        <v>525</v>
      </c>
      <c r="E181" s="86" t="s">
        <v>131</v>
      </c>
      <c r="F181" s="94">
        <v>44973</v>
      </c>
      <c r="G181" s="83">
        <v>14693845.5129</v>
      </c>
      <c r="H181" s="85">
        <v>-2.1927560000000001</v>
      </c>
      <c r="I181" s="83">
        <v>-322.20014084900004</v>
      </c>
      <c r="J181" s="84">
        <f t="shared" si="2"/>
        <v>2.0949841178569042E-3</v>
      </c>
      <c r="K181" s="84">
        <f>I181/'סכום נכסי הקרן'!$C$42</f>
        <v>-1.8674242033567312E-5</v>
      </c>
    </row>
    <row r="182" spans="2:11">
      <c r="B182" s="76" t="s">
        <v>2626</v>
      </c>
      <c r="C182" s="73" t="s">
        <v>2628</v>
      </c>
      <c r="D182" s="86" t="s">
        <v>525</v>
      </c>
      <c r="E182" s="86" t="s">
        <v>131</v>
      </c>
      <c r="F182" s="94">
        <v>44973</v>
      </c>
      <c r="G182" s="83">
        <v>38522000</v>
      </c>
      <c r="H182" s="85">
        <v>-2.1927560000000001</v>
      </c>
      <c r="I182" s="83">
        <v>-844.69336999999996</v>
      </c>
      <c r="J182" s="84">
        <f t="shared" si="2"/>
        <v>5.4922980168353253E-3</v>
      </c>
      <c r="K182" s="84">
        <f>I182/'סכום נכסי הקרן'!$C$42</f>
        <v>-4.8957174239480414E-5</v>
      </c>
    </row>
    <row r="183" spans="2:11">
      <c r="B183" s="76" t="s">
        <v>2629</v>
      </c>
      <c r="C183" s="73" t="s">
        <v>2630</v>
      </c>
      <c r="D183" s="86" t="s">
        <v>525</v>
      </c>
      <c r="E183" s="86" t="s">
        <v>131</v>
      </c>
      <c r="F183" s="94">
        <v>44973</v>
      </c>
      <c r="G183" s="83">
        <v>36444899.149190001</v>
      </c>
      <c r="H183" s="85">
        <v>-2.1810849999999999</v>
      </c>
      <c r="I183" s="83">
        <v>-794.89407177100009</v>
      </c>
      <c r="J183" s="84">
        <f t="shared" si="2"/>
        <v>5.1684969824991297E-3</v>
      </c>
      <c r="K183" s="84">
        <f>I183/'סכום נכסי הקרן'!$C$42</f>
        <v>-4.6070880813972653E-5</v>
      </c>
    </row>
    <row r="184" spans="2:11">
      <c r="B184" s="76" t="s">
        <v>2631</v>
      </c>
      <c r="C184" s="73" t="s">
        <v>2632</v>
      </c>
      <c r="D184" s="86" t="s">
        <v>525</v>
      </c>
      <c r="E184" s="86" t="s">
        <v>131</v>
      </c>
      <c r="F184" s="94">
        <v>44977</v>
      </c>
      <c r="G184" s="83">
        <v>25648329.722495999</v>
      </c>
      <c r="H184" s="85">
        <v>-1.8648169999999999</v>
      </c>
      <c r="I184" s="83">
        <v>-478.29451489499991</v>
      </c>
      <c r="J184" s="84">
        <f t="shared" si="2"/>
        <v>3.1099285361041984E-3</v>
      </c>
      <c r="K184" s="84">
        <f>I184/'סכום נכסי הקרן'!$C$42</f>
        <v>-2.772124031647398E-5</v>
      </c>
    </row>
    <row r="185" spans="2:11">
      <c r="B185" s="76" t="s">
        <v>2633</v>
      </c>
      <c r="C185" s="73" t="s">
        <v>2634</v>
      </c>
      <c r="D185" s="86" t="s">
        <v>525</v>
      </c>
      <c r="E185" s="86" t="s">
        <v>131</v>
      </c>
      <c r="F185" s="94">
        <v>44977</v>
      </c>
      <c r="G185" s="83">
        <v>25502021.886562999</v>
      </c>
      <c r="H185" s="85">
        <v>-1.8300339999999999</v>
      </c>
      <c r="I185" s="83">
        <v>-466.69578106299997</v>
      </c>
      <c r="J185" s="84">
        <f t="shared" si="2"/>
        <v>3.034512171911244E-3</v>
      </c>
      <c r="K185" s="84">
        <f>I185/'סכום נכסי הקרן'!$C$42</f>
        <v>-2.7048994915553435E-5</v>
      </c>
    </row>
    <row r="186" spans="2:11">
      <c r="B186" s="76" t="s">
        <v>2635</v>
      </c>
      <c r="C186" s="73" t="s">
        <v>2636</v>
      </c>
      <c r="D186" s="86" t="s">
        <v>525</v>
      </c>
      <c r="E186" s="86" t="s">
        <v>131</v>
      </c>
      <c r="F186" s="94">
        <v>44977</v>
      </c>
      <c r="G186" s="83">
        <v>42180000</v>
      </c>
      <c r="H186" s="85">
        <v>-1.809755</v>
      </c>
      <c r="I186" s="83">
        <v>-763.35480000000007</v>
      </c>
      <c r="J186" s="84">
        <f t="shared" si="2"/>
        <v>4.963424839219144E-3</v>
      </c>
      <c r="K186" s="84">
        <f>I186/'סכום נכסי הקרן'!$C$42</f>
        <v>-4.4242911424939597E-5</v>
      </c>
    </row>
    <row r="187" spans="2:11">
      <c r="B187" s="76" t="s">
        <v>2637</v>
      </c>
      <c r="C187" s="73" t="s">
        <v>2638</v>
      </c>
      <c r="D187" s="86" t="s">
        <v>525</v>
      </c>
      <c r="E187" s="86" t="s">
        <v>131</v>
      </c>
      <c r="F187" s="94">
        <v>45013</v>
      </c>
      <c r="G187" s="83">
        <v>14756783.172150001</v>
      </c>
      <c r="H187" s="85">
        <v>-1.6812400000000001</v>
      </c>
      <c r="I187" s="83">
        <v>-248.09698839700002</v>
      </c>
      <c r="J187" s="84">
        <f t="shared" si="2"/>
        <v>1.6131564964877846E-3</v>
      </c>
      <c r="K187" s="84">
        <f>I187/'סכום נכסי הקרן'!$C$42</f>
        <v>-1.4379333283085058E-5</v>
      </c>
    </row>
    <row r="188" spans="2:11">
      <c r="B188" s="76" t="s">
        <v>2637</v>
      </c>
      <c r="C188" s="73" t="s">
        <v>2639</v>
      </c>
      <c r="D188" s="86" t="s">
        <v>525</v>
      </c>
      <c r="E188" s="86" t="s">
        <v>131</v>
      </c>
      <c r="F188" s="94">
        <v>45013</v>
      </c>
      <c r="G188" s="83">
        <v>4072598.1101700002</v>
      </c>
      <c r="H188" s="85">
        <v>-1.6812400000000001</v>
      </c>
      <c r="I188" s="83">
        <v>-68.470161437000002</v>
      </c>
      <c r="J188" s="84">
        <f t="shared" si="2"/>
        <v>4.4520123541733222E-4</v>
      </c>
      <c r="K188" s="84">
        <f>I188/'סכום נכסי הקרן'!$C$42</f>
        <v>-3.9684289503498316E-6</v>
      </c>
    </row>
    <row r="189" spans="2:11">
      <c r="B189" s="76" t="s">
        <v>2640</v>
      </c>
      <c r="C189" s="73" t="s">
        <v>2641</v>
      </c>
      <c r="D189" s="86" t="s">
        <v>525</v>
      </c>
      <c r="E189" s="86" t="s">
        <v>131</v>
      </c>
      <c r="F189" s="94">
        <v>44868</v>
      </c>
      <c r="G189" s="83">
        <v>10338559.492799999</v>
      </c>
      <c r="H189" s="85">
        <v>-2.6852269999999998</v>
      </c>
      <c r="I189" s="83">
        <v>-277.61381910800003</v>
      </c>
      <c r="J189" s="84">
        <f t="shared" si="2"/>
        <v>1.805078484436251E-3</v>
      </c>
      <c r="K189" s="84">
        <f>I189/'סכום נכסי הקרן'!$C$42</f>
        <v>-1.6090084989489093E-5</v>
      </c>
    </row>
    <row r="190" spans="2:11">
      <c r="B190" s="76" t="s">
        <v>2642</v>
      </c>
      <c r="C190" s="73" t="s">
        <v>2643</v>
      </c>
      <c r="D190" s="86" t="s">
        <v>525</v>
      </c>
      <c r="E190" s="86" t="s">
        <v>131</v>
      </c>
      <c r="F190" s="94">
        <v>44868</v>
      </c>
      <c r="G190" s="83">
        <v>14769370.704000002</v>
      </c>
      <c r="H190" s="85">
        <v>-2.6852269999999998</v>
      </c>
      <c r="I190" s="83">
        <v>-396.591170154</v>
      </c>
      <c r="J190" s="84">
        <f t="shared" si="2"/>
        <v>2.5786835491927863E-3</v>
      </c>
      <c r="K190" s="84">
        <f>I190/'סכום נכסי הקרן'!$C$42</f>
        <v>-2.2985835699253571E-5</v>
      </c>
    </row>
    <row r="191" spans="2:11">
      <c r="B191" s="76" t="s">
        <v>2644</v>
      </c>
      <c r="C191" s="73" t="s">
        <v>2645</v>
      </c>
      <c r="D191" s="86" t="s">
        <v>525</v>
      </c>
      <c r="E191" s="86" t="s">
        <v>131</v>
      </c>
      <c r="F191" s="94">
        <v>45013</v>
      </c>
      <c r="G191" s="83">
        <v>5021586.0393599998</v>
      </c>
      <c r="H191" s="85">
        <v>-1.5945800000000001</v>
      </c>
      <c r="I191" s="83">
        <v>-80.073214890000003</v>
      </c>
      <c r="J191" s="84">
        <f t="shared" si="2"/>
        <v>5.2064568630623431E-4</v>
      </c>
      <c r="K191" s="84">
        <f>I191/'סכום נכסי הקרן'!$C$42</f>
        <v>-4.6409247100934252E-6</v>
      </c>
    </row>
    <row r="192" spans="2:11">
      <c r="B192" s="76" t="s">
        <v>2646</v>
      </c>
      <c r="C192" s="73" t="s">
        <v>2647</v>
      </c>
      <c r="D192" s="86" t="s">
        <v>525</v>
      </c>
      <c r="E192" s="86" t="s">
        <v>131</v>
      </c>
      <c r="F192" s="94">
        <v>44868</v>
      </c>
      <c r="G192" s="83">
        <v>6795769.3420200003</v>
      </c>
      <c r="H192" s="85">
        <v>-2.6502330000000001</v>
      </c>
      <c r="I192" s="83">
        <v>-180.10371322199998</v>
      </c>
      <c r="J192" s="84">
        <f t="shared" si="2"/>
        <v>1.1710560329766394E-3</v>
      </c>
      <c r="K192" s="84">
        <f>I192/'סכום נכסי הקרן'!$C$42</f>
        <v>-1.0438543952803685E-5</v>
      </c>
    </row>
    <row r="193" spans="2:11">
      <c r="B193" s="76" t="s">
        <v>2646</v>
      </c>
      <c r="C193" s="73" t="s">
        <v>2648</v>
      </c>
      <c r="D193" s="86" t="s">
        <v>525</v>
      </c>
      <c r="E193" s="86" t="s">
        <v>131</v>
      </c>
      <c r="F193" s="94">
        <v>44868</v>
      </c>
      <c r="G193" s="83">
        <v>16251846.288414</v>
      </c>
      <c r="H193" s="85">
        <v>-2.6502330000000001</v>
      </c>
      <c r="I193" s="83">
        <v>-430.711773155</v>
      </c>
      <c r="J193" s="84">
        <f t="shared" si="2"/>
        <v>2.8005398189958957E-3</v>
      </c>
      <c r="K193" s="84">
        <f>I193/'סכום נכסי הקרן'!$C$42</f>
        <v>-2.4963415215801799E-5</v>
      </c>
    </row>
    <row r="194" spans="2:11">
      <c r="B194" s="76" t="s">
        <v>2649</v>
      </c>
      <c r="C194" s="73" t="s">
        <v>2650</v>
      </c>
      <c r="D194" s="86" t="s">
        <v>525</v>
      </c>
      <c r="E194" s="86" t="s">
        <v>131</v>
      </c>
      <c r="F194" s="94">
        <v>44868</v>
      </c>
      <c r="G194" s="83">
        <v>10344433.67433</v>
      </c>
      <c r="H194" s="85">
        <v>-2.6269170000000002</v>
      </c>
      <c r="I194" s="83">
        <v>-271.73963757800004</v>
      </c>
      <c r="J194" s="84">
        <f t="shared" si="2"/>
        <v>1.7668838487097391E-3</v>
      </c>
      <c r="K194" s="84">
        <f>I194/'סכום נכסי הקרן'!$C$42</f>
        <v>-1.5749626145022788E-5</v>
      </c>
    </row>
    <row r="195" spans="2:11">
      <c r="B195" s="76" t="s">
        <v>2651</v>
      </c>
      <c r="C195" s="73" t="s">
        <v>2652</v>
      </c>
      <c r="D195" s="86" t="s">
        <v>525</v>
      </c>
      <c r="E195" s="86" t="s">
        <v>131</v>
      </c>
      <c r="F195" s="94">
        <v>45013</v>
      </c>
      <c r="G195" s="83">
        <v>5914461.6319199987</v>
      </c>
      <c r="H195" s="85">
        <v>-1.479263</v>
      </c>
      <c r="I195" s="83">
        <v>-87.490432298999991</v>
      </c>
      <c r="J195" s="84">
        <f t="shared" si="2"/>
        <v>5.6887332714339041E-4</v>
      </c>
      <c r="K195" s="84">
        <f>I195/'סכום נכסי הקרן'!$C$42</f>
        <v>-5.0708156243130072E-6</v>
      </c>
    </row>
    <row r="196" spans="2:11">
      <c r="B196" s="76" t="s">
        <v>2653</v>
      </c>
      <c r="C196" s="73" t="s">
        <v>2654</v>
      </c>
      <c r="D196" s="86" t="s">
        <v>525</v>
      </c>
      <c r="E196" s="86" t="s">
        <v>131</v>
      </c>
      <c r="F196" s="94">
        <v>45014</v>
      </c>
      <c r="G196" s="83">
        <v>6805033.1421000008</v>
      </c>
      <c r="H196" s="85">
        <v>-1.3965449999999999</v>
      </c>
      <c r="I196" s="83">
        <v>-95.035383483000018</v>
      </c>
      <c r="J196" s="84">
        <f t="shared" si="2"/>
        <v>6.1793150836837469E-4</v>
      </c>
      <c r="K196" s="84">
        <f>I196/'סכום נכסי הקרן'!$C$42</f>
        <v>-5.5081097985806038E-6</v>
      </c>
    </row>
    <row r="197" spans="2:11">
      <c r="B197" s="76" t="s">
        <v>2653</v>
      </c>
      <c r="C197" s="73" t="s">
        <v>2655</v>
      </c>
      <c r="D197" s="86" t="s">
        <v>525</v>
      </c>
      <c r="E197" s="86" t="s">
        <v>131</v>
      </c>
      <c r="F197" s="94">
        <v>45014</v>
      </c>
      <c r="G197" s="83">
        <v>5030145.5610180004</v>
      </c>
      <c r="H197" s="85">
        <v>-1.3965449999999999</v>
      </c>
      <c r="I197" s="83">
        <v>-70.248271173000006</v>
      </c>
      <c r="J197" s="84">
        <f t="shared" si="2"/>
        <v>4.5676271905576587E-4</v>
      </c>
      <c r="K197" s="84">
        <f>I197/'סכום נכסי הקרן'!$C$42</f>
        <v>-4.0714855520161487E-6</v>
      </c>
    </row>
    <row r="198" spans="2:11">
      <c r="B198" s="76" t="s">
        <v>2656</v>
      </c>
      <c r="C198" s="73" t="s">
        <v>2657</v>
      </c>
      <c r="D198" s="86" t="s">
        <v>525</v>
      </c>
      <c r="E198" s="86" t="s">
        <v>131</v>
      </c>
      <c r="F198" s="94">
        <v>45012</v>
      </c>
      <c r="G198" s="83">
        <v>20721175.347075</v>
      </c>
      <c r="H198" s="85">
        <v>-1.3584579999999999</v>
      </c>
      <c r="I198" s="83">
        <v>-281.48842924500002</v>
      </c>
      <c r="J198" s="84">
        <f t="shared" si="2"/>
        <v>1.8302716661602358E-3</v>
      </c>
      <c r="K198" s="84">
        <f>I198/'סכום נכסי הקרן'!$C$42</f>
        <v>-1.6314651643288168E-5</v>
      </c>
    </row>
    <row r="199" spans="2:11">
      <c r="B199" s="76" t="s">
        <v>2658</v>
      </c>
      <c r="C199" s="73" t="s">
        <v>2659</v>
      </c>
      <c r="D199" s="86" t="s">
        <v>525</v>
      </c>
      <c r="E199" s="86" t="s">
        <v>131</v>
      </c>
      <c r="F199" s="94">
        <v>45014</v>
      </c>
      <c r="G199" s="83">
        <v>25164993.674520001</v>
      </c>
      <c r="H199" s="85">
        <v>-1.339064</v>
      </c>
      <c r="I199" s="83">
        <v>-336.9754855949999</v>
      </c>
      <c r="J199" s="84">
        <f t="shared" si="2"/>
        <v>2.1910551887669473E-3</v>
      </c>
      <c r="K199" s="84">
        <f>I199/'סכום נכסי הקרן'!$C$42</f>
        <v>-1.9530599089120273E-5</v>
      </c>
    </row>
    <row r="200" spans="2:11">
      <c r="B200" s="76" t="s">
        <v>2660</v>
      </c>
      <c r="C200" s="73" t="s">
        <v>2661</v>
      </c>
      <c r="D200" s="86" t="s">
        <v>525</v>
      </c>
      <c r="E200" s="86" t="s">
        <v>131</v>
      </c>
      <c r="F200" s="94">
        <v>45012</v>
      </c>
      <c r="G200" s="83">
        <v>8886797.4860999994</v>
      </c>
      <c r="H200" s="85">
        <v>-1.2866740000000001</v>
      </c>
      <c r="I200" s="83">
        <v>-114.344132323</v>
      </c>
      <c r="J200" s="84">
        <f t="shared" si="2"/>
        <v>7.4347931864833852E-4</v>
      </c>
      <c r="K200" s="84">
        <f>I200/'סכום נכסי הקרן'!$C$42</f>
        <v>-6.6272162280607406E-6</v>
      </c>
    </row>
    <row r="201" spans="2:11">
      <c r="B201" s="76" t="s">
        <v>2662</v>
      </c>
      <c r="C201" s="73" t="s">
        <v>2663</v>
      </c>
      <c r="D201" s="86" t="s">
        <v>525</v>
      </c>
      <c r="E201" s="86" t="s">
        <v>131</v>
      </c>
      <c r="F201" s="94">
        <v>44993</v>
      </c>
      <c r="G201" s="83">
        <v>6208417.6420000009</v>
      </c>
      <c r="H201" s="85">
        <v>-0.74103200000000002</v>
      </c>
      <c r="I201" s="83">
        <v>-46.006347429999991</v>
      </c>
      <c r="J201" s="84">
        <f t="shared" si="2"/>
        <v>2.9913881146199353E-4</v>
      </c>
      <c r="K201" s="84">
        <f>I201/'סכום נכסי הקרן'!$C$42</f>
        <v>-2.6664596257605075E-6</v>
      </c>
    </row>
    <row r="202" spans="2:11">
      <c r="B202" s="76" t="s">
        <v>2664</v>
      </c>
      <c r="C202" s="73" t="s">
        <v>2665</v>
      </c>
      <c r="D202" s="86" t="s">
        <v>525</v>
      </c>
      <c r="E202" s="86" t="s">
        <v>131</v>
      </c>
      <c r="F202" s="94">
        <v>44993</v>
      </c>
      <c r="G202" s="83">
        <v>8370943.6475109998</v>
      </c>
      <c r="H202" s="85">
        <v>-0.38971600000000001</v>
      </c>
      <c r="I202" s="83">
        <v>-32.622931749000003</v>
      </c>
      <c r="J202" s="84">
        <f t="shared" si="2"/>
        <v>2.121182309604098E-4</v>
      </c>
      <c r="K202" s="84">
        <f>I202/'סכום נכסי הקרן'!$C$42</f>
        <v>-1.8907767132568719E-6</v>
      </c>
    </row>
    <row r="203" spans="2:11">
      <c r="B203" s="76" t="s">
        <v>2666</v>
      </c>
      <c r="C203" s="73" t="s">
        <v>2667</v>
      </c>
      <c r="D203" s="86" t="s">
        <v>525</v>
      </c>
      <c r="E203" s="86" t="s">
        <v>131</v>
      </c>
      <c r="F203" s="94">
        <v>44993</v>
      </c>
      <c r="G203" s="83">
        <v>10472490.831684001</v>
      </c>
      <c r="H203" s="85">
        <v>-0.30525099999999999</v>
      </c>
      <c r="I203" s="83">
        <v>-31.967393230000003</v>
      </c>
      <c r="J203" s="84">
        <f t="shared" si="2"/>
        <v>2.0785584056439796E-4</v>
      </c>
      <c r="K203" s="84">
        <f>I203/'סכום נכסי הקרן'!$C$42</f>
        <v>-1.85278267348434E-6</v>
      </c>
    </row>
    <row r="204" spans="2:11">
      <c r="B204" s="76" t="s">
        <v>2668</v>
      </c>
      <c r="C204" s="73" t="s">
        <v>2669</v>
      </c>
      <c r="D204" s="86" t="s">
        <v>525</v>
      </c>
      <c r="E204" s="86" t="s">
        <v>131</v>
      </c>
      <c r="F204" s="94">
        <v>44993</v>
      </c>
      <c r="G204" s="83">
        <v>2888695.0320049999</v>
      </c>
      <c r="H204" s="85">
        <v>-0.30243799999999998</v>
      </c>
      <c r="I204" s="83">
        <v>-8.7365124129999998</v>
      </c>
      <c r="J204" s="84">
        <f t="shared" ref="J204:J267" si="3">IFERROR(I204/$I$11,0)</f>
        <v>5.680585583378866E-5</v>
      </c>
      <c r="K204" s="84">
        <f>I204/'סכום נכסי הקרן'!$C$42</f>
        <v>-5.0635529487892688E-7</v>
      </c>
    </row>
    <row r="205" spans="2:11">
      <c r="B205" s="76" t="s">
        <v>2668</v>
      </c>
      <c r="C205" s="73" t="s">
        <v>2670</v>
      </c>
      <c r="D205" s="86" t="s">
        <v>525</v>
      </c>
      <c r="E205" s="86" t="s">
        <v>131</v>
      </c>
      <c r="F205" s="94">
        <v>44993</v>
      </c>
      <c r="G205" s="83">
        <v>24684704.749120001</v>
      </c>
      <c r="H205" s="85">
        <v>-0.30243799999999998</v>
      </c>
      <c r="I205" s="83">
        <v>-74.655935591000002</v>
      </c>
      <c r="J205" s="84">
        <f t="shared" si="3"/>
        <v>4.8542188390970215E-4</v>
      </c>
      <c r="K205" s="84">
        <f>I205/'סכום נכסי הקרן'!$C$42</f>
        <v>-4.326947240914197E-6</v>
      </c>
    </row>
    <row r="206" spans="2:11">
      <c r="B206" s="76" t="s">
        <v>2671</v>
      </c>
      <c r="C206" s="73" t="s">
        <v>2672</v>
      </c>
      <c r="D206" s="86" t="s">
        <v>525</v>
      </c>
      <c r="E206" s="86" t="s">
        <v>131</v>
      </c>
      <c r="F206" s="94">
        <v>44986</v>
      </c>
      <c r="G206" s="83">
        <v>2437678.2085620002</v>
      </c>
      <c r="H206" s="85">
        <v>-0.31822299999999998</v>
      </c>
      <c r="I206" s="83">
        <v>-7.7572515549999999</v>
      </c>
      <c r="J206" s="84">
        <f t="shared" si="3"/>
        <v>5.0438583804226195E-5</v>
      </c>
      <c r="K206" s="84">
        <f>I206/'סכום נכסי הקרן'!$C$42</f>
        <v>-4.4959878872686714E-7</v>
      </c>
    </row>
    <row r="207" spans="2:11">
      <c r="B207" s="76" t="s">
        <v>2671</v>
      </c>
      <c r="C207" s="73" t="s">
        <v>2673</v>
      </c>
      <c r="D207" s="86" t="s">
        <v>525</v>
      </c>
      <c r="E207" s="86" t="s">
        <v>131</v>
      </c>
      <c r="F207" s="94">
        <v>44986</v>
      </c>
      <c r="G207" s="83">
        <v>15262483.06838</v>
      </c>
      <c r="H207" s="85">
        <v>-0.31822299999999998</v>
      </c>
      <c r="I207" s="83">
        <v>-48.568724787999997</v>
      </c>
      <c r="J207" s="84">
        <f t="shared" si="3"/>
        <v>3.1579969762678866E-4</v>
      </c>
      <c r="K207" s="84">
        <f>I207/'סכום נכסי הקרן'!$C$42</f>
        <v>-2.8149712149812277E-6</v>
      </c>
    </row>
    <row r="208" spans="2:11">
      <c r="B208" s="76" t="s">
        <v>2674</v>
      </c>
      <c r="C208" s="73" t="s">
        <v>2675</v>
      </c>
      <c r="D208" s="86" t="s">
        <v>525</v>
      </c>
      <c r="E208" s="86" t="s">
        <v>131</v>
      </c>
      <c r="F208" s="94">
        <v>44986</v>
      </c>
      <c r="G208" s="83">
        <v>13770021.375365</v>
      </c>
      <c r="H208" s="85">
        <v>-0.290101</v>
      </c>
      <c r="I208" s="83">
        <v>-39.946908274000002</v>
      </c>
      <c r="J208" s="84">
        <f t="shared" si="3"/>
        <v>2.5973960834094493E-4</v>
      </c>
      <c r="K208" s="84">
        <f>I208/'סכום נכסי הקרן'!$C$42</f>
        <v>-2.3152635242049552E-6</v>
      </c>
    </row>
    <row r="209" spans="2:11">
      <c r="B209" s="76" t="s">
        <v>2676</v>
      </c>
      <c r="C209" s="73" t="s">
        <v>2677</v>
      </c>
      <c r="D209" s="86" t="s">
        <v>525</v>
      </c>
      <c r="E209" s="86" t="s">
        <v>131</v>
      </c>
      <c r="F209" s="94">
        <v>44993</v>
      </c>
      <c r="G209" s="83">
        <v>6289309.9387250002</v>
      </c>
      <c r="H209" s="85">
        <v>-0.54893000000000003</v>
      </c>
      <c r="I209" s="83">
        <v>-34.523886543000003</v>
      </c>
      <c r="J209" s="84">
        <f t="shared" si="3"/>
        <v>2.2447846795999678E-4</v>
      </c>
      <c r="K209" s="84">
        <f>I209/'סכום נכסי הקרן'!$C$42</f>
        <v>-2.0009532321885095E-6</v>
      </c>
    </row>
    <row r="210" spans="2:11">
      <c r="B210" s="76" t="s">
        <v>2676</v>
      </c>
      <c r="C210" s="73" t="s">
        <v>2678</v>
      </c>
      <c r="D210" s="86" t="s">
        <v>525</v>
      </c>
      <c r="E210" s="86" t="s">
        <v>131</v>
      </c>
      <c r="F210" s="94">
        <v>44993</v>
      </c>
      <c r="G210" s="83">
        <v>7133109.6088640001</v>
      </c>
      <c r="H210" s="85">
        <v>-0.54893000000000003</v>
      </c>
      <c r="I210" s="83">
        <v>-39.155753052999998</v>
      </c>
      <c r="J210" s="84">
        <f t="shared" si="3"/>
        <v>2.545954218164227E-4</v>
      </c>
      <c r="K210" s="84">
        <f>I210/'סכום נכסי הקרן'!$C$42</f>
        <v>-2.2694093416333885E-6</v>
      </c>
    </row>
    <row r="211" spans="2:11">
      <c r="B211" s="76" t="s">
        <v>2679</v>
      </c>
      <c r="C211" s="73" t="s">
        <v>2680</v>
      </c>
      <c r="D211" s="86" t="s">
        <v>525</v>
      </c>
      <c r="E211" s="86" t="s">
        <v>131</v>
      </c>
      <c r="F211" s="94">
        <v>44993</v>
      </c>
      <c r="G211" s="83">
        <v>17974995.481800001</v>
      </c>
      <c r="H211" s="85">
        <v>-0.18162600000000001</v>
      </c>
      <c r="I211" s="83">
        <v>-32.647188761999999</v>
      </c>
      <c r="J211" s="84">
        <f t="shared" si="3"/>
        <v>2.1227595298016974E-4</v>
      </c>
      <c r="K211" s="84">
        <f>I211/'סכום נכסי הקרן'!$C$42</f>
        <v>-1.8921826137340714E-6</v>
      </c>
    </row>
    <row r="212" spans="2:11">
      <c r="B212" s="76" t="s">
        <v>2679</v>
      </c>
      <c r="C212" s="73" t="s">
        <v>2681</v>
      </c>
      <c r="D212" s="86" t="s">
        <v>525</v>
      </c>
      <c r="E212" s="86" t="s">
        <v>131</v>
      </c>
      <c r="F212" s="94">
        <v>44993</v>
      </c>
      <c r="G212" s="83">
        <v>2755980.5238000001</v>
      </c>
      <c r="H212" s="85">
        <v>-0.18162600000000001</v>
      </c>
      <c r="I212" s="83">
        <v>-5.0055654519999999</v>
      </c>
      <c r="J212" s="84">
        <f t="shared" si="3"/>
        <v>3.2546789381286394E-5</v>
      </c>
      <c r="K212" s="84">
        <f>I212/'סכום נכסי הקרן'!$C$42</f>
        <v>-2.9011514557133031E-7</v>
      </c>
    </row>
    <row r="213" spans="2:11">
      <c r="B213" s="76" t="s">
        <v>2682</v>
      </c>
      <c r="C213" s="73" t="s">
        <v>2683</v>
      </c>
      <c r="D213" s="86" t="s">
        <v>525</v>
      </c>
      <c r="E213" s="86" t="s">
        <v>131</v>
      </c>
      <c r="F213" s="94">
        <v>44980</v>
      </c>
      <c r="G213" s="83">
        <v>12407818.029650997</v>
      </c>
      <c r="H213" s="85">
        <v>-0.173679</v>
      </c>
      <c r="I213" s="83">
        <v>-21.549722711999998</v>
      </c>
      <c r="J213" s="84">
        <f t="shared" si="3"/>
        <v>1.4011889227267022E-4</v>
      </c>
      <c r="K213" s="84">
        <f>I213/'סכום נכסי הקרן'!$C$42</f>
        <v>-1.2489899496001399E-6</v>
      </c>
    </row>
    <row r="214" spans="2:11">
      <c r="B214" s="76" t="s">
        <v>2682</v>
      </c>
      <c r="C214" s="73" t="s">
        <v>2684</v>
      </c>
      <c r="D214" s="86" t="s">
        <v>525</v>
      </c>
      <c r="E214" s="86" t="s">
        <v>131</v>
      </c>
      <c r="F214" s="94">
        <v>44980</v>
      </c>
      <c r="G214" s="83">
        <v>11989036.668972</v>
      </c>
      <c r="H214" s="85">
        <v>-0.173679</v>
      </c>
      <c r="I214" s="83">
        <v>-20.822389173000001</v>
      </c>
      <c r="J214" s="84">
        <f t="shared" si="3"/>
        <v>1.3538968201045695E-4</v>
      </c>
      <c r="K214" s="84">
        <f>I214/'סכום נכסי הקרן'!$C$42</f>
        <v>-1.2068347770088827E-6</v>
      </c>
    </row>
    <row r="215" spans="2:11">
      <c r="B215" s="76" t="s">
        <v>2682</v>
      </c>
      <c r="C215" s="73" t="s">
        <v>2685</v>
      </c>
      <c r="D215" s="86" t="s">
        <v>525</v>
      </c>
      <c r="E215" s="86" t="s">
        <v>131</v>
      </c>
      <c r="F215" s="94">
        <v>44980</v>
      </c>
      <c r="G215" s="83">
        <v>5354029.4467439996</v>
      </c>
      <c r="H215" s="85">
        <v>-0.173679</v>
      </c>
      <c r="I215" s="83">
        <v>-9.2988025529999998</v>
      </c>
      <c r="J215" s="84">
        <f t="shared" si="3"/>
        <v>6.0461934039786721E-5</v>
      </c>
      <c r="K215" s="84">
        <f>I215/'סכום נכסי הקרן'!$C$42</f>
        <v>-5.3894479698088121E-7</v>
      </c>
    </row>
    <row r="216" spans="2:11">
      <c r="B216" s="76" t="s">
        <v>2686</v>
      </c>
      <c r="C216" s="73" t="s">
        <v>2687</v>
      </c>
      <c r="D216" s="86" t="s">
        <v>525</v>
      </c>
      <c r="E216" s="86" t="s">
        <v>131</v>
      </c>
      <c r="F216" s="94">
        <v>44998</v>
      </c>
      <c r="G216" s="83">
        <v>8992532.7536399998</v>
      </c>
      <c r="H216" s="85">
        <v>2.3463999999999999E-2</v>
      </c>
      <c r="I216" s="83">
        <v>2.1100051660000001</v>
      </c>
      <c r="J216" s="84">
        <f t="shared" si="3"/>
        <v>-1.3719507693938798E-5</v>
      </c>
      <c r="K216" s="84">
        <f>I216/'סכום נכסי הקרן'!$C$42</f>
        <v>1.2229276827171713E-7</v>
      </c>
    </row>
    <row r="217" spans="2:11">
      <c r="B217" s="76" t="s">
        <v>2688</v>
      </c>
      <c r="C217" s="73" t="s">
        <v>2689</v>
      </c>
      <c r="D217" s="86" t="s">
        <v>525</v>
      </c>
      <c r="E217" s="86" t="s">
        <v>131</v>
      </c>
      <c r="F217" s="94">
        <v>44991</v>
      </c>
      <c r="G217" s="83">
        <v>7147100.4091840005</v>
      </c>
      <c r="H217" s="85">
        <v>-1.6331999999999999E-2</v>
      </c>
      <c r="I217" s="83">
        <v>-1.1672984399999999</v>
      </c>
      <c r="J217" s="84">
        <f t="shared" si="3"/>
        <v>7.5899150327970125E-6</v>
      </c>
      <c r="K217" s="84">
        <f>I217/'סכום נכסי הקרן'!$C$42</f>
        <v>-6.7654885365743638E-8</v>
      </c>
    </row>
    <row r="218" spans="2:11">
      <c r="B218" s="76" t="s">
        <v>2690</v>
      </c>
      <c r="C218" s="73" t="s">
        <v>2691</v>
      </c>
      <c r="D218" s="86" t="s">
        <v>525</v>
      </c>
      <c r="E218" s="86" t="s">
        <v>131</v>
      </c>
      <c r="F218" s="94">
        <v>45000</v>
      </c>
      <c r="G218" s="83">
        <v>17895000</v>
      </c>
      <c r="H218" s="85">
        <v>-4.0549999999999996E-3</v>
      </c>
      <c r="I218" s="83">
        <v>-0.72559000000000007</v>
      </c>
      <c r="J218" s="84">
        <f t="shared" si="3"/>
        <v>4.7178735616636176E-6</v>
      </c>
      <c r="K218" s="84">
        <f>I218/'סכום נכסי הקרן'!$C$42</f>
        <v>-4.2054119658148374E-8</v>
      </c>
    </row>
    <row r="219" spans="2:11">
      <c r="B219" s="76" t="s">
        <v>2692</v>
      </c>
      <c r="C219" s="73" t="s">
        <v>2693</v>
      </c>
      <c r="D219" s="86" t="s">
        <v>525</v>
      </c>
      <c r="E219" s="86" t="s">
        <v>131</v>
      </c>
      <c r="F219" s="94">
        <v>44991</v>
      </c>
      <c r="G219" s="83">
        <v>6260883.1431999989</v>
      </c>
      <c r="H219" s="85">
        <v>-7.5230000000000005E-2</v>
      </c>
      <c r="I219" s="83">
        <v>-4.7100518959999995</v>
      </c>
      <c r="J219" s="84">
        <f t="shared" si="3"/>
        <v>3.0625324651941167E-5</v>
      </c>
      <c r="K219" s="84">
        <f>I219/'סכום נכסי הקרן'!$C$42</f>
        <v>-2.7298761839395884E-7</v>
      </c>
    </row>
    <row r="220" spans="2:11">
      <c r="B220" s="76" t="s">
        <v>2694</v>
      </c>
      <c r="C220" s="73" t="s">
        <v>2695</v>
      </c>
      <c r="D220" s="86" t="s">
        <v>525</v>
      </c>
      <c r="E220" s="86" t="s">
        <v>131</v>
      </c>
      <c r="F220" s="94">
        <v>44980</v>
      </c>
      <c r="G220" s="83">
        <v>9018211.3186140005</v>
      </c>
      <c r="H220" s="85">
        <v>-0.180252</v>
      </c>
      <c r="I220" s="83">
        <v>-16.255538631</v>
      </c>
      <c r="J220" s="84">
        <f t="shared" si="3"/>
        <v>1.0569546980773784E-4</v>
      </c>
      <c r="K220" s="84">
        <f>I220/'סכום נכסי הקרן'!$C$42</f>
        <v>-9.4214689658860703E-7</v>
      </c>
    </row>
    <row r="221" spans="2:11">
      <c r="B221" s="76" t="s">
        <v>2696</v>
      </c>
      <c r="C221" s="73" t="s">
        <v>2697</v>
      </c>
      <c r="D221" s="86" t="s">
        <v>525</v>
      </c>
      <c r="E221" s="86" t="s">
        <v>131</v>
      </c>
      <c r="F221" s="94">
        <v>44980</v>
      </c>
      <c r="G221" s="83">
        <v>25572997.540217999</v>
      </c>
      <c r="H221" s="85">
        <v>-9.6423999999999996E-2</v>
      </c>
      <c r="I221" s="83">
        <v>-24.658555310000001</v>
      </c>
      <c r="J221" s="84">
        <f t="shared" si="3"/>
        <v>1.6033289621669126E-4</v>
      </c>
      <c r="K221" s="84">
        <f>I221/'סכום נכסי הקרן'!$C$42</f>
        <v>-1.4291732736170702E-6</v>
      </c>
    </row>
    <row r="222" spans="2:11">
      <c r="B222" s="76" t="s">
        <v>2698</v>
      </c>
      <c r="C222" s="73" t="s">
        <v>2699</v>
      </c>
      <c r="D222" s="86" t="s">
        <v>525</v>
      </c>
      <c r="E222" s="86" t="s">
        <v>131</v>
      </c>
      <c r="F222" s="94">
        <v>44998</v>
      </c>
      <c r="G222" s="83">
        <v>15055527.261389999</v>
      </c>
      <c r="H222" s="85">
        <v>0.47483799999999998</v>
      </c>
      <c r="I222" s="83">
        <v>71.489347266999999</v>
      </c>
      <c r="J222" s="84">
        <f t="shared" si="3"/>
        <v>-4.6483234527979779E-4</v>
      </c>
      <c r="K222" s="84">
        <f>I222/'סכום נכסי הקרן'!$C$42</f>
        <v>4.1434164807251208E-6</v>
      </c>
    </row>
    <row r="223" spans="2:11">
      <c r="B223" s="76" t="s">
        <v>2698</v>
      </c>
      <c r="C223" s="73" t="s">
        <v>2700</v>
      </c>
      <c r="D223" s="86" t="s">
        <v>525</v>
      </c>
      <c r="E223" s="86" t="s">
        <v>131</v>
      </c>
      <c r="F223" s="94">
        <v>44998</v>
      </c>
      <c r="G223" s="83">
        <v>13850153.102940001</v>
      </c>
      <c r="H223" s="85">
        <v>0.47483799999999998</v>
      </c>
      <c r="I223" s="83">
        <v>65.765774104000002</v>
      </c>
      <c r="J223" s="84">
        <f t="shared" si="3"/>
        <v>-4.2761698329304895E-4</v>
      </c>
      <c r="K223" s="84">
        <f>I223/'סכום נכסי הקרן'!$C$42</f>
        <v>3.8116866737143174E-6</v>
      </c>
    </row>
    <row r="224" spans="2:11">
      <c r="B224" s="76" t="s">
        <v>2701</v>
      </c>
      <c r="C224" s="73" t="s">
        <v>2702</v>
      </c>
      <c r="D224" s="86" t="s">
        <v>525</v>
      </c>
      <c r="E224" s="86" t="s">
        <v>131</v>
      </c>
      <c r="F224" s="94">
        <v>44998</v>
      </c>
      <c r="G224" s="83">
        <v>50260000</v>
      </c>
      <c r="H224" s="85">
        <v>0.30236400000000002</v>
      </c>
      <c r="I224" s="83">
        <v>151.96835999999999</v>
      </c>
      <c r="J224" s="84">
        <f t="shared" si="3"/>
        <v>-9.8811657803081466E-4</v>
      </c>
      <c r="K224" s="84">
        <f>I224/'סכום נכסי הקרן'!$C$42</f>
        <v>8.8078606316136779E-6</v>
      </c>
    </row>
    <row r="225" spans="2:11">
      <c r="B225" s="76" t="s">
        <v>2703</v>
      </c>
      <c r="C225" s="73" t="s">
        <v>2704</v>
      </c>
      <c r="D225" s="86" t="s">
        <v>525</v>
      </c>
      <c r="E225" s="86" t="s">
        <v>131</v>
      </c>
      <c r="F225" s="94">
        <v>44987</v>
      </c>
      <c r="G225" s="83">
        <v>898159.41340000008</v>
      </c>
      <c r="H225" s="85">
        <v>0.42128700000000002</v>
      </c>
      <c r="I225" s="83">
        <v>3.7838269369999997</v>
      </c>
      <c r="J225" s="84">
        <f t="shared" si="3"/>
        <v>-2.4602898424706686E-5</v>
      </c>
      <c r="K225" s="84">
        <f>I225/'סכום נכסי הקרן'!$C$42</f>
        <v>2.1930499424512884E-7</v>
      </c>
    </row>
    <row r="226" spans="2:11">
      <c r="B226" s="76" t="s">
        <v>2703</v>
      </c>
      <c r="C226" s="73" t="s">
        <v>2705</v>
      </c>
      <c r="D226" s="86" t="s">
        <v>525</v>
      </c>
      <c r="E226" s="86" t="s">
        <v>131</v>
      </c>
      <c r="F226" s="94">
        <v>44987</v>
      </c>
      <c r="G226" s="83">
        <v>9713480.37555</v>
      </c>
      <c r="H226" s="85">
        <v>0.42128700000000002</v>
      </c>
      <c r="I226" s="83">
        <v>40.921612488000001</v>
      </c>
      <c r="J226" s="84">
        <f t="shared" si="3"/>
        <v>-2.6607725252246987E-4</v>
      </c>
      <c r="K226" s="84">
        <f>I226/'סכום נכסי הקרן'!$C$42</f>
        <v>2.371755934032623E-6</v>
      </c>
    </row>
    <row r="227" spans="2:11">
      <c r="B227" s="76" t="s">
        <v>2706</v>
      </c>
      <c r="C227" s="73" t="s">
        <v>2707</v>
      </c>
      <c r="D227" s="86" t="s">
        <v>525</v>
      </c>
      <c r="E227" s="86" t="s">
        <v>131</v>
      </c>
      <c r="F227" s="94">
        <v>44987</v>
      </c>
      <c r="G227" s="83">
        <v>5390455.4947199998</v>
      </c>
      <c r="H227" s="85">
        <v>0.44897799999999999</v>
      </c>
      <c r="I227" s="83">
        <v>24.201977438999993</v>
      </c>
      <c r="J227" s="84">
        <f t="shared" si="3"/>
        <v>-1.5736417191449361E-4</v>
      </c>
      <c r="K227" s="84">
        <f>I227/'סכום נכסי הקרן'!$C$42</f>
        <v>1.4027106977542594E-6</v>
      </c>
    </row>
    <row r="228" spans="2:11">
      <c r="B228" s="76" t="s">
        <v>2708</v>
      </c>
      <c r="C228" s="73" t="s">
        <v>2709</v>
      </c>
      <c r="D228" s="86" t="s">
        <v>525</v>
      </c>
      <c r="E228" s="86" t="s">
        <v>131</v>
      </c>
      <c r="F228" s="94">
        <v>45001</v>
      </c>
      <c r="G228" s="83">
        <v>11116560.096000001</v>
      </c>
      <c r="H228" s="85">
        <v>0.31970100000000001</v>
      </c>
      <c r="I228" s="83">
        <v>35.539797024000002</v>
      </c>
      <c r="J228" s="84">
        <f t="shared" si="3"/>
        <v>-2.3108404025196173E-4</v>
      </c>
      <c r="K228" s="84">
        <f>I228/'סכום נכסי הקרן'!$C$42</f>
        <v>2.0598338961033112E-6</v>
      </c>
    </row>
    <row r="229" spans="2:11">
      <c r="B229" s="76" t="s">
        <v>2710</v>
      </c>
      <c r="C229" s="73" t="s">
        <v>2711</v>
      </c>
      <c r="D229" s="86" t="s">
        <v>525</v>
      </c>
      <c r="E229" s="86" t="s">
        <v>131</v>
      </c>
      <c r="F229" s="94">
        <v>45001</v>
      </c>
      <c r="G229" s="83">
        <v>278068.39906800003</v>
      </c>
      <c r="H229" s="85">
        <v>0.37504900000000002</v>
      </c>
      <c r="I229" s="83">
        <v>1.0428915939999999</v>
      </c>
      <c r="J229" s="84">
        <f t="shared" si="3"/>
        <v>-6.781006737984022E-6</v>
      </c>
      <c r="K229" s="84">
        <f>I229/'סכום נכסי הקרן'!$C$42</f>
        <v>6.0444449185563593E-8</v>
      </c>
    </row>
    <row r="230" spans="2:11">
      <c r="B230" s="76" t="s">
        <v>2710</v>
      </c>
      <c r="C230" s="73" t="s">
        <v>2712</v>
      </c>
      <c r="D230" s="86" t="s">
        <v>525</v>
      </c>
      <c r="E230" s="86" t="s">
        <v>131</v>
      </c>
      <c r="F230" s="94">
        <v>45001</v>
      </c>
      <c r="G230" s="83">
        <v>2735721.4673700007</v>
      </c>
      <c r="H230" s="85">
        <v>0.37504900000000002</v>
      </c>
      <c r="I230" s="83">
        <v>10.260284628999999</v>
      </c>
      <c r="J230" s="84">
        <f t="shared" si="3"/>
        <v>-6.6713606287714406E-5</v>
      </c>
      <c r="K230" s="84">
        <f>I230/'סכום נכסי הקרן'!$C$42</f>
        <v>5.9467087131110747E-7</v>
      </c>
    </row>
    <row r="231" spans="2:11">
      <c r="B231" s="76" t="s">
        <v>2713</v>
      </c>
      <c r="C231" s="73" t="s">
        <v>2714</v>
      </c>
      <c r="D231" s="86" t="s">
        <v>525</v>
      </c>
      <c r="E231" s="86" t="s">
        <v>131</v>
      </c>
      <c r="F231" s="94">
        <v>45001</v>
      </c>
      <c r="G231" s="83">
        <v>7199266.1075200001</v>
      </c>
      <c r="H231" s="85">
        <v>0.37504900000000002</v>
      </c>
      <c r="I231" s="83">
        <v>27.000745602999999</v>
      </c>
      <c r="J231" s="84">
        <f t="shared" si="3"/>
        <v>-1.7556209956807407E-4</v>
      </c>
      <c r="K231" s="84">
        <f>I231/'סכום נכסי הקרן'!$C$42</f>
        <v>1.5649231472977652E-6</v>
      </c>
    </row>
    <row r="232" spans="2:11">
      <c r="B232" s="76" t="s">
        <v>2715</v>
      </c>
      <c r="C232" s="73" t="s">
        <v>2716</v>
      </c>
      <c r="D232" s="86" t="s">
        <v>525</v>
      </c>
      <c r="E232" s="86" t="s">
        <v>131</v>
      </c>
      <c r="F232" s="94">
        <v>44987</v>
      </c>
      <c r="G232" s="83">
        <v>13299818.318952</v>
      </c>
      <c r="H232" s="85">
        <v>0.68375699999999995</v>
      </c>
      <c r="I232" s="83">
        <v>90.938482870000001</v>
      </c>
      <c r="J232" s="84">
        <f t="shared" si="3"/>
        <v>-5.9129296719934502E-4</v>
      </c>
      <c r="K232" s="84">
        <f>I232/'סכום נכסי הקרן'!$C$42</f>
        <v>5.270659518661305E-6</v>
      </c>
    </row>
    <row r="233" spans="2:11">
      <c r="B233" s="76" t="s">
        <v>2717</v>
      </c>
      <c r="C233" s="73" t="s">
        <v>2718</v>
      </c>
      <c r="D233" s="86" t="s">
        <v>525</v>
      </c>
      <c r="E233" s="86" t="s">
        <v>131</v>
      </c>
      <c r="F233" s="94">
        <v>44987</v>
      </c>
      <c r="G233" s="83">
        <v>18136115.889479998</v>
      </c>
      <c r="H233" s="85">
        <v>0.68375699999999995</v>
      </c>
      <c r="I233" s="83">
        <v>124.00702163800001</v>
      </c>
      <c r="J233" s="84">
        <f t="shared" si="3"/>
        <v>-8.0630858866104606E-4</v>
      </c>
      <c r="K233" s="84">
        <f>I233/'סכום נכסי הקרן'!$C$42</f>
        <v>7.1872629534793025E-6</v>
      </c>
    </row>
    <row r="234" spans="2:11">
      <c r="B234" s="76" t="s">
        <v>2719</v>
      </c>
      <c r="C234" s="73" t="s">
        <v>2720</v>
      </c>
      <c r="D234" s="86" t="s">
        <v>525</v>
      </c>
      <c r="E234" s="86" t="s">
        <v>131</v>
      </c>
      <c r="F234" s="94">
        <v>44987</v>
      </c>
      <c r="G234" s="83">
        <v>304053.44089500001</v>
      </c>
      <c r="H234" s="85">
        <v>0.70639799999999997</v>
      </c>
      <c r="I234" s="83">
        <v>2.1478284429999999</v>
      </c>
      <c r="J234" s="84">
        <f t="shared" si="3"/>
        <v>-1.3965439195990617E-5</v>
      </c>
      <c r="K234" s="84">
        <f>I234/'סכום נכסי הקרן'!$C$42</f>
        <v>1.2448494927865117E-7</v>
      </c>
    </row>
    <row r="235" spans="2:11">
      <c r="B235" s="76" t="s">
        <v>2721</v>
      </c>
      <c r="C235" s="73" t="s">
        <v>2722</v>
      </c>
      <c r="D235" s="86" t="s">
        <v>525</v>
      </c>
      <c r="E235" s="86" t="s">
        <v>131</v>
      </c>
      <c r="F235" s="94">
        <v>44987</v>
      </c>
      <c r="G235" s="83">
        <v>15117625.75185</v>
      </c>
      <c r="H235" s="85">
        <v>0.71132200000000001</v>
      </c>
      <c r="I235" s="83">
        <v>107.53502864800001</v>
      </c>
      <c r="J235" s="84">
        <f t="shared" si="3"/>
        <v>-6.9920570654383185E-4</v>
      </c>
      <c r="K235" s="84">
        <f>I235/'סכום נכסי הקרן'!$C$42</f>
        <v>6.2325706834512677E-6</v>
      </c>
    </row>
    <row r="236" spans="2:11">
      <c r="B236" s="76" t="s">
        <v>2723</v>
      </c>
      <c r="C236" s="73" t="s">
        <v>2724</v>
      </c>
      <c r="D236" s="86" t="s">
        <v>525</v>
      </c>
      <c r="E236" s="86" t="s">
        <v>131</v>
      </c>
      <c r="F236" s="94">
        <v>44987</v>
      </c>
      <c r="G236" s="83">
        <v>20565677.370288</v>
      </c>
      <c r="H236" s="85">
        <v>0.73887199999999997</v>
      </c>
      <c r="I236" s="83">
        <v>151.953986566</v>
      </c>
      <c r="J236" s="84">
        <f t="shared" si="3"/>
        <v>-9.8802312023197648E-4</v>
      </c>
      <c r="K236" s="84">
        <f>I236/'סכום נכסי הקרן'!$C$42</f>
        <v>8.8070275687085471E-6</v>
      </c>
    </row>
    <row r="237" spans="2:11">
      <c r="B237" s="76" t="s">
        <v>2725</v>
      </c>
      <c r="C237" s="73" t="s">
        <v>2726</v>
      </c>
      <c r="D237" s="86" t="s">
        <v>525</v>
      </c>
      <c r="E237" s="86" t="s">
        <v>131</v>
      </c>
      <c r="F237" s="94">
        <v>45007</v>
      </c>
      <c r="G237" s="83">
        <v>17575383.304001998</v>
      </c>
      <c r="H237" s="85">
        <v>1.0983309999999999</v>
      </c>
      <c r="I237" s="83">
        <v>193.03586139699999</v>
      </c>
      <c r="J237" s="84">
        <f t="shared" si="3"/>
        <v>-1.2551424178087747E-3</v>
      </c>
      <c r="K237" s="84">
        <f>I237/'סכום נכסי הקרן'!$C$42</f>
        <v>1.1188072070319576E-5</v>
      </c>
    </row>
    <row r="238" spans="2:11">
      <c r="B238" s="76" t="s">
        <v>2727</v>
      </c>
      <c r="C238" s="73" t="s">
        <v>2728</v>
      </c>
      <c r="D238" s="86" t="s">
        <v>525</v>
      </c>
      <c r="E238" s="86" t="s">
        <v>131</v>
      </c>
      <c r="F238" s="94">
        <v>45007</v>
      </c>
      <c r="G238" s="83">
        <v>22733082.5211</v>
      </c>
      <c r="H238" s="85">
        <v>1.125712</v>
      </c>
      <c r="I238" s="83">
        <v>255.90910437199997</v>
      </c>
      <c r="J238" s="84">
        <f t="shared" si="3"/>
        <v>-1.6639518153580865E-3</v>
      </c>
      <c r="K238" s="84">
        <f>I238/'סכום נכסי הקרן'!$C$42</f>
        <v>1.4832111932178873E-5</v>
      </c>
    </row>
    <row r="239" spans="2:11">
      <c r="B239" s="76" t="s">
        <v>2729</v>
      </c>
      <c r="C239" s="73" t="s">
        <v>2730</v>
      </c>
      <c r="D239" s="86" t="s">
        <v>525</v>
      </c>
      <c r="E239" s="86" t="s">
        <v>131</v>
      </c>
      <c r="F239" s="94">
        <v>44985</v>
      </c>
      <c r="G239" s="83">
        <v>9094491.7616249993</v>
      </c>
      <c r="H239" s="85">
        <v>0.96260599999999996</v>
      </c>
      <c r="I239" s="83">
        <v>87.544088751000004</v>
      </c>
      <c r="J239" s="84">
        <f t="shared" si="3"/>
        <v>-5.6922220785605678E-4</v>
      </c>
      <c r="K239" s="84">
        <f>I239/'סכום נכסי הקרן'!$C$42</f>
        <v>5.0739254726472457E-6</v>
      </c>
    </row>
    <row r="240" spans="2:11">
      <c r="B240" s="76" t="s">
        <v>2729</v>
      </c>
      <c r="C240" s="73" t="s">
        <v>2731</v>
      </c>
      <c r="D240" s="86" t="s">
        <v>525</v>
      </c>
      <c r="E240" s="86" t="s">
        <v>131</v>
      </c>
      <c r="F240" s="94">
        <v>44985</v>
      </c>
      <c r="G240" s="83">
        <v>9025315.3849999998</v>
      </c>
      <c r="H240" s="85">
        <v>0.96260599999999996</v>
      </c>
      <c r="I240" s="83">
        <v>86.878193062999998</v>
      </c>
      <c r="J240" s="84">
        <f t="shared" si="3"/>
        <v>-5.6489247389990933E-4</v>
      </c>
      <c r="K240" s="84">
        <f>I240/'סכום נכסי הקרן'!$C$42</f>
        <v>5.0353311467290311E-6</v>
      </c>
    </row>
    <row r="241" spans="2:11">
      <c r="B241" s="76" t="s">
        <v>2732</v>
      </c>
      <c r="C241" s="73" t="s">
        <v>2733</v>
      </c>
      <c r="D241" s="86" t="s">
        <v>525</v>
      </c>
      <c r="E241" s="86" t="s">
        <v>131</v>
      </c>
      <c r="F241" s="94">
        <v>44991</v>
      </c>
      <c r="G241" s="83">
        <v>5415189.2310000006</v>
      </c>
      <c r="H241" s="85">
        <v>0.99207100000000004</v>
      </c>
      <c r="I241" s="83">
        <v>53.722516146999993</v>
      </c>
      <c r="J241" s="84">
        <f t="shared" si="3"/>
        <v>-3.4931026970600208E-4</v>
      </c>
      <c r="K241" s="84">
        <f>I241/'סכום נכסי הקרן'!$C$42</f>
        <v>3.1136773141619176E-6</v>
      </c>
    </row>
    <row r="242" spans="2:11">
      <c r="B242" s="76" t="s">
        <v>2734</v>
      </c>
      <c r="C242" s="73" t="s">
        <v>2735</v>
      </c>
      <c r="D242" s="86" t="s">
        <v>525</v>
      </c>
      <c r="E242" s="86" t="s">
        <v>131</v>
      </c>
      <c r="F242" s="94">
        <v>44985</v>
      </c>
      <c r="G242" s="83">
        <v>4183650.4611740001</v>
      </c>
      <c r="H242" s="85">
        <v>0.97363100000000002</v>
      </c>
      <c r="I242" s="83">
        <v>40.733308768000001</v>
      </c>
      <c r="J242" s="84">
        <f t="shared" si="3"/>
        <v>-2.6485287905790876E-4</v>
      </c>
      <c r="K242" s="84">
        <f>I242/'סכום נכסי הקרן'!$C$42</f>
        <v>2.3608421298553954E-6</v>
      </c>
    </row>
    <row r="243" spans="2:11">
      <c r="B243" s="76" t="s">
        <v>2736</v>
      </c>
      <c r="C243" s="73" t="s">
        <v>2737</v>
      </c>
      <c r="D243" s="86" t="s">
        <v>525</v>
      </c>
      <c r="E243" s="86" t="s">
        <v>131</v>
      </c>
      <c r="F243" s="94">
        <v>44985</v>
      </c>
      <c r="G243" s="83">
        <v>9095750.5148099996</v>
      </c>
      <c r="H243" s="85">
        <v>0.97631100000000004</v>
      </c>
      <c r="I243" s="83">
        <v>88.802841935999979</v>
      </c>
      <c r="J243" s="84">
        <f t="shared" si="3"/>
        <v>-5.7740677265459485E-4</v>
      </c>
      <c r="K243" s="84">
        <f>I243/'סכום נכסי הקרן'!$C$42</f>
        <v>5.1468809393185947E-6</v>
      </c>
    </row>
    <row r="244" spans="2:11">
      <c r="B244" s="76" t="s">
        <v>2738</v>
      </c>
      <c r="C244" s="73" t="s">
        <v>2739</v>
      </c>
      <c r="D244" s="86" t="s">
        <v>525</v>
      </c>
      <c r="E244" s="86" t="s">
        <v>131</v>
      </c>
      <c r="F244" s="94">
        <v>44980</v>
      </c>
      <c r="G244" s="83">
        <v>6065008.5128459986</v>
      </c>
      <c r="H244" s="85">
        <v>0.121252</v>
      </c>
      <c r="I244" s="83">
        <v>7.3539163890000001</v>
      </c>
      <c r="J244" s="84">
        <f t="shared" si="3"/>
        <v>-4.7816049981873896E-5</v>
      </c>
      <c r="K244" s="84">
        <f>I244/'סכום נכסי הקרן'!$C$42</f>
        <v>4.2622208103615596E-7</v>
      </c>
    </row>
    <row r="245" spans="2:11">
      <c r="B245" s="76" t="s">
        <v>2740</v>
      </c>
      <c r="C245" s="73" t="s">
        <v>2741</v>
      </c>
      <c r="D245" s="86" t="s">
        <v>525</v>
      </c>
      <c r="E245" s="86" t="s">
        <v>131</v>
      </c>
      <c r="F245" s="94">
        <v>44985</v>
      </c>
      <c r="G245" s="83">
        <v>34579158.395007998</v>
      </c>
      <c r="H245" s="85">
        <v>1.0201439999999999</v>
      </c>
      <c r="I245" s="83">
        <v>352.75723791899992</v>
      </c>
      <c r="J245" s="84">
        <f t="shared" si="3"/>
        <v>-2.2936700429492304E-3</v>
      </c>
      <c r="K245" s="84">
        <f>I245/'סכום נכסי הקרן'!$C$42</f>
        <v>2.0445286034432032E-5</v>
      </c>
    </row>
    <row r="246" spans="2:11">
      <c r="B246" s="76" t="s">
        <v>2740</v>
      </c>
      <c r="C246" s="73" t="s">
        <v>2742</v>
      </c>
      <c r="D246" s="86" t="s">
        <v>525</v>
      </c>
      <c r="E246" s="86" t="s">
        <v>131</v>
      </c>
      <c r="F246" s="94">
        <v>44985</v>
      </c>
      <c r="G246" s="83">
        <v>279041.09807599999</v>
      </c>
      <c r="H246" s="85">
        <v>1.0201439999999999</v>
      </c>
      <c r="I246" s="83">
        <v>2.8466214039999995</v>
      </c>
      <c r="J246" s="84">
        <f t="shared" si="3"/>
        <v>-1.8509075182950928E-5</v>
      </c>
      <c r="K246" s="84">
        <f>I246/'סכום נכסי הקרן'!$C$42</f>
        <v>1.6498595232192051E-7</v>
      </c>
    </row>
    <row r="247" spans="2:11">
      <c r="B247" s="76" t="s">
        <v>2743</v>
      </c>
      <c r="C247" s="73" t="s">
        <v>2744</v>
      </c>
      <c r="D247" s="86" t="s">
        <v>525</v>
      </c>
      <c r="E247" s="86" t="s">
        <v>131</v>
      </c>
      <c r="F247" s="94">
        <v>44991</v>
      </c>
      <c r="G247" s="83">
        <v>11162570.303064</v>
      </c>
      <c r="H247" s="85">
        <v>1.057804</v>
      </c>
      <c r="I247" s="83">
        <v>118.07812815000001</v>
      </c>
      <c r="J247" s="84">
        <f t="shared" si="3"/>
        <v>-7.6775820919474302E-4</v>
      </c>
      <c r="K247" s="84">
        <f>I247/'סכום נכסי הקרן'!$C$42</f>
        <v>6.843633085117323E-6</v>
      </c>
    </row>
    <row r="248" spans="2:11">
      <c r="B248" s="76" t="s">
        <v>2745</v>
      </c>
      <c r="C248" s="73" t="s">
        <v>2746</v>
      </c>
      <c r="D248" s="86" t="s">
        <v>525</v>
      </c>
      <c r="E248" s="86" t="s">
        <v>131</v>
      </c>
      <c r="F248" s="94">
        <v>44991</v>
      </c>
      <c r="G248" s="83">
        <v>7771439.8734640004</v>
      </c>
      <c r="H248" s="85">
        <v>1.1152489999999999</v>
      </c>
      <c r="I248" s="83">
        <v>86.670915358000016</v>
      </c>
      <c r="J248" s="84">
        <f t="shared" si="3"/>
        <v>-5.6354472929987106E-4</v>
      </c>
      <c r="K248" s="84">
        <f>I248/'סכום נכסי הקרן'!$C$42</f>
        <v>5.0233176385377173E-6</v>
      </c>
    </row>
    <row r="249" spans="2:11">
      <c r="B249" s="76" t="s">
        <v>2747</v>
      </c>
      <c r="C249" s="73" t="s">
        <v>2748</v>
      </c>
      <c r="D249" s="86" t="s">
        <v>525</v>
      </c>
      <c r="E249" s="86" t="s">
        <v>131</v>
      </c>
      <c r="F249" s="94">
        <v>45007</v>
      </c>
      <c r="G249" s="83">
        <v>2710967.3977199998</v>
      </c>
      <c r="H249" s="85">
        <v>1.1299630000000001</v>
      </c>
      <c r="I249" s="83">
        <v>30.632940745999999</v>
      </c>
      <c r="J249" s="84">
        <f t="shared" si="3"/>
        <v>-1.9917906980741407E-4</v>
      </c>
      <c r="K249" s="84">
        <f>I249/'סכום נכסי הקרן'!$C$42</f>
        <v>1.7754397877771921E-6</v>
      </c>
    </row>
    <row r="250" spans="2:11">
      <c r="B250" s="76" t="s">
        <v>2747</v>
      </c>
      <c r="C250" s="73" t="s">
        <v>2749</v>
      </c>
      <c r="D250" s="86" t="s">
        <v>525</v>
      </c>
      <c r="E250" s="86" t="s">
        <v>131</v>
      </c>
      <c r="F250" s="94">
        <v>45007</v>
      </c>
      <c r="G250" s="83">
        <v>610469.77280999999</v>
      </c>
      <c r="H250" s="85">
        <v>1.1299630000000001</v>
      </c>
      <c r="I250" s="83">
        <v>6.8980853079999997</v>
      </c>
      <c r="J250" s="84">
        <f t="shared" si="3"/>
        <v>-4.4852181398191027E-5</v>
      </c>
      <c r="K250" s="84">
        <f>I250/'סכום נכסי הקרן'!$C$42</f>
        <v>3.9980278801354381E-7</v>
      </c>
    </row>
    <row r="251" spans="2:11">
      <c r="B251" s="76" t="s">
        <v>2747</v>
      </c>
      <c r="C251" s="73" t="s">
        <v>2750</v>
      </c>
      <c r="D251" s="86" t="s">
        <v>525</v>
      </c>
      <c r="E251" s="86" t="s">
        <v>131</v>
      </c>
      <c r="F251" s="94">
        <v>45007</v>
      </c>
      <c r="G251" s="83">
        <v>12141094.053719999</v>
      </c>
      <c r="H251" s="85">
        <v>1.1299630000000001</v>
      </c>
      <c r="I251" s="83">
        <v>137.18992528200002</v>
      </c>
      <c r="J251" s="84">
        <f t="shared" si="3"/>
        <v>-8.9202541575070628E-4</v>
      </c>
      <c r="K251" s="84">
        <f>I251/'סכום נכסי הקרן'!$C$42</f>
        <v>7.9513244858689662E-6</v>
      </c>
    </row>
    <row r="252" spans="2:11">
      <c r="B252" s="76" t="s">
        <v>2751</v>
      </c>
      <c r="C252" s="73" t="s">
        <v>2752</v>
      </c>
      <c r="D252" s="86" t="s">
        <v>525</v>
      </c>
      <c r="E252" s="86" t="s">
        <v>131</v>
      </c>
      <c r="F252" s="94">
        <v>44984</v>
      </c>
      <c r="G252" s="83">
        <v>9125960.5912500005</v>
      </c>
      <c r="H252" s="85">
        <v>1.304114</v>
      </c>
      <c r="I252" s="83">
        <v>119.012918376</v>
      </c>
      <c r="J252" s="84">
        <f t="shared" si="3"/>
        <v>-7.7383632781951315E-4</v>
      </c>
      <c r="K252" s="84">
        <f>I252/'סכום נכסי הקרן'!$C$42</f>
        <v>6.8978121394310139E-6</v>
      </c>
    </row>
    <row r="253" spans="2:11">
      <c r="B253" s="76" t="s">
        <v>2753</v>
      </c>
      <c r="C253" s="73" t="s">
        <v>2754</v>
      </c>
      <c r="D253" s="86" t="s">
        <v>525</v>
      </c>
      <c r="E253" s="86" t="s">
        <v>131</v>
      </c>
      <c r="F253" s="94">
        <v>44999</v>
      </c>
      <c r="G253" s="83">
        <v>11841350.934036</v>
      </c>
      <c r="H253" s="85">
        <v>0.52618200000000004</v>
      </c>
      <c r="I253" s="83">
        <v>62.307089358999995</v>
      </c>
      <c r="J253" s="84">
        <f t="shared" si="3"/>
        <v>-4.0512819855708954E-4</v>
      </c>
      <c r="K253" s="84">
        <f>I253/'סכום נכסי הקרן'!$C$42</f>
        <v>3.6112264384216003E-6</v>
      </c>
    </row>
    <row r="254" spans="2:11">
      <c r="B254" s="76" t="s">
        <v>2755</v>
      </c>
      <c r="C254" s="73" t="s">
        <v>2756</v>
      </c>
      <c r="D254" s="86" t="s">
        <v>525</v>
      </c>
      <c r="E254" s="86" t="s">
        <v>131</v>
      </c>
      <c r="F254" s="94">
        <v>44984</v>
      </c>
      <c r="G254" s="83">
        <v>11226181.730280001</v>
      </c>
      <c r="H254" s="85">
        <v>1.288489</v>
      </c>
      <c r="I254" s="83">
        <v>144.64806238200001</v>
      </c>
      <c r="J254" s="84">
        <f t="shared" si="3"/>
        <v>-9.4051912134663859E-4</v>
      </c>
      <c r="K254" s="84">
        <f>I254/'סכום נכסי הקרן'!$C$42</f>
        <v>8.3835870446559886E-6</v>
      </c>
    </row>
    <row r="255" spans="2:11">
      <c r="B255" s="76" t="s">
        <v>2757</v>
      </c>
      <c r="C255" s="73" t="s">
        <v>2758</v>
      </c>
      <c r="D255" s="86" t="s">
        <v>525</v>
      </c>
      <c r="E255" s="86" t="s">
        <v>131</v>
      </c>
      <c r="F255" s="94">
        <v>45005</v>
      </c>
      <c r="G255" s="83">
        <v>13734256.001535</v>
      </c>
      <c r="H255" s="85">
        <v>1.668776</v>
      </c>
      <c r="I255" s="83">
        <v>229.19392593999996</v>
      </c>
      <c r="J255" s="84">
        <f t="shared" si="3"/>
        <v>-1.4902465079262598E-3</v>
      </c>
      <c r="K255" s="84">
        <f>I255/'סכום נכסי הקרן'!$C$42</f>
        <v>1.3283739834343851E-5</v>
      </c>
    </row>
    <row r="256" spans="2:11">
      <c r="B256" s="76" t="s">
        <v>2759</v>
      </c>
      <c r="C256" s="73" t="s">
        <v>2760</v>
      </c>
      <c r="D256" s="86" t="s">
        <v>525</v>
      </c>
      <c r="E256" s="86" t="s">
        <v>131</v>
      </c>
      <c r="F256" s="94">
        <v>44984</v>
      </c>
      <c r="G256" s="83">
        <v>29006498.602942999</v>
      </c>
      <c r="H256" s="85">
        <v>1.3698779999999999</v>
      </c>
      <c r="I256" s="83">
        <v>397.35355499999997</v>
      </c>
      <c r="J256" s="84">
        <f t="shared" si="3"/>
        <v>-2.5836406672742869E-3</v>
      </c>
      <c r="K256" s="84">
        <f>I256/'סכום נכסי הקרן'!$C$42</f>
        <v>2.3030022393584035E-5</v>
      </c>
    </row>
    <row r="257" spans="2:11">
      <c r="B257" s="76" t="s">
        <v>2761</v>
      </c>
      <c r="C257" s="73" t="s">
        <v>2762</v>
      </c>
      <c r="D257" s="86" t="s">
        <v>525</v>
      </c>
      <c r="E257" s="86" t="s">
        <v>131</v>
      </c>
      <c r="F257" s="94">
        <v>44984</v>
      </c>
      <c r="G257" s="83">
        <v>15285459.509849999</v>
      </c>
      <c r="H257" s="85">
        <v>1.4917100000000001</v>
      </c>
      <c r="I257" s="83">
        <v>228.01474777499999</v>
      </c>
      <c r="J257" s="84">
        <f t="shared" si="3"/>
        <v>-1.4825793494908565E-3</v>
      </c>
      <c r="K257" s="84">
        <f>I257/'סכום נכסי הקרן'!$C$42</f>
        <v>1.3215396417746068E-5</v>
      </c>
    </row>
    <row r="258" spans="2:11">
      <c r="B258" s="76" t="s">
        <v>2763</v>
      </c>
      <c r="C258" s="73" t="s">
        <v>2764</v>
      </c>
      <c r="D258" s="86" t="s">
        <v>525</v>
      </c>
      <c r="E258" s="86" t="s">
        <v>131</v>
      </c>
      <c r="F258" s="94">
        <v>44979</v>
      </c>
      <c r="G258" s="83">
        <v>22275104.090441</v>
      </c>
      <c r="H258" s="85">
        <v>1.0284199999999999</v>
      </c>
      <c r="I258" s="83">
        <v>229.08170977200001</v>
      </c>
      <c r="J258" s="84">
        <f t="shared" si="3"/>
        <v>-1.4895168648879076E-3</v>
      </c>
      <c r="K258" s="84">
        <f>I258/'סכום נכסי הקרן'!$C$42</f>
        <v>1.3277235951770153E-5</v>
      </c>
    </row>
    <row r="259" spans="2:11">
      <c r="B259" s="76" t="s">
        <v>2765</v>
      </c>
      <c r="C259" s="73" t="s">
        <v>2766</v>
      </c>
      <c r="D259" s="86" t="s">
        <v>525</v>
      </c>
      <c r="E259" s="86" t="s">
        <v>131</v>
      </c>
      <c r="F259" s="94">
        <v>44959</v>
      </c>
      <c r="G259" s="83">
        <v>4240418.907803</v>
      </c>
      <c r="H259" s="85">
        <v>5.750807</v>
      </c>
      <c r="I259" s="83">
        <v>243.85830034200001</v>
      </c>
      <c r="J259" s="84">
        <f t="shared" si="3"/>
        <v>-1.5855960362956322E-3</v>
      </c>
      <c r="K259" s="84">
        <f>I259/'סכום נכסי הקרן'!$C$42</f>
        <v>1.4133665213433416E-5</v>
      </c>
    </row>
    <row r="260" spans="2:11">
      <c r="B260" s="76" t="s">
        <v>2767</v>
      </c>
      <c r="C260" s="73" t="s">
        <v>2768</v>
      </c>
      <c r="D260" s="86" t="s">
        <v>525</v>
      </c>
      <c r="E260" s="86" t="s">
        <v>131</v>
      </c>
      <c r="F260" s="94">
        <v>44902</v>
      </c>
      <c r="G260" s="83">
        <v>16267500</v>
      </c>
      <c r="H260" s="85">
        <v>5.7023510000000002</v>
      </c>
      <c r="I260" s="83">
        <v>927.63</v>
      </c>
      <c r="J260" s="84">
        <f t="shared" si="3"/>
        <v>-6.0315619730233619E-3</v>
      </c>
      <c r="K260" s="84">
        <f>I260/'סכום נכסי הקרן'!$C$42</f>
        <v>5.3764058240174445E-5</v>
      </c>
    </row>
    <row r="261" spans="2:11">
      <c r="B261" s="76" t="s">
        <v>2769</v>
      </c>
      <c r="C261" s="73" t="s">
        <v>2770</v>
      </c>
      <c r="D261" s="86" t="s">
        <v>525</v>
      </c>
      <c r="E261" s="86" t="s">
        <v>131</v>
      </c>
      <c r="F261" s="94">
        <v>44943</v>
      </c>
      <c r="G261" s="83">
        <v>3355727.1932250001</v>
      </c>
      <c r="H261" s="85">
        <v>5.7536189999999996</v>
      </c>
      <c r="I261" s="83">
        <v>193.075763002</v>
      </c>
      <c r="J261" s="84">
        <f t="shared" si="3"/>
        <v>-1.2554018628497723E-3</v>
      </c>
      <c r="K261" s="84">
        <f>I261/'סכום נכסי הקרן'!$C$42</f>
        <v>1.1190384708133249E-5</v>
      </c>
    </row>
    <row r="262" spans="2:11">
      <c r="B262" s="76" t="s">
        <v>2771</v>
      </c>
      <c r="C262" s="73" t="s">
        <v>2772</v>
      </c>
      <c r="D262" s="86" t="s">
        <v>525</v>
      </c>
      <c r="E262" s="86" t="s">
        <v>131</v>
      </c>
      <c r="F262" s="94">
        <v>44957</v>
      </c>
      <c r="G262" s="83">
        <v>11527661.668230003</v>
      </c>
      <c r="H262" s="85">
        <v>3.9673579999999999</v>
      </c>
      <c r="I262" s="83">
        <v>457.34363387500008</v>
      </c>
      <c r="J262" s="84">
        <f t="shared" si="3"/>
        <v>-2.9737033846304775E-3</v>
      </c>
      <c r="K262" s="84">
        <f>I262/'סכום נכסי הקרן'!$C$42</f>
        <v>2.6506958342688918E-5</v>
      </c>
    </row>
    <row r="263" spans="2:11">
      <c r="B263" s="76" t="s">
        <v>2773</v>
      </c>
      <c r="C263" s="73" t="s">
        <v>2774</v>
      </c>
      <c r="D263" s="86" t="s">
        <v>525</v>
      </c>
      <c r="E263" s="86" t="s">
        <v>131</v>
      </c>
      <c r="F263" s="94">
        <v>44971</v>
      </c>
      <c r="G263" s="83">
        <v>90375000</v>
      </c>
      <c r="H263" s="85">
        <v>3.2763490000000002</v>
      </c>
      <c r="I263" s="83">
        <v>2961</v>
      </c>
      <c r="J263" s="84">
        <f t="shared" si="3"/>
        <v>-1.9252778588577532E-2</v>
      </c>
      <c r="K263" s="84">
        <f>I263/'סכום נכסי הקרן'!$C$42</f>
        <v>1.7161516601355771E-4</v>
      </c>
    </row>
    <row r="264" spans="2:11">
      <c r="B264" s="76" t="s">
        <v>2775</v>
      </c>
      <c r="C264" s="73" t="s">
        <v>2776</v>
      </c>
      <c r="D264" s="86" t="s">
        <v>525</v>
      </c>
      <c r="E264" s="86" t="s">
        <v>131</v>
      </c>
      <c r="F264" s="94">
        <v>45014</v>
      </c>
      <c r="G264" s="83">
        <v>15167975.879249999</v>
      </c>
      <c r="H264" s="85">
        <v>1.326049</v>
      </c>
      <c r="I264" s="83">
        <v>201.13477421500002</v>
      </c>
      <c r="J264" s="84">
        <f t="shared" si="3"/>
        <v>-1.307802524290756E-3</v>
      </c>
      <c r="K264" s="84">
        <f>I264/'סכום נכסי הקרן'!$C$42</f>
        <v>1.1657473038840485E-5</v>
      </c>
    </row>
    <row r="265" spans="2:11">
      <c r="B265" s="76" t="s">
        <v>2777</v>
      </c>
      <c r="C265" s="73" t="s">
        <v>2778</v>
      </c>
      <c r="D265" s="86" t="s">
        <v>525</v>
      </c>
      <c r="E265" s="86" t="s">
        <v>131</v>
      </c>
      <c r="F265" s="94">
        <v>45014</v>
      </c>
      <c r="G265" s="83">
        <v>15167975.879249999</v>
      </c>
      <c r="H265" s="85">
        <v>0.95435700000000001</v>
      </c>
      <c r="I265" s="83">
        <v>144.756616275</v>
      </c>
      <c r="J265" s="84">
        <f t="shared" si="3"/>
        <v>-9.4122495183189927E-4</v>
      </c>
      <c r="K265" s="84">
        <f>I265/'סכום נכסי הקרן'!$C$42</f>
        <v>8.3898786672053341E-6</v>
      </c>
    </row>
    <row r="266" spans="2:11">
      <c r="B266" s="76" t="s">
        <v>2779</v>
      </c>
      <c r="C266" s="73" t="s">
        <v>2780</v>
      </c>
      <c r="D266" s="86" t="s">
        <v>525</v>
      </c>
      <c r="E266" s="86" t="s">
        <v>131</v>
      </c>
      <c r="F266" s="94">
        <v>44980</v>
      </c>
      <c r="G266" s="83">
        <v>65070000</v>
      </c>
      <c r="H266" s="85">
        <v>0.18382100000000001</v>
      </c>
      <c r="I266" s="83">
        <v>119.61211</v>
      </c>
      <c r="J266" s="84">
        <f t="shared" si="3"/>
        <v>-7.7773234391846689E-4</v>
      </c>
      <c r="K266" s="84">
        <f>I266/'סכום נכסי הקרן'!$C$42</f>
        <v>6.9325403967855203E-6</v>
      </c>
    </row>
    <row r="267" spans="2:11">
      <c r="B267" s="76" t="s">
        <v>2781</v>
      </c>
      <c r="C267" s="73" t="s">
        <v>2782</v>
      </c>
      <c r="D267" s="86" t="s">
        <v>525</v>
      </c>
      <c r="E267" s="86" t="s">
        <v>131</v>
      </c>
      <c r="F267" s="94">
        <v>44991</v>
      </c>
      <c r="G267" s="83">
        <v>2416131.6304500001</v>
      </c>
      <c r="H267" s="85">
        <v>0.81101900000000005</v>
      </c>
      <c r="I267" s="83">
        <v>19.595283792</v>
      </c>
      <c r="J267" s="84">
        <f t="shared" si="3"/>
        <v>-1.2741089504482201E-4</v>
      </c>
      <c r="K267" s="84">
        <f>I267/'סכום נכסי הקרן'!$C$42</f>
        <v>1.1357135700935011E-6</v>
      </c>
    </row>
    <row r="268" spans="2:11">
      <c r="B268" s="76" t="s">
        <v>2783</v>
      </c>
      <c r="C268" s="73" t="s">
        <v>2784</v>
      </c>
      <c r="D268" s="86" t="s">
        <v>525</v>
      </c>
      <c r="E268" s="86" t="s">
        <v>131</v>
      </c>
      <c r="F268" s="94">
        <v>45014</v>
      </c>
      <c r="G268" s="83">
        <v>15167975.879249999</v>
      </c>
      <c r="H268" s="85">
        <v>0.83665299999999998</v>
      </c>
      <c r="I268" s="83">
        <v>126.90330026800001</v>
      </c>
      <c r="J268" s="84">
        <f t="shared" ref="J268:J331" si="4">IFERROR(I268/$I$11,0)</f>
        <v>-8.2514054110759062E-4</v>
      </c>
      <c r="K268" s="84">
        <f>I268/'סכום נכסי הקרן'!$C$42</f>
        <v>7.3551269649311663E-6</v>
      </c>
    </row>
    <row r="269" spans="2:11">
      <c r="B269" s="76" t="s">
        <v>2785</v>
      </c>
      <c r="C269" s="73" t="s">
        <v>2786</v>
      </c>
      <c r="D269" s="86" t="s">
        <v>525</v>
      </c>
      <c r="E269" s="86" t="s">
        <v>131</v>
      </c>
      <c r="F269" s="94">
        <v>45015</v>
      </c>
      <c r="G269" s="83">
        <v>610132.21695000003</v>
      </c>
      <c r="H269" s="85">
        <v>0.61051200000000005</v>
      </c>
      <c r="I269" s="83">
        <v>3.7249289149999996</v>
      </c>
      <c r="J269" s="84">
        <f t="shared" si="4"/>
        <v>-2.4219936392666439E-5</v>
      </c>
      <c r="K269" s="84">
        <f>I269/'סכום נכסי הקרן'!$C$42</f>
        <v>2.1589135229193728E-7</v>
      </c>
    </row>
    <row r="270" spans="2:11">
      <c r="B270" s="76" t="s">
        <v>2787</v>
      </c>
      <c r="C270" s="73" t="s">
        <v>2788</v>
      </c>
      <c r="D270" s="86" t="s">
        <v>525</v>
      </c>
      <c r="E270" s="86" t="s">
        <v>131</v>
      </c>
      <c r="F270" s="94">
        <v>45015</v>
      </c>
      <c r="G270" s="83">
        <v>15167975.879249999</v>
      </c>
      <c r="H270" s="85">
        <v>0.54006500000000002</v>
      </c>
      <c r="I270" s="83">
        <v>81.916858652000002</v>
      </c>
      <c r="J270" s="84">
        <f t="shared" si="4"/>
        <v>-5.3263328007387969E-4</v>
      </c>
      <c r="K270" s="84">
        <f>I270/'סכום נכסי הקרן'!$C$42</f>
        <v>4.7477795666572513E-6</v>
      </c>
    </row>
    <row r="271" spans="2:11">
      <c r="B271" s="76" t="s">
        <v>2789</v>
      </c>
      <c r="C271" s="73" t="s">
        <v>2790</v>
      </c>
      <c r="D271" s="86" t="s">
        <v>525</v>
      </c>
      <c r="E271" s="86" t="s">
        <v>131</v>
      </c>
      <c r="F271" s="94">
        <v>44999</v>
      </c>
      <c r="G271" s="83">
        <v>41572500</v>
      </c>
      <c r="H271" s="85">
        <v>0.144952</v>
      </c>
      <c r="I271" s="83">
        <v>60.26</v>
      </c>
      <c r="J271" s="84">
        <f t="shared" si="4"/>
        <v>-3.9181777701711654E-4</v>
      </c>
      <c r="K271" s="84">
        <f>I271/'סכום נכסי הקרן'!$C$42</f>
        <v>3.4925801769594688E-6</v>
      </c>
    </row>
    <row r="272" spans="2:11">
      <c r="B272" s="76" t="s">
        <v>2791</v>
      </c>
      <c r="C272" s="73" t="s">
        <v>2792</v>
      </c>
      <c r="D272" s="86" t="s">
        <v>525</v>
      </c>
      <c r="E272" s="86" t="s">
        <v>131</v>
      </c>
      <c r="F272" s="94">
        <v>44998</v>
      </c>
      <c r="G272" s="83">
        <v>6976799.4352500001</v>
      </c>
      <c r="H272" s="85">
        <v>1.4385E-2</v>
      </c>
      <c r="I272" s="83">
        <v>1.003578342</v>
      </c>
      <c r="J272" s="84">
        <f t="shared" si="4"/>
        <v>-6.5253872390468555E-6</v>
      </c>
      <c r="K272" s="84">
        <f>I272/'סכום נכסי הקרן'!$C$42</f>
        <v>5.8165911438683208E-8</v>
      </c>
    </row>
    <row r="273" spans="2:11">
      <c r="B273" s="76" t="s">
        <v>2793</v>
      </c>
      <c r="C273" s="73" t="s">
        <v>2794</v>
      </c>
      <c r="D273" s="86" t="s">
        <v>525</v>
      </c>
      <c r="E273" s="86" t="s">
        <v>131</v>
      </c>
      <c r="F273" s="94">
        <v>44980</v>
      </c>
      <c r="G273" s="83">
        <v>3221508.8406000002</v>
      </c>
      <c r="H273" s="85">
        <v>-0.13503899999999999</v>
      </c>
      <c r="I273" s="83">
        <v>-4.3502996949999995</v>
      </c>
      <c r="J273" s="84">
        <f t="shared" si="4"/>
        <v>2.8286172516646862E-5</v>
      </c>
      <c r="K273" s="84">
        <f>I273/'סכום נכסי הקרן'!$C$42</f>
        <v>-2.5213691467955231E-7</v>
      </c>
    </row>
    <row r="274" spans="2:11">
      <c r="B274" s="76" t="s">
        <v>2795</v>
      </c>
      <c r="C274" s="73" t="s">
        <v>2796</v>
      </c>
      <c r="D274" s="86" t="s">
        <v>525</v>
      </c>
      <c r="E274" s="86" t="s">
        <v>131</v>
      </c>
      <c r="F274" s="94">
        <v>45000</v>
      </c>
      <c r="G274" s="83">
        <v>9031561.2780000009</v>
      </c>
      <c r="H274" s="85">
        <v>-0.42268299999999998</v>
      </c>
      <c r="I274" s="83">
        <v>-38.174898016</v>
      </c>
      <c r="J274" s="84">
        <f t="shared" si="4"/>
        <v>2.4821778424301781E-4</v>
      </c>
      <c r="K274" s="84">
        <f>I274/'סכום נכסי הקרן'!$C$42</f>
        <v>-2.2125604392321763E-6</v>
      </c>
    </row>
    <row r="275" spans="2:11">
      <c r="B275" s="76" t="s">
        <v>2797</v>
      </c>
      <c r="C275" s="73" t="s">
        <v>2798</v>
      </c>
      <c r="D275" s="86" t="s">
        <v>525</v>
      </c>
      <c r="E275" s="86" t="s">
        <v>131</v>
      </c>
      <c r="F275" s="94">
        <v>44986</v>
      </c>
      <c r="G275" s="83">
        <v>10617583.115475001</v>
      </c>
      <c r="H275" s="85">
        <v>-0.58312600000000003</v>
      </c>
      <c r="I275" s="83">
        <v>-61.913873326000001</v>
      </c>
      <c r="J275" s="84">
        <f t="shared" si="4"/>
        <v>4.0257146055613452E-4</v>
      </c>
      <c r="K275" s="84">
        <f>I275/'סכום נכסי הקרן'!$C$42</f>
        <v>-3.5884362206632462E-6</v>
      </c>
    </row>
    <row r="276" spans="2:11">
      <c r="B276" s="76" t="s">
        <v>2799</v>
      </c>
      <c r="C276" s="73" t="s">
        <v>2800</v>
      </c>
      <c r="D276" s="86" t="s">
        <v>525</v>
      </c>
      <c r="E276" s="86" t="s">
        <v>131</v>
      </c>
      <c r="F276" s="94">
        <v>45005</v>
      </c>
      <c r="G276" s="83">
        <v>32173500</v>
      </c>
      <c r="H276" s="85">
        <v>-1.7110620000000001</v>
      </c>
      <c r="I276" s="83">
        <v>-550.50846000000001</v>
      </c>
      <c r="J276" s="84">
        <f t="shared" si="4"/>
        <v>3.5794723037888519E-3</v>
      </c>
      <c r="K276" s="84">
        <f>I276/'סכום נכסי הקרן'!$C$42</f>
        <v>-3.1906653412620061E-5</v>
      </c>
    </row>
    <row r="277" spans="2:11">
      <c r="B277" s="76" t="s">
        <v>2801</v>
      </c>
      <c r="C277" s="73" t="s">
        <v>2802</v>
      </c>
      <c r="D277" s="86" t="s">
        <v>525</v>
      </c>
      <c r="E277" s="86" t="s">
        <v>131</v>
      </c>
      <c r="F277" s="94">
        <v>44984</v>
      </c>
      <c r="G277" s="83">
        <v>12134380.703400001</v>
      </c>
      <c r="H277" s="85">
        <v>-1.1100969999999999</v>
      </c>
      <c r="I277" s="83">
        <v>-134.70337417100001</v>
      </c>
      <c r="J277" s="84">
        <f t="shared" si="4"/>
        <v>8.7585756097554094E-4</v>
      </c>
      <c r="K277" s="84">
        <f>I277/'סכום נכסי הקרן'!$C$42</f>
        <v>-7.8072076734017382E-6</v>
      </c>
    </row>
    <row r="278" spans="2:11">
      <c r="B278" s="76" t="s">
        <v>2803</v>
      </c>
      <c r="C278" s="73" t="s">
        <v>2804</v>
      </c>
      <c r="D278" s="86" t="s">
        <v>525</v>
      </c>
      <c r="E278" s="86" t="s">
        <v>131</v>
      </c>
      <c r="F278" s="94">
        <v>45001</v>
      </c>
      <c r="G278" s="83">
        <v>8128405.1502</v>
      </c>
      <c r="H278" s="85">
        <v>-1.309129</v>
      </c>
      <c r="I278" s="83">
        <v>-106.411279041</v>
      </c>
      <c r="J278" s="84">
        <f t="shared" si="4"/>
        <v>6.9189895126771828E-4</v>
      </c>
      <c r="K278" s="84">
        <f>I278/'סכום נכסי הקרן'!$C$42</f>
        <v>-6.1674398238217589E-6</v>
      </c>
    </row>
    <row r="279" spans="2:11">
      <c r="B279" s="76" t="s">
        <v>2805</v>
      </c>
      <c r="C279" s="73" t="s">
        <v>2806</v>
      </c>
      <c r="D279" s="86" t="s">
        <v>525</v>
      </c>
      <c r="E279" s="86" t="s">
        <v>131</v>
      </c>
      <c r="F279" s="94">
        <v>45005</v>
      </c>
      <c r="G279" s="83">
        <v>15714916.62372</v>
      </c>
      <c r="H279" s="85">
        <v>-1.4729829999999999</v>
      </c>
      <c r="I279" s="83">
        <v>-231.47803963099997</v>
      </c>
      <c r="J279" s="84">
        <f t="shared" si="4"/>
        <v>1.5050980902173649E-3</v>
      </c>
      <c r="K279" s="84">
        <f>I279/'סכום נכסי הקרן'!$C$42</f>
        <v>-1.3416123674355606E-5</v>
      </c>
    </row>
    <row r="280" spans="2:11">
      <c r="B280" s="76" t="s">
        <v>2807</v>
      </c>
      <c r="C280" s="73" t="s">
        <v>2808</v>
      </c>
      <c r="D280" s="86" t="s">
        <v>525</v>
      </c>
      <c r="E280" s="86" t="s">
        <v>131</v>
      </c>
      <c r="F280" s="94">
        <v>44984</v>
      </c>
      <c r="G280" s="83">
        <v>12134380.703400001</v>
      </c>
      <c r="H280" s="85">
        <v>-1.350622</v>
      </c>
      <c r="I280" s="83">
        <v>-163.88966468700002</v>
      </c>
      <c r="J280" s="84">
        <f t="shared" si="4"/>
        <v>1.0656303367696809E-3</v>
      </c>
      <c r="K280" s="84">
        <f>I280/'סכום נכסי הקרן'!$C$42</f>
        <v>-9.4988017606098663E-6</v>
      </c>
    </row>
    <row r="281" spans="2:11">
      <c r="B281" s="76" t="s">
        <v>2809</v>
      </c>
      <c r="C281" s="73" t="s">
        <v>2810</v>
      </c>
      <c r="D281" s="86" t="s">
        <v>525</v>
      </c>
      <c r="E281" s="86" t="s">
        <v>131</v>
      </c>
      <c r="F281" s="94">
        <v>45001</v>
      </c>
      <c r="G281" s="83">
        <v>2790719.7741</v>
      </c>
      <c r="H281" s="85">
        <v>-1.4662980000000001</v>
      </c>
      <c r="I281" s="83">
        <v>-40.920263833</v>
      </c>
      <c r="J281" s="84">
        <f t="shared" si="4"/>
        <v>2.6606848340524346E-4</v>
      </c>
      <c r="K281" s="84">
        <f>I281/'סכום נכסי הקרן'!$C$42</f>
        <v>-2.3716777679901642E-6</v>
      </c>
    </row>
    <row r="282" spans="2:11">
      <c r="B282" s="76" t="s">
        <v>2811</v>
      </c>
      <c r="C282" s="73" t="s">
        <v>2812</v>
      </c>
      <c r="D282" s="86" t="s">
        <v>525</v>
      </c>
      <c r="E282" s="86" t="s">
        <v>131</v>
      </c>
      <c r="F282" s="94">
        <v>45005</v>
      </c>
      <c r="G282" s="83">
        <v>5418936.7668000003</v>
      </c>
      <c r="H282" s="85">
        <v>-1.5426500000000001</v>
      </c>
      <c r="I282" s="83">
        <v>-83.595210793999996</v>
      </c>
      <c r="J282" s="84">
        <f t="shared" si="4"/>
        <v>5.4354612782247505E-4</v>
      </c>
      <c r="K282" s="84">
        <f>I282/'סכום נכסי הקרן'!$C$42</f>
        <v>-4.8450543662109623E-6</v>
      </c>
    </row>
    <row r="283" spans="2:11">
      <c r="B283" s="76" t="s">
        <v>2813</v>
      </c>
      <c r="C283" s="73" t="s">
        <v>2814</v>
      </c>
      <c r="D283" s="86" t="s">
        <v>525</v>
      </c>
      <c r="E283" s="86" t="s">
        <v>131</v>
      </c>
      <c r="F283" s="94">
        <v>44984</v>
      </c>
      <c r="G283" s="83">
        <v>15167975.879249999</v>
      </c>
      <c r="H283" s="85">
        <v>-1.587091</v>
      </c>
      <c r="I283" s="83">
        <v>-240.72955215900001</v>
      </c>
      <c r="J283" s="84">
        <f t="shared" si="4"/>
        <v>1.5652525388195385E-3</v>
      </c>
      <c r="K283" s="84">
        <f>I283/'סכום נכסי הקרן'!$C$42</f>
        <v>-1.395232761166369E-5</v>
      </c>
    </row>
    <row r="284" spans="2:11">
      <c r="B284" s="76" t="s">
        <v>2815</v>
      </c>
      <c r="C284" s="73" t="s">
        <v>2816</v>
      </c>
      <c r="D284" s="86" t="s">
        <v>525</v>
      </c>
      <c r="E284" s="86" t="s">
        <v>131</v>
      </c>
      <c r="F284" s="94">
        <v>45014</v>
      </c>
      <c r="G284" s="83">
        <v>5157111.7989450004</v>
      </c>
      <c r="H284" s="85">
        <v>1.3773169999999999</v>
      </c>
      <c r="I284" s="83">
        <v>71.029763892000005</v>
      </c>
      <c r="J284" s="84">
        <f t="shared" si="4"/>
        <v>-4.6184407882864412E-4</v>
      </c>
      <c r="K284" s="84">
        <f>I284/'סכום נכסי הקרן'!$C$42</f>
        <v>4.116779710310499E-6</v>
      </c>
    </row>
    <row r="285" spans="2:11">
      <c r="B285" s="76" t="s">
        <v>2815</v>
      </c>
      <c r="C285" s="73" t="s">
        <v>2817</v>
      </c>
      <c r="D285" s="86" t="s">
        <v>525</v>
      </c>
      <c r="E285" s="86" t="s">
        <v>131</v>
      </c>
      <c r="F285" s="94">
        <v>45014</v>
      </c>
      <c r="G285" s="83">
        <v>25785558.994725</v>
      </c>
      <c r="H285" s="85">
        <v>1.3219920000000001</v>
      </c>
      <c r="I285" s="83">
        <v>340.88295003000002</v>
      </c>
      <c r="J285" s="84">
        <f t="shared" si="4"/>
        <v>-2.2164619930931202E-3</v>
      </c>
      <c r="K285" s="84">
        <f>I285/'סכום נכסי הקרן'!$C$42</f>
        <v>1.9757069929277186E-5</v>
      </c>
    </row>
    <row r="286" spans="2:11">
      <c r="B286" s="76" t="s">
        <v>2815</v>
      </c>
      <c r="C286" s="73" t="s">
        <v>2818</v>
      </c>
      <c r="D286" s="86" t="s">
        <v>525</v>
      </c>
      <c r="E286" s="86" t="s">
        <v>131</v>
      </c>
      <c r="F286" s="94">
        <v>45014</v>
      </c>
      <c r="G286" s="83">
        <v>6976799.4352500001</v>
      </c>
      <c r="H286" s="85">
        <v>1.3773169999999999</v>
      </c>
      <c r="I286" s="83">
        <v>96.092626246999998</v>
      </c>
      <c r="J286" s="84">
        <f t="shared" si="4"/>
        <v>-6.2480582814198747E-4</v>
      </c>
      <c r="K286" s="84">
        <f>I286/'סכום נכסי הקרן'!$C$42</f>
        <v>5.5693860202828964E-6</v>
      </c>
    </row>
    <row r="287" spans="2:11">
      <c r="B287" s="72"/>
      <c r="C287" s="73"/>
      <c r="D287" s="73"/>
      <c r="E287" s="73"/>
      <c r="F287" s="73"/>
      <c r="G287" s="83"/>
      <c r="H287" s="85"/>
      <c r="I287" s="73"/>
      <c r="J287" s="84"/>
      <c r="K287" s="73"/>
    </row>
    <row r="288" spans="2:11">
      <c r="B288" s="89" t="s">
        <v>194</v>
      </c>
      <c r="C288" s="71"/>
      <c r="D288" s="71"/>
      <c r="E288" s="71"/>
      <c r="F288" s="71"/>
      <c r="G288" s="80"/>
      <c r="H288" s="82"/>
      <c r="I288" s="80">
        <v>-29717.955353123987</v>
      </c>
      <c r="J288" s="81">
        <f t="shared" si="4"/>
        <v>0.19322972459268103</v>
      </c>
      <c r="K288" s="81">
        <f>I288/'סכום נכסי הקרן'!$C$42</f>
        <v>-1.7224085922019146E-3</v>
      </c>
    </row>
    <row r="289" spans="2:11">
      <c r="B289" s="76" t="s">
        <v>2819</v>
      </c>
      <c r="C289" s="73" t="s">
        <v>2820</v>
      </c>
      <c r="D289" s="86" t="s">
        <v>525</v>
      </c>
      <c r="E289" s="86" t="s">
        <v>135</v>
      </c>
      <c r="F289" s="94">
        <v>44971</v>
      </c>
      <c r="G289" s="83">
        <v>9238421.5532830004</v>
      </c>
      <c r="H289" s="85">
        <v>-4.337917</v>
      </c>
      <c r="I289" s="83">
        <v>-400.75505436099996</v>
      </c>
      <c r="J289" s="84">
        <f t="shared" si="4"/>
        <v>2.6057576257567327E-3</v>
      </c>
      <c r="K289" s="84">
        <f>I289/'סכום נכסי הקרן'!$C$42</f>
        <v>-2.3227168248880563E-5</v>
      </c>
    </row>
    <row r="290" spans="2:11">
      <c r="B290" s="76" t="s">
        <v>2821</v>
      </c>
      <c r="C290" s="73" t="s">
        <v>2822</v>
      </c>
      <c r="D290" s="86" t="s">
        <v>525</v>
      </c>
      <c r="E290" s="86" t="s">
        <v>135</v>
      </c>
      <c r="F290" s="94">
        <v>44971</v>
      </c>
      <c r="G290" s="83">
        <v>5198166.9982789997</v>
      </c>
      <c r="H290" s="85">
        <v>-4.4007630000000004</v>
      </c>
      <c r="I290" s="83">
        <v>-228.759014966</v>
      </c>
      <c r="J290" s="84">
        <f t="shared" si="4"/>
        <v>1.487418664397667E-3</v>
      </c>
      <c r="K290" s="84">
        <f>I290/'סכום נכסי הקרן'!$C$42</f>
        <v>-1.3258533039678493E-5</v>
      </c>
    </row>
    <row r="291" spans="2:11">
      <c r="B291" s="76" t="s">
        <v>2823</v>
      </c>
      <c r="C291" s="73" t="s">
        <v>2824</v>
      </c>
      <c r="D291" s="86" t="s">
        <v>525</v>
      </c>
      <c r="E291" s="86" t="s">
        <v>133</v>
      </c>
      <c r="F291" s="94">
        <v>44896</v>
      </c>
      <c r="G291" s="83">
        <v>4949669.2740569999</v>
      </c>
      <c r="H291" s="85">
        <v>3.154093</v>
      </c>
      <c r="I291" s="83">
        <v>156.117172584</v>
      </c>
      <c r="J291" s="84">
        <f t="shared" si="4"/>
        <v>-1.0150926570869634E-3</v>
      </c>
      <c r="K291" s="84">
        <f>I291/'סכום נכסי הקרן'!$C$42</f>
        <v>9.0483196523371826E-6</v>
      </c>
    </row>
    <row r="292" spans="2:11">
      <c r="B292" s="76" t="s">
        <v>2825</v>
      </c>
      <c r="C292" s="73" t="s">
        <v>2826</v>
      </c>
      <c r="D292" s="86" t="s">
        <v>525</v>
      </c>
      <c r="E292" s="86" t="s">
        <v>133</v>
      </c>
      <c r="F292" s="94">
        <v>45001</v>
      </c>
      <c r="G292" s="83">
        <v>3536654.4654620006</v>
      </c>
      <c r="H292" s="85">
        <v>2.4791850000000002</v>
      </c>
      <c r="I292" s="83">
        <v>87.680192706</v>
      </c>
      <c r="J292" s="84">
        <f t="shared" si="4"/>
        <v>-5.7010717216225216E-4</v>
      </c>
      <c r="K292" s="84">
        <f>I292/'סכום נכסי הקרן'!$C$42</f>
        <v>5.0818138559070996E-6</v>
      </c>
    </row>
    <row r="293" spans="2:11">
      <c r="B293" s="76" t="s">
        <v>2827</v>
      </c>
      <c r="C293" s="73" t="s">
        <v>2828</v>
      </c>
      <c r="D293" s="86" t="s">
        <v>525</v>
      </c>
      <c r="E293" s="86" t="s">
        <v>133</v>
      </c>
      <c r="F293" s="94">
        <v>44963</v>
      </c>
      <c r="G293" s="83">
        <v>27525400</v>
      </c>
      <c r="H293" s="85">
        <v>0.71326500000000004</v>
      </c>
      <c r="I293" s="83">
        <v>196.32897</v>
      </c>
      <c r="J293" s="84">
        <f t="shared" si="4"/>
        <v>-1.2765546065293754E-3</v>
      </c>
      <c r="K293" s="84">
        <f>I293/'סכום נכסי הקרן'!$C$42</f>
        <v>1.1378935758129277E-5</v>
      </c>
    </row>
    <row r="294" spans="2:11">
      <c r="B294" s="76" t="s">
        <v>2829</v>
      </c>
      <c r="C294" s="73" t="s">
        <v>2830</v>
      </c>
      <c r="D294" s="86" t="s">
        <v>525</v>
      </c>
      <c r="E294" s="86" t="s">
        <v>134</v>
      </c>
      <c r="F294" s="94">
        <v>44973</v>
      </c>
      <c r="G294" s="83">
        <v>6060239.0771249998</v>
      </c>
      <c r="H294" s="85">
        <v>2.5248699999999999</v>
      </c>
      <c r="I294" s="83">
        <v>153.01316387399999</v>
      </c>
      <c r="J294" s="84">
        <f t="shared" si="4"/>
        <v>-9.949100186436514E-4</v>
      </c>
      <c r="K294" s="84">
        <f>I294/'סכום נכסי הקרן'!$C$42</f>
        <v>8.8684159137103058E-6</v>
      </c>
    </row>
    <row r="295" spans="2:11">
      <c r="B295" s="76" t="s">
        <v>2831</v>
      </c>
      <c r="C295" s="73" t="s">
        <v>2832</v>
      </c>
      <c r="D295" s="86" t="s">
        <v>525</v>
      </c>
      <c r="E295" s="86" t="s">
        <v>131</v>
      </c>
      <c r="F295" s="94">
        <v>44971</v>
      </c>
      <c r="G295" s="83">
        <v>15901182.238718998</v>
      </c>
      <c r="H295" s="85">
        <v>-1.5438719999999999</v>
      </c>
      <c r="I295" s="83">
        <v>-245.49387925799999</v>
      </c>
      <c r="J295" s="84">
        <f t="shared" si="4"/>
        <v>1.5962307673776631E-3</v>
      </c>
      <c r="K295" s="84">
        <f>I295/'סכום נכסי הקרן'!$C$42</f>
        <v>-1.4228460940281647E-5</v>
      </c>
    </row>
    <row r="296" spans="2:11">
      <c r="B296" s="76" t="s">
        <v>2833</v>
      </c>
      <c r="C296" s="73" t="s">
        <v>2834</v>
      </c>
      <c r="D296" s="86" t="s">
        <v>525</v>
      </c>
      <c r="E296" s="86" t="s">
        <v>131</v>
      </c>
      <c r="F296" s="94">
        <v>44971</v>
      </c>
      <c r="G296" s="83">
        <v>35210263.675214998</v>
      </c>
      <c r="H296" s="85">
        <v>-1.389672</v>
      </c>
      <c r="I296" s="83">
        <v>-489.30706790599999</v>
      </c>
      <c r="J296" s="84">
        <f t="shared" si="4"/>
        <v>3.1815334820061766E-3</v>
      </c>
      <c r="K296" s="84">
        <f>I296/'סכום נכסי הקרן'!$C$42</f>
        <v>-2.8359511546874481E-5</v>
      </c>
    </row>
    <row r="297" spans="2:11">
      <c r="B297" s="76" t="s">
        <v>2835</v>
      </c>
      <c r="C297" s="73" t="s">
        <v>2836</v>
      </c>
      <c r="D297" s="86" t="s">
        <v>525</v>
      </c>
      <c r="E297" s="86" t="s">
        <v>131</v>
      </c>
      <c r="F297" s="94">
        <v>44971</v>
      </c>
      <c r="G297" s="83">
        <v>20444669.230769999</v>
      </c>
      <c r="H297" s="85">
        <v>-1.3416809999999999</v>
      </c>
      <c r="I297" s="83">
        <v>-274.30231053</v>
      </c>
      <c r="J297" s="84">
        <f t="shared" si="4"/>
        <v>1.78354665686232E-3</v>
      </c>
      <c r="K297" s="84">
        <f>I297/'סכום נכסי הקרן'!$C$42</f>
        <v>-1.5898154866433099E-5</v>
      </c>
    </row>
    <row r="298" spans="2:11">
      <c r="B298" s="76" t="s">
        <v>2837</v>
      </c>
      <c r="C298" s="73" t="s">
        <v>2838</v>
      </c>
      <c r="D298" s="86" t="s">
        <v>525</v>
      </c>
      <c r="E298" s="86" t="s">
        <v>131</v>
      </c>
      <c r="F298" s="94">
        <v>44971</v>
      </c>
      <c r="G298" s="83">
        <v>40382764.990599997</v>
      </c>
      <c r="H298" s="85">
        <v>-1.2307410000000001</v>
      </c>
      <c r="I298" s="83">
        <v>-497.00738897600002</v>
      </c>
      <c r="J298" s="84">
        <f t="shared" si="4"/>
        <v>3.2316018969408842E-3</v>
      </c>
      <c r="K298" s="84">
        <f>I298/'סכום נכסי הקרן'!$C$42</f>
        <v>-2.8805810729172946E-5</v>
      </c>
    </row>
    <row r="299" spans="2:11">
      <c r="B299" s="76" t="s">
        <v>2839</v>
      </c>
      <c r="C299" s="73" t="s">
        <v>2840</v>
      </c>
      <c r="D299" s="86" t="s">
        <v>525</v>
      </c>
      <c r="E299" s="86" t="s">
        <v>131</v>
      </c>
      <c r="F299" s="94">
        <v>44987</v>
      </c>
      <c r="G299" s="83">
        <v>3543742.6666669999</v>
      </c>
      <c r="H299" s="85">
        <v>1.8158749999999999</v>
      </c>
      <c r="I299" s="83">
        <v>64.349935008000003</v>
      </c>
      <c r="J299" s="84">
        <f t="shared" si="4"/>
        <v>-4.1841102698357926E-4</v>
      </c>
      <c r="K299" s="84">
        <f>I299/'סכום נכסי הקרן'!$C$42</f>
        <v>3.7296267407496011E-6</v>
      </c>
    </row>
    <row r="300" spans="2:11">
      <c r="B300" s="76" t="s">
        <v>2841</v>
      </c>
      <c r="C300" s="73" t="s">
        <v>2842</v>
      </c>
      <c r="D300" s="86" t="s">
        <v>525</v>
      </c>
      <c r="E300" s="86" t="s">
        <v>131</v>
      </c>
      <c r="F300" s="94">
        <v>44987</v>
      </c>
      <c r="G300" s="83">
        <v>15878693.102565</v>
      </c>
      <c r="H300" s="85">
        <v>1.8305560000000001</v>
      </c>
      <c r="I300" s="83">
        <v>290.66830055699995</v>
      </c>
      <c r="J300" s="84">
        <f t="shared" si="4"/>
        <v>-1.8899602949483374E-3</v>
      </c>
      <c r="K300" s="84">
        <f>I300/'סכום נכסי הקרן'!$C$42</f>
        <v>1.6846703362029123E-5</v>
      </c>
    </row>
    <row r="301" spans="2:11">
      <c r="B301" s="76" t="s">
        <v>2843</v>
      </c>
      <c r="C301" s="73" t="s">
        <v>2844</v>
      </c>
      <c r="D301" s="86" t="s">
        <v>525</v>
      </c>
      <c r="E301" s="86" t="s">
        <v>131</v>
      </c>
      <c r="F301" s="94">
        <v>44987</v>
      </c>
      <c r="G301" s="83">
        <v>4952153.2136749998</v>
      </c>
      <c r="H301" s="85">
        <v>1.8305560000000001</v>
      </c>
      <c r="I301" s="83">
        <v>90.651915959000007</v>
      </c>
      <c r="J301" s="84">
        <f t="shared" si="4"/>
        <v>-5.894296746332202E-4</v>
      </c>
      <c r="K301" s="84">
        <f>I301/'סכום נכסי הקרן'!$C$42</f>
        <v>5.2540505257517284E-6</v>
      </c>
    </row>
    <row r="302" spans="2:11">
      <c r="B302" s="76" t="s">
        <v>2845</v>
      </c>
      <c r="C302" s="73" t="s">
        <v>2846</v>
      </c>
      <c r="D302" s="86" t="s">
        <v>525</v>
      </c>
      <c r="E302" s="86" t="s">
        <v>135</v>
      </c>
      <c r="F302" s="94">
        <v>44971</v>
      </c>
      <c r="G302" s="83">
        <v>2759230.09</v>
      </c>
      <c r="H302" s="85">
        <v>4.1499819999999996</v>
      </c>
      <c r="I302" s="83">
        <v>114.50753999999999</v>
      </c>
      <c r="J302" s="84">
        <f t="shared" si="4"/>
        <v>-7.4454181504312233E-4</v>
      </c>
      <c r="K302" s="84">
        <f>I302/'סכום נכסי הקרן'!$C$42</f>
        <v>6.636687094530259E-6</v>
      </c>
    </row>
    <row r="303" spans="2:11">
      <c r="B303" s="76" t="s">
        <v>2847</v>
      </c>
      <c r="C303" s="73" t="s">
        <v>2848</v>
      </c>
      <c r="D303" s="86" t="s">
        <v>525</v>
      </c>
      <c r="E303" s="86" t="s">
        <v>131</v>
      </c>
      <c r="F303" s="94">
        <v>44970</v>
      </c>
      <c r="G303" s="83">
        <v>32352320.031016003</v>
      </c>
      <c r="H303" s="85">
        <v>1.651397</v>
      </c>
      <c r="I303" s="83">
        <v>534.265272332</v>
      </c>
      <c r="J303" s="84">
        <f t="shared" si="4"/>
        <v>-3.4738571414299471E-3</v>
      </c>
      <c r="K303" s="84">
        <f>I303/'סכום נכסי הקרן'!$C$42</f>
        <v>3.0965222359518675E-5</v>
      </c>
    </row>
    <row r="304" spans="2:11">
      <c r="B304" s="76" t="s">
        <v>2849</v>
      </c>
      <c r="C304" s="73" t="s">
        <v>2850</v>
      </c>
      <c r="D304" s="86" t="s">
        <v>525</v>
      </c>
      <c r="E304" s="86" t="s">
        <v>131</v>
      </c>
      <c r="F304" s="94">
        <v>44970</v>
      </c>
      <c r="G304" s="83">
        <v>6838993.574763</v>
      </c>
      <c r="H304" s="85">
        <v>1.6499220000000001</v>
      </c>
      <c r="I304" s="83">
        <v>112.83804169</v>
      </c>
      <c r="J304" s="84">
        <f t="shared" si="4"/>
        <v>-7.33686535976444E-4</v>
      </c>
      <c r="K304" s="84">
        <f>I304/'סכום נכסי הקרן'!$C$42</f>
        <v>6.5399254499405921E-6</v>
      </c>
    </row>
    <row r="305" spans="2:11">
      <c r="B305" s="76" t="s">
        <v>2851</v>
      </c>
      <c r="C305" s="73" t="s">
        <v>2852</v>
      </c>
      <c r="D305" s="86" t="s">
        <v>525</v>
      </c>
      <c r="E305" s="86" t="s">
        <v>131</v>
      </c>
      <c r="F305" s="94">
        <v>44970</v>
      </c>
      <c r="G305" s="83">
        <v>9115233.1735270005</v>
      </c>
      <c r="H305" s="85">
        <v>1.613038</v>
      </c>
      <c r="I305" s="83">
        <v>147.032167625</v>
      </c>
      <c r="J305" s="84">
        <f t="shared" si="4"/>
        <v>-9.5602086075067291E-4</v>
      </c>
      <c r="K305" s="84">
        <f>I305/'סכום נכסי הקרן'!$C$42</f>
        <v>8.5217662466388441E-6</v>
      </c>
    </row>
    <row r="306" spans="2:11">
      <c r="B306" s="76" t="s">
        <v>2853</v>
      </c>
      <c r="C306" s="73" t="s">
        <v>2854</v>
      </c>
      <c r="D306" s="86" t="s">
        <v>525</v>
      </c>
      <c r="E306" s="86" t="s">
        <v>133</v>
      </c>
      <c r="F306" s="94">
        <v>44845</v>
      </c>
      <c r="G306" s="83">
        <v>5272246.8600000003</v>
      </c>
      <c r="H306" s="85">
        <v>-10.573976999999999</v>
      </c>
      <c r="I306" s="83">
        <v>-557.48616000000004</v>
      </c>
      <c r="J306" s="84">
        <f t="shared" si="4"/>
        <v>3.6248421495022995E-3</v>
      </c>
      <c r="K306" s="84">
        <f>I306/'סכום נכסי הקרן'!$C$42</f>
        <v>-3.231107055003742E-5</v>
      </c>
    </row>
    <row r="307" spans="2:11">
      <c r="B307" s="76" t="s">
        <v>2855</v>
      </c>
      <c r="C307" s="73" t="s">
        <v>2856</v>
      </c>
      <c r="D307" s="86" t="s">
        <v>525</v>
      </c>
      <c r="E307" s="86" t="s">
        <v>133</v>
      </c>
      <c r="F307" s="94">
        <v>44845</v>
      </c>
      <c r="G307" s="83">
        <v>5079755.1219610004</v>
      </c>
      <c r="H307" s="85">
        <v>-10.597344</v>
      </c>
      <c r="I307" s="83">
        <v>-538.31912220900006</v>
      </c>
      <c r="J307" s="84">
        <f t="shared" si="4"/>
        <v>3.5002157615289728E-3</v>
      </c>
      <c r="K307" s="84">
        <f>I307/'סכום נכסי הקרן'!$C$42</f>
        <v>-3.1200177482664707E-5</v>
      </c>
    </row>
    <row r="308" spans="2:11">
      <c r="B308" s="76" t="s">
        <v>2857</v>
      </c>
      <c r="C308" s="73" t="s">
        <v>2858</v>
      </c>
      <c r="D308" s="86" t="s">
        <v>525</v>
      </c>
      <c r="E308" s="86" t="s">
        <v>133</v>
      </c>
      <c r="F308" s="94">
        <v>44854</v>
      </c>
      <c r="G308" s="83">
        <v>7158448.5561760012</v>
      </c>
      <c r="H308" s="85">
        <v>-9.6897590000000005</v>
      </c>
      <c r="I308" s="83">
        <v>-693.63638819300002</v>
      </c>
      <c r="J308" s="84">
        <f t="shared" si="4"/>
        <v>4.5101073295712403E-3</v>
      </c>
      <c r="K308" s="84">
        <f>I308/'סכום נכסי הקרן'!$C$42</f>
        <v>-4.0202135735490121E-5</v>
      </c>
    </row>
    <row r="309" spans="2:11">
      <c r="B309" s="76" t="s">
        <v>2859</v>
      </c>
      <c r="C309" s="73" t="s">
        <v>2860</v>
      </c>
      <c r="D309" s="86" t="s">
        <v>525</v>
      </c>
      <c r="E309" s="86" t="s">
        <v>133</v>
      </c>
      <c r="F309" s="94">
        <v>44811</v>
      </c>
      <c r="G309" s="83">
        <v>9144924.337359</v>
      </c>
      <c r="H309" s="85">
        <v>-8.4125829999999997</v>
      </c>
      <c r="I309" s="83">
        <v>-769.32432936600003</v>
      </c>
      <c r="J309" s="84">
        <f t="shared" si="4"/>
        <v>5.0022394380579175E-3</v>
      </c>
      <c r="K309" s="84">
        <f>I309/'סכום נכסי הקרן'!$C$42</f>
        <v>-4.4588896488488697E-5</v>
      </c>
    </row>
    <row r="310" spans="2:11">
      <c r="B310" s="76" t="s">
        <v>2861</v>
      </c>
      <c r="C310" s="73" t="s">
        <v>2862</v>
      </c>
      <c r="D310" s="86" t="s">
        <v>525</v>
      </c>
      <c r="E310" s="86" t="s">
        <v>133</v>
      </c>
      <c r="F310" s="94">
        <v>44811</v>
      </c>
      <c r="G310" s="83">
        <v>24092418.519228</v>
      </c>
      <c r="H310" s="85">
        <v>-8.3640539999999994</v>
      </c>
      <c r="I310" s="83">
        <v>-2015.1029704580001</v>
      </c>
      <c r="J310" s="84">
        <f t="shared" si="4"/>
        <v>1.3102442189602419E-2</v>
      </c>
      <c r="K310" s="84">
        <f>I310/'סכום נכסי הקרן'!$C$42</f>
        <v>-1.1679237784855216E-4</v>
      </c>
    </row>
    <row r="311" spans="2:11">
      <c r="B311" s="76" t="s">
        <v>2861</v>
      </c>
      <c r="C311" s="73" t="s">
        <v>2863</v>
      </c>
      <c r="D311" s="86" t="s">
        <v>525</v>
      </c>
      <c r="E311" s="86" t="s">
        <v>133</v>
      </c>
      <c r="F311" s="94">
        <v>44811</v>
      </c>
      <c r="G311" s="83">
        <v>24078123.77</v>
      </c>
      <c r="H311" s="85">
        <v>-8.3640539999999994</v>
      </c>
      <c r="I311" s="83">
        <v>-2013.9073500000002</v>
      </c>
      <c r="J311" s="84">
        <f t="shared" si="4"/>
        <v>1.3094668121397812E-2</v>
      </c>
      <c r="K311" s="84">
        <f>I311/'סכום נכסי הקרן'!$C$42</f>
        <v>-1.167230814610517E-4</v>
      </c>
    </row>
    <row r="312" spans="2:11">
      <c r="B312" s="76" t="s">
        <v>2864</v>
      </c>
      <c r="C312" s="73" t="s">
        <v>2818</v>
      </c>
      <c r="D312" s="86" t="s">
        <v>525</v>
      </c>
      <c r="E312" s="86" t="s">
        <v>133</v>
      </c>
      <c r="F312" s="94">
        <v>44811</v>
      </c>
      <c r="G312" s="83">
        <v>7264265.3671209998</v>
      </c>
      <c r="H312" s="85">
        <v>-8.3532759999999993</v>
      </c>
      <c r="I312" s="83">
        <v>-606.80414316700001</v>
      </c>
      <c r="J312" s="84">
        <f t="shared" si="4"/>
        <v>3.9455136153413554E-3</v>
      </c>
      <c r="K312" s="84">
        <f>I312/'סכום נכסי הקרן'!$C$42</f>
        <v>-3.5169467668800856E-5</v>
      </c>
    </row>
    <row r="313" spans="2:11">
      <c r="B313" s="76" t="s">
        <v>2865</v>
      </c>
      <c r="C313" s="73" t="s">
        <v>2866</v>
      </c>
      <c r="D313" s="86" t="s">
        <v>525</v>
      </c>
      <c r="E313" s="86" t="s">
        <v>133</v>
      </c>
      <c r="F313" s="94">
        <v>44811</v>
      </c>
      <c r="G313" s="83">
        <v>5449824.706371</v>
      </c>
      <c r="H313" s="85">
        <v>-8.3209540000000004</v>
      </c>
      <c r="I313" s="83">
        <v>-453.47742647000001</v>
      </c>
      <c r="J313" s="84">
        <f t="shared" si="4"/>
        <v>2.9485648384818841E-3</v>
      </c>
      <c r="K313" s="84">
        <f>I313/'סכום נכסי הקרן'!$C$42</f>
        <v>-2.6282878698767292E-5</v>
      </c>
    </row>
    <row r="314" spans="2:11">
      <c r="B314" s="76" t="s">
        <v>2867</v>
      </c>
      <c r="C314" s="73" t="s">
        <v>2868</v>
      </c>
      <c r="D314" s="86" t="s">
        <v>525</v>
      </c>
      <c r="E314" s="86" t="s">
        <v>133</v>
      </c>
      <c r="F314" s="94">
        <v>44810</v>
      </c>
      <c r="G314" s="83">
        <v>4038655.9008689998</v>
      </c>
      <c r="H314" s="85">
        <v>-7.6175959999999998</v>
      </c>
      <c r="I314" s="83">
        <v>-307.64849159099998</v>
      </c>
      <c r="J314" s="84">
        <f t="shared" si="4"/>
        <v>2.0003675419491317E-3</v>
      </c>
      <c r="K314" s="84">
        <f>I314/'סכום נכסי הקרן'!$C$42</f>
        <v>-1.783085003654511E-5</v>
      </c>
    </row>
    <row r="315" spans="2:11">
      <c r="B315" s="76" t="s">
        <v>2869</v>
      </c>
      <c r="C315" s="73" t="s">
        <v>2870</v>
      </c>
      <c r="D315" s="86" t="s">
        <v>525</v>
      </c>
      <c r="E315" s="86" t="s">
        <v>133</v>
      </c>
      <c r="F315" s="94">
        <v>44860</v>
      </c>
      <c r="G315" s="83">
        <v>5502015.3560199998</v>
      </c>
      <c r="H315" s="85">
        <v>-7.1247619999999996</v>
      </c>
      <c r="I315" s="83">
        <v>-392.00547691600002</v>
      </c>
      <c r="J315" s="84">
        <f t="shared" si="4"/>
        <v>2.548866819511479E-3</v>
      </c>
      <c r="K315" s="84">
        <f>I315/'סכום נכסי הקרן'!$C$42</f>
        <v>-2.2720055724134823E-5</v>
      </c>
    </row>
    <row r="316" spans="2:11">
      <c r="B316" s="76" t="s">
        <v>2871</v>
      </c>
      <c r="C316" s="73" t="s">
        <v>2872</v>
      </c>
      <c r="D316" s="86" t="s">
        <v>525</v>
      </c>
      <c r="E316" s="86" t="s">
        <v>133</v>
      </c>
      <c r="F316" s="94">
        <v>44861</v>
      </c>
      <c r="G316" s="83">
        <v>5565039.3422419997</v>
      </c>
      <c r="H316" s="85">
        <v>-6.7711819999999996</v>
      </c>
      <c r="I316" s="83">
        <v>-376.81896211999998</v>
      </c>
      <c r="J316" s="84">
        <f t="shared" si="4"/>
        <v>2.4501222714197715E-3</v>
      </c>
      <c r="K316" s="84">
        <f>I316/'סכום נכסי הקרן'!$C$42</f>
        <v>-2.1839867862641102E-5</v>
      </c>
    </row>
    <row r="317" spans="2:11">
      <c r="B317" s="76" t="s">
        <v>2873</v>
      </c>
      <c r="C317" s="73" t="s">
        <v>2874</v>
      </c>
      <c r="D317" s="86" t="s">
        <v>525</v>
      </c>
      <c r="E317" s="86" t="s">
        <v>133</v>
      </c>
      <c r="F317" s="94">
        <v>44755</v>
      </c>
      <c r="G317" s="83">
        <v>9183422.0254679993</v>
      </c>
      <c r="H317" s="85">
        <v>-5.8416990000000002</v>
      </c>
      <c r="I317" s="83">
        <v>-536.46785124200005</v>
      </c>
      <c r="J317" s="84">
        <f t="shared" si="4"/>
        <v>3.488178574755885E-3</v>
      </c>
      <c r="K317" s="84">
        <f>I317/'סכום נכסי הקרן'!$C$42</f>
        <v>-3.1092880564617499E-5</v>
      </c>
    </row>
    <row r="318" spans="2:11">
      <c r="B318" s="76" t="s">
        <v>2875</v>
      </c>
      <c r="C318" s="73" t="s">
        <v>2876</v>
      </c>
      <c r="D318" s="86" t="s">
        <v>525</v>
      </c>
      <c r="E318" s="86" t="s">
        <v>133</v>
      </c>
      <c r="F318" s="94">
        <v>44753</v>
      </c>
      <c r="G318" s="83">
        <v>12489068.65136</v>
      </c>
      <c r="H318" s="85">
        <v>-5.7254940000000003</v>
      </c>
      <c r="I318" s="83">
        <v>-715.06091370000001</v>
      </c>
      <c r="J318" s="84">
        <f t="shared" si="4"/>
        <v>4.6494121745396981E-3</v>
      </c>
      <c r="K318" s="84">
        <f>I318/'סכום נכסי הקרן'!$C$42</f>
        <v>-4.1443869440875296E-5</v>
      </c>
    </row>
    <row r="319" spans="2:11">
      <c r="B319" s="76" t="s">
        <v>2877</v>
      </c>
      <c r="C319" s="73" t="s">
        <v>2878</v>
      </c>
      <c r="D319" s="86" t="s">
        <v>525</v>
      </c>
      <c r="E319" s="86" t="s">
        <v>133</v>
      </c>
      <c r="F319" s="94">
        <v>44753</v>
      </c>
      <c r="G319" s="83">
        <v>4654505.4202300003</v>
      </c>
      <c r="H319" s="85">
        <v>-5.5726579999999997</v>
      </c>
      <c r="I319" s="83">
        <v>-259.379688843</v>
      </c>
      <c r="J319" s="84">
        <f t="shared" si="4"/>
        <v>1.6865179735455632E-3</v>
      </c>
      <c r="K319" s="84">
        <f>I319/'סכום נכסי הקרן'!$C$42</f>
        <v>-1.503326185793191E-5</v>
      </c>
    </row>
    <row r="320" spans="2:11">
      <c r="B320" s="76" t="s">
        <v>2879</v>
      </c>
      <c r="C320" s="73" t="s">
        <v>2880</v>
      </c>
      <c r="D320" s="86" t="s">
        <v>525</v>
      </c>
      <c r="E320" s="86" t="s">
        <v>133</v>
      </c>
      <c r="F320" s="94">
        <v>44753</v>
      </c>
      <c r="G320" s="83">
        <v>27846143.32</v>
      </c>
      <c r="H320" s="85">
        <v>-5.5675369999999997</v>
      </c>
      <c r="I320" s="83">
        <v>-1550.3444399999998</v>
      </c>
      <c r="J320" s="84">
        <f t="shared" si="4"/>
        <v>1.008052625442493E-2</v>
      </c>
      <c r="K320" s="84">
        <f>I320/'סכום נכסי הקרן'!$C$42</f>
        <v>-8.9855663103274614E-5</v>
      </c>
    </row>
    <row r="321" spans="2:11">
      <c r="B321" s="76" t="s">
        <v>2881</v>
      </c>
      <c r="C321" s="73" t="s">
        <v>2882</v>
      </c>
      <c r="D321" s="86" t="s">
        <v>525</v>
      </c>
      <c r="E321" s="86" t="s">
        <v>133</v>
      </c>
      <c r="F321" s="94">
        <v>44753</v>
      </c>
      <c r="G321" s="83">
        <v>22215804.43</v>
      </c>
      <c r="H321" s="85">
        <v>-5.5675369999999997</v>
      </c>
      <c r="I321" s="83">
        <v>-1236.87321</v>
      </c>
      <c r="J321" s="84">
        <f t="shared" si="4"/>
        <v>8.0422985661172449E-3</v>
      </c>
      <c r="K321" s="84">
        <f>I321/'סכום נכסי הקרן'!$C$42</f>
        <v>-7.1687335789217158E-5</v>
      </c>
    </row>
    <row r="322" spans="2:11">
      <c r="B322" s="76" t="s">
        <v>2883</v>
      </c>
      <c r="C322" s="73" t="s">
        <v>2634</v>
      </c>
      <c r="D322" s="86" t="s">
        <v>525</v>
      </c>
      <c r="E322" s="86" t="s">
        <v>133</v>
      </c>
      <c r="F322" s="94">
        <v>44769</v>
      </c>
      <c r="G322" s="83">
        <v>2928426.3036620002</v>
      </c>
      <c r="H322" s="85">
        <v>-5.2355710000000002</v>
      </c>
      <c r="I322" s="83">
        <v>-153.319842217</v>
      </c>
      <c r="J322" s="84">
        <f t="shared" si="4"/>
        <v>9.9690407816262856E-4</v>
      </c>
      <c r="K322" s="84">
        <f>I322/'סכום נכסי הקרן'!$C$42</f>
        <v>-8.8861905353741732E-6</v>
      </c>
    </row>
    <row r="323" spans="2:11">
      <c r="B323" s="76" t="s">
        <v>2884</v>
      </c>
      <c r="C323" s="73" t="s">
        <v>2885</v>
      </c>
      <c r="D323" s="86" t="s">
        <v>525</v>
      </c>
      <c r="E323" s="86" t="s">
        <v>133</v>
      </c>
      <c r="F323" s="94">
        <v>44769</v>
      </c>
      <c r="G323" s="83">
        <v>35036458.945956998</v>
      </c>
      <c r="H323" s="85">
        <v>-5.2050650000000003</v>
      </c>
      <c r="I323" s="83">
        <v>-1823.6705063510001</v>
      </c>
      <c r="J323" s="84">
        <f t="shared" si="4"/>
        <v>1.1857725254067843E-2</v>
      </c>
      <c r="K323" s="84">
        <f>I323/'סכום נכסי הקרן'!$C$42</f>
        <v>-1.0569723630579389E-4</v>
      </c>
    </row>
    <row r="324" spans="2:11">
      <c r="B324" s="76" t="s">
        <v>2884</v>
      </c>
      <c r="C324" s="73" t="s">
        <v>2886</v>
      </c>
      <c r="D324" s="86" t="s">
        <v>525</v>
      </c>
      <c r="E324" s="86" t="s">
        <v>133</v>
      </c>
      <c r="F324" s="94">
        <v>44769</v>
      </c>
      <c r="G324" s="83">
        <v>25065795.449999999</v>
      </c>
      <c r="H324" s="85">
        <v>-5.2050650000000003</v>
      </c>
      <c r="I324" s="83">
        <v>-1304.6909800000001</v>
      </c>
      <c r="J324" s="84">
        <f t="shared" si="4"/>
        <v>8.4832578738447267E-3</v>
      </c>
      <c r="K324" s="84">
        <f>I324/'סכום נכסי הקרן'!$C$42</f>
        <v>-7.5617953099997069E-5</v>
      </c>
    </row>
    <row r="325" spans="2:11">
      <c r="B325" s="76" t="s">
        <v>2887</v>
      </c>
      <c r="C325" s="73" t="s">
        <v>2888</v>
      </c>
      <c r="D325" s="86" t="s">
        <v>525</v>
      </c>
      <c r="E325" s="86" t="s">
        <v>133</v>
      </c>
      <c r="F325" s="94">
        <v>44769</v>
      </c>
      <c r="G325" s="83">
        <v>38698652.765396997</v>
      </c>
      <c r="H325" s="85">
        <v>-5.154261</v>
      </c>
      <c r="I325" s="83">
        <v>-1994.6295899060003</v>
      </c>
      <c r="J325" s="84">
        <f t="shared" si="4"/>
        <v>1.2969321803676267E-2</v>
      </c>
      <c r="K325" s="84">
        <f>I325/'סכום נכסי הקרן'!$C$42</f>
        <v>-1.1560577109330388E-4</v>
      </c>
    </row>
    <row r="326" spans="2:11">
      <c r="B326" s="76" t="s">
        <v>2889</v>
      </c>
      <c r="C326" s="73" t="s">
        <v>2890</v>
      </c>
      <c r="D326" s="86" t="s">
        <v>525</v>
      </c>
      <c r="E326" s="86" t="s">
        <v>133</v>
      </c>
      <c r="F326" s="94">
        <v>44888</v>
      </c>
      <c r="G326" s="83">
        <v>7553275.3280170001</v>
      </c>
      <c r="H326" s="85">
        <v>-4.2947740000000003</v>
      </c>
      <c r="I326" s="83">
        <v>-324.39613814099999</v>
      </c>
      <c r="J326" s="84">
        <f t="shared" si="4"/>
        <v>2.1092627567099913E-3</v>
      </c>
      <c r="K326" s="84">
        <f>I326/'סכום נכסי הקרן'!$C$42</f>
        <v>-1.8801518777853668E-5</v>
      </c>
    </row>
    <row r="327" spans="2:11">
      <c r="B327" s="76" t="s">
        <v>2891</v>
      </c>
      <c r="C327" s="73" t="s">
        <v>2892</v>
      </c>
      <c r="D327" s="86" t="s">
        <v>525</v>
      </c>
      <c r="E327" s="86" t="s">
        <v>133</v>
      </c>
      <c r="F327" s="94">
        <v>44895</v>
      </c>
      <c r="G327" s="83">
        <v>2840606.653157</v>
      </c>
      <c r="H327" s="85">
        <v>-3.9963350000000002</v>
      </c>
      <c r="I327" s="83">
        <v>-113.52014659000001</v>
      </c>
      <c r="J327" s="84">
        <f t="shared" si="4"/>
        <v>7.3812166418106551E-4</v>
      </c>
      <c r="K327" s="84">
        <f>I327/'סכום נכסי הקרן'!$C$42</f>
        <v>-6.5794592377326095E-6</v>
      </c>
    </row>
    <row r="328" spans="2:11">
      <c r="B328" s="76" t="s">
        <v>2893</v>
      </c>
      <c r="C328" s="73" t="s">
        <v>2894</v>
      </c>
      <c r="D328" s="86" t="s">
        <v>525</v>
      </c>
      <c r="E328" s="86" t="s">
        <v>133</v>
      </c>
      <c r="F328" s="94">
        <v>44880</v>
      </c>
      <c r="G328" s="83">
        <v>6667758.6900000004</v>
      </c>
      <c r="H328" s="85">
        <v>-3.5375079999999999</v>
      </c>
      <c r="I328" s="83">
        <v>-235.87251999999998</v>
      </c>
      <c r="J328" s="84">
        <f t="shared" si="4"/>
        <v>1.533671530796969E-3</v>
      </c>
      <c r="K328" s="84">
        <f>I328/'סכום נכסי הקרן'!$C$42</f>
        <v>-1.367082123533813E-5</v>
      </c>
    </row>
    <row r="329" spans="2:11">
      <c r="B329" s="76" t="s">
        <v>2895</v>
      </c>
      <c r="C329" s="73" t="s">
        <v>2896</v>
      </c>
      <c r="D329" s="86" t="s">
        <v>525</v>
      </c>
      <c r="E329" s="86" t="s">
        <v>133</v>
      </c>
      <c r="F329" s="94">
        <v>44784</v>
      </c>
      <c r="G329" s="83">
        <v>15944576.244268</v>
      </c>
      <c r="H329" s="85">
        <v>-3.5158399999999999</v>
      </c>
      <c r="I329" s="83">
        <v>-560.585712478</v>
      </c>
      <c r="J329" s="84">
        <f t="shared" si="4"/>
        <v>3.6449958129884902E-3</v>
      </c>
      <c r="K329" s="84">
        <f>I329/'סכום נכסי הקרן'!$C$42</f>
        <v>-3.2490716012070417E-5</v>
      </c>
    </row>
    <row r="330" spans="2:11">
      <c r="B330" s="76" t="s">
        <v>2897</v>
      </c>
      <c r="C330" s="73" t="s">
        <v>2898</v>
      </c>
      <c r="D330" s="86" t="s">
        <v>525</v>
      </c>
      <c r="E330" s="86" t="s">
        <v>133</v>
      </c>
      <c r="F330" s="94">
        <v>44880</v>
      </c>
      <c r="G330" s="83">
        <v>17579911.563689001</v>
      </c>
      <c r="H330" s="85">
        <v>-3.478154</v>
      </c>
      <c r="I330" s="83">
        <v>-611.45643669899994</v>
      </c>
      <c r="J330" s="84">
        <f t="shared" si="4"/>
        <v>3.9757633881548193E-3</v>
      </c>
      <c r="K330" s="84">
        <f>I330/'סכום נכסי הקרן'!$C$42</f>
        <v>-3.5439107698128103E-5</v>
      </c>
    </row>
    <row r="331" spans="2:11">
      <c r="B331" s="76" t="s">
        <v>2899</v>
      </c>
      <c r="C331" s="73" t="s">
        <v>2900</v>
      </c>
      <c r="D331" s="86" t="s">
        <v>525</v>
      </c>
      <c r="E331" s="86" t="s">
        <v>133</v>
      </c>
      <c r="F331" s="94">
        <v>44880</v>
      </c>
      <c r="G331" s="83">
        <v>6396032.0687619997</v>
      </c>
      <c r="H331" s="85">
        <v>-3.4241670000000002</v>
      </c>
      <c r="I331" s="83">
        <v>-219.010840927</v>
      </c>
      <c r="J331" s="84">
        <f t="shared" si="4"/>
        <v>1.4240348628388063E-3</v>
      </c>
      <c r="K331" s="84">
        <f>I331/'סכום נכסי הקרן'!$C$42</f>
        <v>-1.2693543338215462E-5</v>
      </c>
    </row>
    <row r="332" spans="2:11">
      <c r="B332" s="76" t="s">
        <v>2901</v>
      </c>
      <c r="C332" s="73" t="s">
        <v>2902</v>
      </c>
      <c r="D332" s="86" t="s">
        <v>525</v>
      </c>
      <c r="E332" s="86" t="s">
        <v>133</v>
      </c>
      <c r="F332" s="94">
        <v>44880</v>
      </c>
      <c r="G332" s="83">
        <v>79140.036357000005</v>
      </c>
      <c r="H332" s="85">
        <v>-3.3898410000000001</v>
      </c>
      <c r="I332" s="83">
        <v>-2.6827216530000002</v>
      </c>
      <c r="J332" s="84">
        <f t="shared" ref="J332:J394" si="5">IFERROR(I332/$I$11,0)</f>
        <v>1.7443379263759448E-5</v>
      </c>
      <c r="K332" s="84">
        <f>I332/'סכום נכסי הקרן'!$C$42</f>
        <v>-1.5548656597357682E-7</v>
      </c>
    </row>
    <row r="333" spans="2:11">
      <c r="B333" s="76" t="s">
        <v>2901</v>
      </c>
      <c r="C333" s="73" t="s">
        <v>2903</v>
      </c>
      <c r="D333" s="86" t="s">
        <v>525</v>
      </c>
      <c r="E333" s="86" t="s">
        <v>133</v>
      </c>
      <c r="F333" s="94">
        <v>44880</v>
      </c>
      <c r="G333" s="83">
        <v>34869947.940350004</v>
      </c>
      <c r="H333" s="85">
        <v>-3.3898410000000001</v>
      </c>
      <c r="I333" s="83">
        <v>-1182.0359151930002</v>
      </c>
      <c r="J333" s="84">
        <f t="shared" si="5"/>
        <v>7.6857398713128808E-3</v>
      </c>
      <c r="K333" s="84">
        <f>I333/'סכום נכסי הקרן'!$C$42</f>
        <v>-6.85090475582014E-5</v>
      </c>
    </row>
    <row r="334" spans="2:11">
      <c r="B334" s="76" t="s">
        <v>2904</v>
      </c>
      <c r="C334" s="73" t="s">
        <v>2905</v>
      </c>
      <c r="D334" s="86" t="s">
        <v>525</v>
      </c>
      <c r="E334" s="86" t="s">
        <v>133</v>
      </c>
      <c r="F334" s="94">
        <v>44903</v>
      </c>
      <c r="G334" s="83">
        <v>11590177.997614</v>
      </c>
      <c r="H334" s="85">
        <v>-2.5326499999999998</v>
      </c>
      <c r="I334" s="83">
        <v>-293.53861110899999</v>
      </c>
      <c r="J334" s="84">
        <f t="shared" si="5"/>
        <v>1.9086233998244315E-3</v>
      </c>
      <c r="K334" s="84">
        <f>I334/'סכום נכסי הקרן'!$C$42</f>
        <v>-1.7013062302215529E-5</v>
      </c>
    </row>
    <row r="335" spans="2:11">
      <c r="B335" s="76" t="s">
        <v>2906</v>
      </c>
      <c r="C335" s="73" t="s">
        <v>2907</v>
      </c>
      <c r="D335" s="86" t="s">
        <v>525</v>
      </c>
      <c r="E335" s="86" t="s">
        <v>133</v>
      </c>
      <c r="F335" s="94">
        <v>44984</v>
      </c>
      <c r="G335" s="83">
        <v>968141.56442099984</v>
      </c>
      <c r="H335" s="85">
        <v>-2.7607870000000001</v>
      </c>
      <c r="I335" s="83">
        <v>-26.728329045999999</v>
      </c>
      <c r="J335" s="84">
        <f t="shared" si="5"/>
        <v>1.7379081430776215E-4</v>
      </c>
      <c r="K335" s="84">
        <f>I335/'סכום נכסי הקרן'!$C$42</f>
        <v>-1.5491342879075603E-6</v>
      </c>
    </row>
    <row r="336" spans="2:11">
      <c r="B336" s="76" t="s">
        <v>2908</v>
      </c>
      <c r="C336" s="73" t="s">
        <v>2909</v>
      </c>
      <c r="D336" s="86" t="s">
        <v>525</v>
      </c>
      <c r="E336" s="86" t="s">
        <v>133</v>
      </c>
      <c r="F336" s="94">
        <v>44907</v>
      </c>
      <c r="G336" s="83">
        <v>963577.27275</v>
      </c>
      <c r="H336" s="85">
        <v>-2.0496029999999998</v>
      </c>
      <c r="I336" s="83">
        <v>-19.749512666999998</v>
      </c>
      <c r="J336" s="84">
        <f t="shared" si="5"/>
        <v>1.2841370976361308E-4</v>
      </c>
      <c r="K336" s="84">
        <f>I336/'סכום נכסי הקרן'!$C$42</f>
        <v>-1.1446524468200152E-6</v>
      </c>
    </row>
    <row r="337" spans="2:11">
      <c r="B337" s="76" t="s">
        <v>2908</v>
      </c>
      <c r="C337" s="73" t="s">
        <v>2910</v>
      </c>
      <c r="D337" s="86" t="s">
        <v>525</v>
      </c>
      <c r="E337" s="86" t="s">
        <v>133</v>
      </c>
      <c r="F337" s="94">
        <v>44907</v>
      </c>
      <c r="G337" s="83">
        <v>10033282.348655</v>
      </c>
      <c r="H337" s="85">
        <v>-2.0496029999999998</v>
      </c>
      <c r="I337" s="83">
        <v>-205.64249944200003</v>
      </c>
      <c r="J337" s="84">
        <f t="shared" si="5"/>
        <v>1.3371122965749765E-3</v>
      </c>
      <c r="K337" s="84">
        <f>I337/'סכום נכסי הקרן'!$C$42</f>
        <v>-1.1918734103742581E-5</v>
      </c>
    </row>
    <row r="338" spans="2:11">
      <c r="B338" s="76" t="s">
        <v>2911</v>
      </c>
      <c r="C338" s="73" t="s">
        <v>2912</v>
      </c>
      <c r="D338" s="86" t="s">
        <v>525</v>
      </c>
      <c r="E338" s="86" t="s">
        <v>133</v>
      </c>
      <c r="F338" s="94">
        <v>44900</v>
      </c>
      <c r="G338" s="83">
        <v>6481276.093204</v>
      </c>
      <c r="H338" s="85">
        <v>-1.978361</v>
      </c>
      <c r="I338" s="83">
        <v>-128.22301822599999</v>
      </c>
      <c r="J338" s="84">
        <f t="shared" si="5"/>
        <v>8.3372150620206664E-4</v>
      </c>
      <c r="K338" s="84">
        <f>I338/'סכום נכסי הקרן'!$C$42</f>
        <v>-7.4316158593767054E-6</v>
      </c>
    </row>
    <row r="339" spans="2:11">
      <c r="B339" s="76" t="s">
        <v>2913</v>
      </c>
      <c r="C339" s="73" t="s">
        <v>2914</v>
      </c>
      <c r="D339" s="86" t="s">
        <v>525</v>
      </c>
      <c r="E339" s="86" t="s">
        <v>133</v>
      </c>
      <c r="F339" s="94">
        <v>44907</v>
      </c>
      <c r="G339" s="83">
        <v>31475091.015792999</v>
      </c>
      <c r="H339" s="85">
        <v>-2.08243</v>
      </c>
      <c r="I339" s="83">
        <v>-655.44675978600003</v>
      </c>
      <c r="J339" s="84">
        <f t="shared" si="5"/>
        <v>4.2617937665519832E-3</v>
      </c>
      <c r="K339" s="84">
        <f>I339/'סכום נכסי הקרן'!$C$42</f>
        <v>-3.7988721544654804E-5</v>
      </c>
    </row>
    <row r="340" spans="2:11">
      <c r="B340" s="76" t="s">
        <v>2913</v>
      </c>
      <c r="C340" s="73" t="s">
        <v>2915</v>
      </c>
      <c r="D340" s="86" t="s">
        <v>525</v>
      </c>
      <c r="E340" s="86" t="s">
        <v>133</v>
      </c>
      <c r="F340" s="94">
        <v>44907</v>
      </c>
      <c r="G340" s="83">
        <v>5603101.1391319986</v>
      </c>
      <c r="H340" s="85">
        <v>-2.08243</v>
      </c>
      <c r="I340" s="83">
        <v>-116.68066288600002</v>
      </c>
      <c r="J340" s="84">
        <f t="shared" si="5"/>
        <v>7.5867172175366913E-4</v>
      </c>
      <c r="K340" s="84">
        <f>I340/'סכום נכסי הקרן'!$C$42</f>
        <v>-6.7626380721894138E-6</v>
      </c>
    </row>
    <row r="341" spans="2:11">
      <c r="B341" s="76" t="s">
        <v>2916</v>
      </c>
      <c r="C341" s="73" t="s">
        <v>2917</v>
      </c>
      <c r="D341" s="86" t="s">
        <v>525</v>
      </c>
      <c r="E341" s="86" t="s">
        <v>133</v>
      </c>
      <c r="F341" s="94">
        <v>44907</v>
      </c>
      <c r="G341" s="83">
        <v>6670640.21</v>
      </c>
      <c r="H341" s="85">
        <v>-2.0747960000000001</v>
      </c>
      <c r="I341" s="83">
        <v>-138.40216000000001</v>
      </c>
      <c r="J341" s="84">
        <f t="shared" si="5"/>
        <v>8.9990751187466465E-4</v>
      </c>
      <c r="K341" s="84">
        <f>I341/'סכום נכסי הקרן'!$C$42</f>
        <v>-8.0215838112242412E-6</v>
      </c>
    </row>
    <row r="342" spans="2:11">
      <c r="B342" s="76" t="s">
        <v>2918</v>
      </c>
      <c r="C342" s="73" t="s">
        <v>2919</v>
      </c>
      <c r="D342" s="86" t="s">
        <v>525</v>
      </c>
      <c r="E342" s="86" t="s">
        <v>133</v>
      </c>
      <c r="F342" s="94">
        <v>44907</v>
      </c>
      <c r="G342" s="83">
        <v>8115853.0138310008</v>
      </c>
      <c r="H342" s="85">
        <v>-2.0356879999999999</v>
      </c>
      <c r="I342" s="83">
        <v>-165.21342324299999</v>
      </c>
      <c r="J342" s="84">
        <f t="shared" si="5"/>
        <v>1.0742375743189557E-3</v>
      </c>
      <c r="K342" s="84">
        <f>I342/'סכום נכסי הקרן'!$C$42</f>
        <v>-9.575524842119425E-6</v>
      </c>
    </row>
    <row r="343" spans="2:11">
      <c r="B343" s="76" t="s">
        <v>2920</v>
      </c>
      <c r="C343" s="73" t="s">
        <v>2921</v>
      </c>
      <c r="D343" s="86" t="s">
        <v>525</v>
      </c>
      <c r="E343" s="86" t="s">
        <v>133</v>
      </c>
      <c r="F343" s="94">
        <v>44979</v>
      </c>
      <c r="G343" s="83">
        <v>22249928.602122001</v>
      </c>
      <c r="H343" s="85">
        <v>-2.0747239999999998</v>
      </c>
      <c r="I343" s="83">
        <v>-461.624573736</v>
      </c>
      <c r="J343" s="84">
        <f t="shared" si="5"/>
        <v>3.00153857115356E-3</v>
      </c>
      <c r="K343" s="84">
        <f>I343/'סכום נכסי הקרן'!$C$42</f>
        <v>-2.67550752643166E-5</v>
      </c>
    </row>
    <row r="344" spans="2:11">
      <c r="B344" s="76" t="s">
        <v>2922</v>
      </c>
      <c r="C344" s="73" t="s">
        <v>2923</v>
      </c>
      <c r="D344" s="86" t="s">
        <v>525</v>
      </c>
      <c r="E344" s="86" t="s">
        <v>133</v>
      </c>
      <c r="F344" s="94">
        <v>44987</v>
      </c>
      <c r="G344" s="83">
        <v>11071368.293632003</v>
      </c>
      <c r="H344" s="85">
        <v>-2.160088</v>
      </c>
      <c r="I344" s="83">
        <v>-239.15128807099998</v>
      </c>
      <c r="J344" s="84">
        <f t="shared" si="5"/>
        <v>1.554990475651498E-3</v>
      </c>
      <c r="K344" s="84">
        <f>I344/'סכום נכסי הקרן'!$C$42</f>
        <v>-1.3860853767193795E-5</v>
      </c>
    </row>
    <row r="345" spans="2:11">
      <c r="B345" s="76" t="s">
        <v>2922</v>
      </c>
      <c r="C345" s="73" t="s">
        <v>2924</v>
      </c>
      <c r="D345" s="86" t="s">
        <v>525</v>
      </c>
      <c r="E345" s="86" t="s">
        <v>133</v>
      </c>
      <c r="F345" s="94">
        <v>44987</v>
      </c>
      <c r="G345" s="83">
        <v>27058401.532517999</v>
      </c>
      <c r="H345" s="85">
        <v>-2.160088</v>
      </c>
      <c r="I345" s="83">
        <v>-584.48525975699999</v>
      </c>
      <c r="J345" s="84">
        <f t="shared" si="5"/>
        <v>3.8003935475814745E-3</v>
      </c>
      <c r="K345" s="84">
        <f>I345/'סכום נכסי הקרן'!$C$42</f>
        <v>-3.3875898306543378E-5</v>
      </c>
    </row>
    <row r="346" spans="2:11">
      <c r="B346" s="76" t="s">
        <v>2925</v>
      </c>
      <c r="C346" s="73" t="s">
        <v>2926</v>
      </c>
      <c r="D346" s="86" t="s">
        <v>525</v>
      </c>
      <c r="E346" s="86" t="s">
        <v>133</v>
      </c>
      <c r="F346" s="94">
        <v>44987</v>
      </c>
      <c r="G346" s="83">
        <v>8126622.2767049996</v>
      </c>
      <c r="H346" s="85">
        <v>-2.160088</v>
      </c>
      <c r="I346" s="83">
        <v>-175.54218544</v>
      </c>
      <c r="J346" s="84">
        <f t="shared" si="5"/>
        <v>1.1413964300004519E-3</v>
      </c>
      <c r="K346" s="84">
        <f>I346/'סכום נכסי הקרן'!$C$42</f>
        <v>-1.0174164571654282E-5</v>
      </c>
    </row>
    <row r="347" spans="2:11">
      <c r="B347" s="76" t="s">
        <v>2927</v>
      </c>
      <c r="C347" s="73" t="s">
        <v>2928</v>
      </c>
      <c r="D347" s="86" t="s">
        <v>525</v>
      </c>
      <c r="E347" s="86" t="s">
        <v>133</v>
      </c>
      <c r="F347" s="94">
        <v>44987</v>
      </c>
      <c r="G347" s="83">
        <v>22756028.836410999</v>
      </c>
      <c r="H347" s="85">
        <v>-2.1534149999999999</v>
      </c>
      <c r="I347" s="83">
        <v>-490.03165742900001</v>
      </c>
      <c r="J347" s="84">
        <f t="shared" si="5"/>
        <v>3.1862448503459004E-3</v>
      </c>
      <c r="K347" s="84">
        <f>I347/'סכום נכסי הקרן'!$C$42</f>
        <v>-2.8401507680370373E-5</v>
      </c>
    </row>
    <row r="348" spans="2:11">
      <c r="B348" s="76" t="s">
        <v>2929</v>
      </c>
      <c r="C348" s="73" t="s">
        <v>2930</v>
      </c>
      <c r="D348" s="86" t="s">
        <v>525</v>
      </c>
      <c r="E348" s="86" t="s">
        <v>133</v>
      </c>
      <c r="F348" s="94">
        <v>44978</v>
      </c>
      <c r="G348" s="83">
        <v>3393242.34</v>
      </c>
      <c r="H348" s="85">
        <v>-1.9034500000000001</v>
      </c>
      <c r="I348" s="83">
        <v>-64.588660000000004</v>
      </c>
      <c r="J348" s="84">
        <f t="shared" si="5"/>
        <v>4.1996324563083894E-4</v>
      </c>
      <c r="K348" s="84">
        <f>I348/'סכום נכסי הקרן'!$C$42</f>
        <v>-3.7434628870291235E-6</v>
      </c>
    </row>
    <row r="349" spans="2:11">
      <c r="B349" s="76" t="s">
        <v>2931</v>
      </c>
      <c r="C349" s="73" t="s">
        <v>2932</v>
      </c>
      <c r="D349" s="86" t="s">
        <v>525</v>
      </c>
      <c r="E349" s="86" t="s">
        <v>133</v>
      </c>
      <c r="F349" s="94">
        <v>44991</v>
      </c>
      <c r="G349" s="83">
        <v>10421976.898536</v>
      </c>
      <c r="H349" s="85">
        <v>-1.965017</v>
      </c>
      <c r="I349" s="83">
        <v>-204.79361307699995</v>
      </c>
      <c r="J349" s="84">
        <f t="shared" si="5"/>
        <v>1.3315927351996947E-3</v>
      </c>
      <c r="K349" s="84">
        <f>I349/'סכום נכסי הקרן'!$C$42</f>
        <v>-1.1869533909735106E-5</v>
      </c>
    </row>
    <row r="350" spans="2:11">
      <c r="B350" s="76" t="s">
        <v>2933</v>
      </c>
      <c r="C350" s="73" t="s">
        <v>2934</v>
      </c>
      <c r="D350" s="86" t="s">
        <v>525</v>
      </c>
      <c r="E350" s="86" t="s">
        <v>133</v>
      </c>
      <c r="F350" s="94">
        <v>44910</v>
      </c>
      <c r="G350" s="83">
        <v>14354244.309280001</v>
      </c>
      <c r="H350" s="85">
        <v>-1.5356620000000001</v>
      </c>
      <c r="I350" s="83">
        <v>-220.43262027199998</v>
      </c>
      <c r="J350" s="84">
        <f t="shared" si="5"/>
        <v>1.4332794433626487E-3</v>
      </c>
      <c r="K350" s="84">
        <f>I350/'סכום נכסי הקרן'!$C$42</f>
        <v>-1.2775947559197163E-5</v>
      </c>
    </row>
    <row r="351" spans="2:11">
      <c r="B351" s="76" t="s">
        <v>2935</v>
      </c>
      <c r="C351" s="73" t="s">
        <v>2936</v>
      </c>
      <c r="D351" s="86" t="s">
        <v>525</v>
      </c>
      <c r="E351" s="86" t="s">
        <v>133</v>
      </c>
      <c r="F351" s="94">
        <v>44970</v>
      </c>
      <c r="G351" s="83">
        <v>10492275.422361</v>
      </c>
      <c r="H351" s="85">
        <v>-1.6258790000000001</v>
      </c>
      <c r="I351" s="83">
        <v>-170.59170057099999</v>
      </c>
      <c r="J351" s="84">
        <f t="shared" si="5"/>
        <v>1.1092077812030997E-3</v>
      </c>
      <c r="K351" s="84">
        <f>I351/'סכום נכסי הקרן'!$C$42</f>
        <v>-9.8872418149366052E-6</v>
      </c>
    </row>
    <row r="352" spans="2:11">
      <c r="B352" s="76" t="s">
        <v>2935</v>
      </c>
      <c r="C352" s="73" t="s">
        <v>2937</v>
      </c>
      <c r="D352" s="86" t="s">
        <v>525</v>
      </c>
      <c r="E352" s="86" t="s">
        <v>133</v>
      </c>
      <c r="F352" s="94">
        <v>44970</v>
      </c>
      <c r="G352" s="83">
        <v>1229105.540697</v>
      </c>
      <c r="H352" s="85">
        <v>-1.6258790000000001</v>
      </c>
      <c r="I352" s="83">
        <v>-19.983768688000001</v>
      </c>
      <c r="J352" s="84">
        <f t="shared" si="5"/>
        <v>1.2993687062323964E-4</v>
      </c>
      <c r="K352" s="84">
        <f>I352/'סכום נכסי הקרן'!$C$42</f>
        <v>-1.1582295781721232E-6</v>
      </c>
    </row>
    <row r="353" spans="2:11">
      <c r="B353" s="76" t="s">
        <v>2935</v>
      </c>
      <c r="C353" s="73" t="s">
        <v>2938</v>
      </c>
      <c r="D353" s="86" t="s">
        <v>525</v>
      </c>
      <c r="E353" s="86" t="s">
        <v>133</v>
      </c>
      <c r="F353" s="94">
        <v>44970</v>
      </c>
      <c r="G353" s="83">
        <v>2483278.1981469998</v>
      </c>
      <c r="H353" s="85">
        <v>-1.6258790000000001</v>
      </c>
      <c r="I353" s="83">
        <v>-40.375098344999998</v>
      </c>
      <c r="J353" s="84">
        <f t="shared" si="5"/>
        <v>2.6252375174884435E-4</v>
      </c>
      <c r="K353" s="84">
        <f>I353/'סכום נכסי הקרן'!$C$42</f>
        <v>-2.3400807853059419E-6</v>
      </c>
    </row>
    <row r="354" spans="2:11">
      <c r="B354" s="76" t="s">
        <v>2939</v>
      </c>
      <c r="C354" s="73" t="s">
        <v>2940</v>
      </c>
      <c r="D354" s="86" t="s">
        <v>525</v>
      </c>
      <c r="E354" s="86" t="s">
        <v>133</v>
      </c>
      <c r="F354" s="94">
        <v>45005</v>
      </c>
      <c r="G354" s="83">
        <v>9827710.7715629991</v>
      </c>
      <c r="H354" s="85">
        <v>-1.4743010000000001</v>
      </c>
      <c r="I354" s="83">
        <v>-144.89001138499998</v>
      </c>
      <c r="J354" s="84">
        <f t="shared" si="5"/>
        <v>9.4209230290168264E-4</v>
      </c>
      <c r="K354" s="84">
        <f>I354/'סכום נכסי הקרן'!$C$42</f>
        <v>-8.3976100498287864E-6</v>
      </c>
    </row>
    <row r="355" spans="2:11">
      <c r="B355" s="76" t="s">
        <v>2939</v>
      </c>
      <c r="C355" s="73" t="s">
        <v>2941</v>
      </c>
      <c r="D355" s="86" t="s">
        <v>525</v>
      </c>
      <c r="E355" s="86" t="s">
        <v>133</v>
      </c>
      <c r="F355" s="94">
        <v>45005</v>
      </c>
      <c r="G355" s="83">
        <v>18465509.399999999</v>
      </c>
      <c r="H355" s="85">
        <v>-1.4743010000000001</v>
      </c>
      <c r="I355" s="83">
        <v>-272.23714000000001</v>
      </c>
      <c r="J355" s="84">
        <f t="shared" si="5"/>
        <v>1.770118669371018E-3</v>
      </c>
      <c r="K355" s="84">
        <f>I355/'סכום נכסי הקרן'!$C$42</f>
        <v>-1.5778460647131425E-5</v>
      </c>
    </row>
    <row r="356" spans="2:11">
      <c r="B356" s="76" t="s">
        <v>2942</v>
      </c>
      <c r="C356" s="73" t="s">
        <v>2943</v>
      </c>
      <c r="D356" s="86" t="s">
        <v>525</v>
      </c>
      <c r="E356" s="86" t="s">
        <v>133</v>
      </c>
      <c r="F356" s="94">
        <v>45005</v>
      </c>
      <c r="G356" s="83">
        <v>6555599.1750119999</v>
      </c>
      <c r="H356" s="85">
        <v>-1.4156040000000001</v>
      </c>
      <c r="I356" s="83">
        <v>-92.801346953999996</v>
      </c>
      <c r="J356" s="84">
        <f t="shared" si="5"/>
        <v>6.034055338153076E-4</v>
      </c>
      <c r="K356" s="84">
        <f>I356/'סכום נכסי הקרן'!$C$42</f>
        <v>-5.378628356566186E-6</v>
      </c>
    </row>
    <row r="357" spans="2:11">
      <c r="B357" s="76" t="s">
        <v>2942</v>
      </c>
      <c r="C357" s="73" t="s">
        <v>2944</v>
      </c>
      <c r="D357" s="86" t="s">
        <v>525</v>
      </c>
      <c r="E357" s="86" t="s">
        <v>133</v>
      </c>
      <c r="F357" s="94">
        <v>45005</v>
      </c>
      <c r="G357" s="83">
        <v>1951720.3921759999</v>
      </c>
      <c r="H357" s="85">
        <v>-1.4156040000000001</v>
      </c>
      <c r="I357" s="83">
        <v>-27.628638730999999</v>
      </c>
      <c r="J357" s="84">
        <f t="shared" si="5"/>
        <v>1.796447363025129E-4</v>
      </c>
      <c r="K357" s="84">
        <f>I357/'סכום נכסי הקרן'!$C$42</f>
        <v>-1.6013149012324131E-6</v>
      </c>
    </row>
    <row r="358" spans="2:11">
      <c r="B358" s="76" t="s">
        <v>2945</v>
      </c>
      <c r="C358" s="73" t="s">
        <v>2946</v>
      </c>
      <c r="D358" s="86" t="s">
        <v>525</v>
      </c>
      <c r="E358" s="86" t="s">
        <v>133</v>
      </c>
      <c r="F358" s="94">
        <v>45005</v>
      </c>
      <c r="G358" s="83">
        <v>2441303.9884589999</v>
      </c>
      <c r="H358" s="85">
        <v>-1.387454</v>
      </c>
      <c r="I358" s="83">
        <v>-33.871974911999999</v>
      </c>
      <c r="J358" s="84">
        <f t="shared" si="5"/>
        <v>2.2023966002654135E-4</v>
      </c>
      <c r="K358" s="84">
        <f>I358/'סכום נכסי הקרן'!$C$42</f>
        <v>-1.9631694014623241E-6</v>
      </c>
    </row>
    <row r="359" spans="2:11">
      <c r="B359" s="76" t="s">
        <v>2945</v>
      </c>
      <c r="C359" s="73" t="s">
        <v>2947</v>
      </c>
      <c r="D359" s="86" t="s">
        <v>525</v>
      </c>
      <c r="E359" s="86" t="s">
        <v>133</v>
      </c>
      <c r="F359" s="94">
        <v>45005</v>
      </c>
      <c r="G359" s="83">
        <v>10196787.061442001</v>
      </c>
      <c r="H359" s="85">
        <v>-1.387454</v>
      </c>
      <c r="I359" s="83">
        <v>-141.47575078400001</v>
      </c>
      <c r="J359" s="84">
        <f t="shared" si="5"/>
        <v>9.1989236929994138E-4</v>
      </c>
      <c r="K359" s="84">
        <f>I359/'סכום נכסי הקרן'!$C$42</f>
        <v>-8.1997245719989465E-6</v>
      </c>
    </row>
    <row r="360" spans="2:11">
      <c r="B360" s="76" t="s">
        <v>2948</v>
      </c>
      <c r="C360" s="73" t="s">
        <v>2949</v>
      </c>
      <c r="D360" s="86" t="s">
        <v>525</v>
      </c>
      <c r="E360" s="86" t="s">
        <v>133</v>
      </c>
      <c r="F360" s="94">
        <v>44938</v>
      </c>
      <c r="G360" s="83">
        <v>2933866.5549130007</v>
      </c>
      <c r="H360" s="85">
        <v>-0.549234</v>
      </c>
      <c r="I360" s="83">
        <v>-16.113801836</v>
      </c>
      <c r="J360" s="84">
        <f t="shared" si="5"/>
        <v>1.0477388009750832E-4</v>
      </c>
      <c r="K360" s="84">
        <f>I360/'סכום נכסי הקרן'!$C$42</f>
        <v>-9.3393204228122621E-7</v>
      </c>
    </row>
    <row r="361" spans="2:11">
      <c r="B361" s="76" t="s">
        <v>2950</v>
      </c>
      <c r="C361" s="73" t="s">
        <v>2951</v>
      </c>
      <c r="D361" s="86" t="s">
        <v>525</v>
      </c>
      <c r="E361" s="86" t="s">
        <v>133</v>
      </c>
      <c r="F361" s="94">
        <v>44944</v>
      </c>
      <c r="G361" s="83">
        <v>7902977.3807009999</v>
      </c>
      <c r="H361" s="85">
        <v>0.32020700000000002</v>
      </c>
      <c r="I361" s="83">
        <v>25.305914543</v>
      </c>
      <c r="J361" s="84">
        <f t="shared" si="5"/>
        <v>-1.6454210391011253E-4</v>
      </c>
      <c r="K361" s="84">
        <f>I361/'סכום נכסי הקרן'!$C$42</f>
        <v>1.4666932541107224E-6</v>
      </c>
    </row>
    <row r="362" spans="2:11">
      <c r="B362" s="76" t="s">
        <v>2952</v>
      </c>
      <c r="C362" s="73" t="s">
        <v>2953</v>
      </c>
      <c r="D362" s="86" t="s">
        <v>525</v>
      </c>
      <c r="E362" s="86" t="s">
        <v>134</v>
      </c>
      <c r="F362" s="94">
        <v>44881</v>
      </c>
      <c r="G362" s="83">
        <v>3457964.4</v>
      </c>
      <c r="H362" s="85">
        <v>-3.3872070000000001</v>
      </c>
      <c r="I362" s="83">
        <v>-117.1284</v>
      </c>
      <c r="J362" s="84">
        <f t="shared" si="5"/>
        <v>7.6158296238917412E-4</v>
      </c>
      <c r="K362" s="84">
        <f>I362/'סכום נכסי הקרן'!$C$42</f>
        <v>-6.7885882508957755E-6</v>
      </c>
    </row>
    <row r="363" spans="2:11">
      <c r="B363" s="76" t="s">
        <v>2954</v>
      </c>
      <c r="C363" s="73" t="s">
        <v>2955</v>
      </c>
      <c r="D363" s="86" t="s">
        <v>525</v>
      </c>
      <c r="E363" s="86" t="s">
        <v>134</v>
      </c>
      <c r="F363" s="94">
        <v>44888</v>
      </c>
      <c r="G363" s="83">
        <v>15627262.188874001</v>
      </c>
      <c r="H363" s="85">
        <v>-3.2620960000000001</v>
      </c>
      <c r="I363" s="83">
        <v>-509.77624170500007</v>
      </c>
      <c r="J363" s="84">
        <f t="shared" si="5"/>
        <v>3.3146265151177134E-3</v>
      </c>
      <c r="K363" s="84">
        <f>I363/'סכום נכסי הקרן'!$C$42</f>
        <v>-2.9545874484961535E-5</v>
      </c>
    </row>
    <row r="364" spans="2:11">
      <c r="B364" s="76" t="s">
        <v>2956</v>
      </c>
      <c r="C364" s="73" t="s">
        <v>2957</v>
      </c>
      <c r="D364" s="86" t="s">
        <v>525</v>
      </c>
      <c r="E364" s="86" t="s">
        <v>134</v>
      </c>
      <c r="F364" s="94">
        <v>44888</v>
      </c>
      <c r="G364" s="83">
        <v>7268494.0413370002</v>
      </c>
      <c r="H364" s="85">
        <v>-3.2620960000000001</v>
      </c>
      <c r="I364" s="83">
        <v>-237.10522831</v>
      </c>
      <c r="J364" s="84">
        <f t="shared" si="5"/>
        <v>1.5416867486817141E-3</v>
      </c>
      <c r="K364" s="84">
        <f>I364/'סכום נכסי הקרן'!$C$42</f>
        <v>-1.3742267179703868E-5</v>
      </c>
    </row>
    <row r="365" spans="2:11">
      <c r="B365" s="76" t="s">
        <v>2958</v>
      </c>
      <c r="C365" s="73" t="s">
        <v>2959</v>
      </c>
      <c r="D365" s="86" t="s">
        <v>525</v>
      </c>
      <c r="E365" s="86" t="s">
        <v>134</v>
      </c>
      <c r="F365" s="94">
        <v>44888</v>
      </c>
      <c r="G365" s="83">
        <v>12725173.363897</v>
      </c>
      <c r="H365" s="85">
        <v>-3.2190159999999999</v>
      </c>
      <c r="I365" s="83">
        <v>-409.625358823</v>
      </c>
      <c r="J365" s="84">
        <f t="shared" si="5"/>
        <v>2.6634334136054856E-3</v>
      </c>
      <c r="K365" s="84">
        <f>I365/'סכום נכסי הקרן'!$C$42</f>
        <v>-2.3741277932378347E-5</v>
      </c>
    </row>
    <row r="366" spans="2:11">
      <c r="B366" s="76" t="s">
        <v>2960</v>
      </c>
      <c r="C366" s="73" t="s">
        <v>2961</v>
      </c>
      <c r="D366" s="86" t="s">
        <v>525</v>
      </c>
      <c r="E366" s="86" t="s">
        <v>134</v>
      </c>
      <c r="F366" s="94">
        <v>44966</v>
      </c>
      <c r="G366" s="83">
        <v>27688002.369380001</v>
      </c>
      <c r="H366" s="85">
        <v>-1.7383710000000001</v>
      </c>
      <c r="I366" s="83">
        <v>-481.32020593999999</v>
      </c>
      <c r="J366" s="84">
        <f t="shared" si="5"/>
        <v>3.1296019436580073E-3</v>
      </c>
      <c r="K366" s="84">
        <f>I366/'סכום נכסי הקרן'!$C$42</f>
        <v>-2.7896604879457237E-5</v>
      </c>
    </row>
    <row r="367" spans="2:11">
      <c r="B367" s="76" t="s">
        <v>2962</v>
      </c>
      <c r="C367" s="73" t="s">
        <v>2963</v>
      </c>
      <c r="D367" s="86" t="s">
        <v>525</v>
      </c>
      <c r="E367" s="86" t="s">
        <v>134</v>
      </c>
      <c r="F367" s="94">
        <v>44966</v>
      </c>
      <c r="G367" s="83">
        <v>798616.16926800017</v>
      </c>
      <c r="H367" s="85">
        <v>-1.736699</v>
      </c>
      <c r="I367" s="83">
        <v>-13.869559042000001</v>
      </c>
      <c r="J367" s="84">
        <f t="shared" si="5"/>
        <v>9.0181543180286905E-5</v>
      </c>
      <c r="K367" s="84">
        <f>I367/'סכום נכסי הקרן'!$C$42</f>
        <v>-8.0385906029303293E-7</v>
      </c>
    </row>
    <row r="368" spans="2:11">
      <c r="B368" s="76" t="s">
        <v>2962</v>
      </c>
      <c r="C368" s="73" t="s">
        <v>2964</v>
      </c>
      <c r="D368" s="86" t="s">
        <v>525</v>
      </c>
      <c r="E368" s="86" t="s">
        <v>134</v>
      </c>
      <c r="F368" s="94">
        <v>44966</v>
      </c>
      <c r="G368" s="83">
        <v>17635516.884096999</v>
      </c>
      <c r="H368" s="85">
        <v>-1.736699</v>
      </c>
      <c r="I368" s="83">
        <v>-306.27584815300003</v>
      </c>
      <c r="J368" s="84">
        <f t="shared" si="5"/>
        <v>1.9914424490099637E-3</v>
      </c>
      <c r="K368" s="84">
        <f>I368/'סכום נכסי הקרן'!$C$42</f>
        <v>-1.7751293659817725E-5</v>
      </c>
    </row>
    <row r="369" spans="2:11">
      <c r="B369" s="76" t="s">
        <v>2965</v>
      </c>
      <c r="C369" s="73" t="s">
        <v>2966</v>
      </c>
      <c r="D369" s="86" t="s">
        <v>525</v>
      </c>
      <c r="E369" s="86" t="s">
        <v>134</v>
      </c>
      <c r="F369" s="94">
        <v>44889</v>
      </c>
      <c r="G369" s="83">
        <v>3388554.59</v>
      </c>
      <c r="H369" s="85">
        <v>-1.6207260000000001</v>
      </c>
      <c r="I369" s="83">
        <v>-54.919179999999997</v>
      </c>
      <c r="J369" s="84">
        <f t="shared" si="5"/>
        <v>3.5709112219055566E-4</v>
      </c>
      <c r="K369" s="84">
        <f>I369/'סכום נכסי הקרן'!$C$42</f>
        <v>-3.1830341752882329E-6</v>
      </c>
    </row>
    <row r="370" spans="2:11">
      <c r="B370" s="76" t="s">
        <v>2967</v>
      </c>
      <c r="C370" s="73" t="s">
        <v>2968</v>
      </c>
      <c r="D370" s="86" t="s">
        <v>525</v>
      </c>
      <c r="E370" s="86" t="s">
        <v>134</v>
      </c>
      <c r="F370" s="94">
        <v>44966</v>
      </c>
      <c r="G370" s="83">
        <v>25853390.182856999</v>
      </c>
      <c r="H370" s="85">
        <v>-1.6940820000000001</v>
      </c>
      <c r="I370" s="83">
        <v>-437.97755416400003</v>
      </c>
      <c r="J370" s="84">
        <f t="shared" si="5"/>
        <v>2.8477828021230044E-3</v>
      </c>
      <c r="K370" s="84">
        <f>I370/'סכום נכסי הקרן'!$C$42</f>
        <v>-2.5384529101001967E-5</v>
      </c>
    </row>
    <row r="371" spans="2:11">
      <c r="B371" s="76" t="s">
        <v>2969</v>
      </c>
      <c r="C371" s="73" t="s">
        <v>2970</v>
      </c>
      <c r="D371" s="86" t="s">
        <v>525</v>
      </c>
      <c r="E371" s="86" t="s">
        <v>134</v>
      </c>
      <c r="F371" s="94">
        <v>44781</v>
      </c>
      <c r="G371" s="83">
        <v>14781738.541461</v>
      </c>
      <c r="H371" s="85">
        <v>-1.4801569999999999</v>
      </c>
      <c r="I371" s="83">
        <v>-218.79294319899998</v>
      </c>
      <c r="J371" s="84">
        <f t="shared" si="5"/>
        <v>1.4226180655702691E-3</v>
      </c>
      <c r="K371" s="84">
        <f>I371/'סכום נכסי הקרן'!$C$42</f>
        <v>-1.2680914309250686E-5</v>
      </c>
    </row>
    <row r="372" spans="2:11">
      <c r="B372" s="76" t="s">
        <v>2971</v>
      </c>
      <c r="C372" s="73" t="s">
        <v>2972</v>
      </c>
      <c r="D372" s="86" t="s">
        <v>525</v>
      </c>
      <c r="E372" s="86" t="s">
        <v>134</v>
      </c>
      <c r="F372" s="94">
        <v>44781</v>
      </c>
      <c r="G372" s="83">
        <v>29975782.440000001</v>
      </c>
      <c r="H372" s="85">
        <v>-1.3761319999999999</v>
      </c>
      <c r="I372" s="83">
        <v>-412.50634000000002</v>
      </c>
      <c r="J372" s="84">
        <f t="shared" si="5"/>
        <v>2.682165900170376E-3</v>
      </c>
      <c r="K372" s="84">
        <f>I372/'סכום נכסי הקרן'!$C$42</f>
        <v>-2.3908255326155044E-5</v>
      </c>
    </row>
    <row r="373" spans="2:11">
      <c r="B373" s="76" t="s">
        <v>2971</v>
      </c>
      <c r="C373" s="73" t="s">
        <v>2973</v>
      </c>
      <c r="D373" s="86" t="s">
        <v>525</v>
      </c>
      <c r="E373" s="86" t="s">
        <v>134</v>
      </c>
      <c r="F373" s="94">
        <v>44781</v>
      </c>
      <c r="G373" s="83">
        <v>3704331.5632969998</v>
      </c>
      <c r="H373" s="85">
        <v>-1.3761319999999999</v>
      </c>
      <c r="I373" s="83">
        <v>-50.976492215999997</v>
      </c>
      <c r="J373" s="84">
        <f t="shared" si="5"/>
        <v>3.314552914072928E-4</v>
      </c>
      <c r="K373" s="84">
        <f>I373/'סכום נכסי הקרן'!$C$42</f>
        <v>-2.9545218420931009E-6</v>
      </c>
    </row>
    <row r="374" spans="2:11">
      <c r="B374" s="76" t="s">
        <v>2974</v>
      </c>
      <c r="C374" s="73" t="s">
        <v>2975</v>
      </c>
      <c r="D374" s="86" t="s">
        <v>525</v>
      </c>
      <c r="E374" s="86" t="s">
        <v>134</v>
      </c>
      <c r="F374" s="94">
        <v>44901</v>
      </c>
      <c r="G374" s="83">
        <v>10950213.819010001</v>
      </c>
      <c r="H374" s="85">
        <v>-1.1645810000000001</v>
      </c>
      <c r="I374" s="83">
        <v>-127.52409676400001</v>
      </c>
      <c r="J374" s="84">
        <f t="shared" si="5"/>
        <v>8.2917703468612925E-4</v>
      </c>
      <c r="K374" s="84">
        <f>I374/'סכום נכסי הקרן'!$C$42</f>
        <v>-7.3911074086061656E-6</v>
      </c>
    </row>
    <row r="375" spans="2:11">
      <c r="B375" s="76" t="s">
        <v>2976</v>
      </c>
      <c r="C375" s="73" t="s">
        <v>2977</v>
      </c>
      <c r="D375" s="86" t="s">
        <v>525</v>
      </c>
      <c r="E375" s="86" t="s">
        <v>134</v>
      </c>
      <c r="F375" s="94">
        <v>44943</v>
      </c>
      <c r="G375" s="83">
        <v>1978591.09329</v>
      </c>
      <c r="H375" s="85">
        <v>-0.66781999999999997</v>
      </c>
      <c r="I375" s="83">
        <v>-13.213425983999999</v>
      </c>
      <c r="J375" s="84">
        <f t="shared" si="5"/>
        <v>8.5915287020097664E-5</v>
      </c>
      <c r="K375" s="84">
        <f>I375/'סכום נכסי הקרן'!$C$42</f>
        <v>-7.6583056192232925E-7</v>
      </c>
    </row>
    <row r="376" spans="2:11">
      <c r="B376" s="76" t="s">
        <v>2978</v>
      </c>
      <c r="C376" s="73" t="s">
        <v>2979</v>
      </c>
      <c r="D376" s="86" t="s">
        <v>525</v>
      </c>
      <c r="E376" s="86" t="s">
        <v>134</v>
      </c>
      <c r="F376" s="94">
        <v>44909</v>
      </c>
      <c r="G376" s="83">
        <v>9419692.2204110008</v>
      </c>
      <c r="H376" s="85">
        <v>0.40015200000000001</v>
      </c>
      <c r="I376" s="83">
        <v>37.693133353</v>
      </c>
      <c r="J376" s="84">
        <f t="shared" si="5"/>
        <v>-2.450852923860304E-4</v>
      </c>
      <c r="K376" s="84">
        <f>I376/'סכום נכסי הקרן'!$C$42</f>
        <v>2.1846380742810752E-6</v>
      </c>
    </row>
    <row r="377" spans="2:11">
      <c r="B377" s="76" t="s">
        <v>2980</v>
      </c>
      <c r="C377" s="73" t="s">
        <v>2981</v>
      </c>
      <c r="D377" s="86" t="s">
        <v>525</v>
      </c>
      <c r="E377" s="86" t="s">
        <v>134</v>
      </c>
      <c r="F377" s="94">
        <v>44908</v>
      </c>
      <c r="G377" s="83">
        <v>13216130.407156</v>
      </c>
      <c r="H377" s="85">
        <v>0.68601999999999996</v>
      </c>
      <c r="I377" s="83">
        <v>90.665357764999996</v>
      </c>
      <c r="J377" s="84">
        <f t="shared" si="5"/>
        <v>-5.8951707487460772E-4</v>
      </c>
      <c r="K377" s="84">
        <f>I377/'סכום נכסי הקרן'!$C$42</f>
        <v>5.254829592880472E-6</v>
      </c>
    </row>
    <row r="378" spans="2:11">
      <c r="B378" s="76" t="s">
        <v>2982</v>
      </c>
      <c r="C378" s="73" t="s">
        <v>2983</v>
      </c>
      <c r="D378" s="86" t="s">
        <v>525</v>
      </c>
      <c r="E378" s="86" t="s">
        <v>131</v>
      </c>
      <c r="F378" s="94">
        <v>44971</v>
      </c>
      <c r="G378" s="83">
        <v>18563274.109999999</v>
      </c>
      <c r="H378" s="85">
        <v>1.34762</v>
      </c>
      <c r="I378" s="83">
        <v>250.16245000000001</v>
      </c>
      <c r="J378" s="84">
        <f t="shared" si="5"/>
        <v>-1.626586376570786E-3</v>
      </c>
      <c r="K378" s="84">
        <f>I378/'סכום נכסי הקרן'!$C$42</f>
        <v>1.4499044372545873E-5</v>
      </c>
    </row>
    <row r="379" spans="2:11">
      <c r="B379" s="76" t="s">
        <v>2984</v>
      </c>
      <c r="C379" s="73" t="s">
        <v>2985</v>
      </c>
      <c r="D379" s="86" t="s">
        <v>525</v>
      </c>
      <c r="E379" s="86" t="s">
        <v>131</v>
      </c>
      <c r="F379" s="94">
        <v>44971</v>
      </c>
      <c r="G379" s="83">
        <v>11997638.23</v>
      </c>
      <c r="H379" s="85">
        <v>1.301698</v>
      </c>
      <c r="I379" s="83">
        <v>156.17304999999999</v>
      </c>
      <c r="J379" s="84">
        <f t="shared" si="5"/>
        <v>-1.0154559787750247E-3</v>
      </c>
      <c r="K379" s="84">
        <f>I379/'סכום נכסי הקרן'!$C$42</f>
        <v>9.0515582244490536E-6</v>
      </c>
    </row>
    <row r="380" spans="2:11">
      <c r="B380" s="72"/>
      <c r="C380" s="73"/>
      <c r="D380" s="73"/>
      <c r="E380" s="73"/>
      <c r="F380" s="73"/>
      <c r="G380" s="83"/>
      <c r="H380" s="85"/>
      <c r="I380" s="73"/>
      <c r="J380" s="84"/>
      <c r="K380" s="73"/>
    </row>
    <row r="381" spans="2:11">
      <c r="B381" s="70" t="s">
        <v>201</v>
      </c>
      <c r="C381" s="71"/>
      <c r="D381" s="71"/>
      <c r="E381" s="71"/>
      <c r="F381" s="71"/>
      <c r="G381" s="80"/>
      <c r="H381" s="82"/>
      <c r="I381" s="80">
        <v>-4683.0687145040019</v>
      </c>
      <c r="J381" s="81">
        <f t="shared" si="5"/>
        <v>3.0449876756312041E-2</v>
      </c>
      <c r="K381" s="81">
        <f>I381/'סכום נכסי הקרן'!$C$42</f>
        <v>-2.7142371323623864E-4</v>
      </c>
    </row>
    <row r="382" spans="2:11">
      <c r="B382" s="89" t="s">
        <v>191</v>
      </c>
      <c r="C382" s="71"/>
      <c r="D382" s="71"/>
      <c r="E382" s="71"/>
      <c r="F382" s="71"/>
      <c r="G382" s="80"/>
      <c r="H382" s="82"/>
      <c r="I382" s="80">
        <v>-5514.0239671400022</v>
      </c>
      <c r="J382" s="81">
        <f t="shared" si="5"/>
        <v>3.5852847879586751E-2</v>
      </c>
      <c r="K382" s="81">
        <f>I382/'סכום נכסי הקרן'!$C$42</f>
        <v>-3.1958464658002957E-4</v>
      </c>
    </row>
    <row r="383" spans="2:11">
      <c r="B383" s="76" t="s">
        <v>2986</v>
      </c>
      <c r="C383" s="73" t="s">
        <v>2987</v>
      </c>
      <c r="D383" s="86" t="s">
        <v>525</v>
      </c>
      <c r="E383" s="86" t="s">
        <v>140</v>
      </c>
      <c r="F383" s="94">
        <v>44909</v>
      </c>
      <c r="G383" s="83">
        <v>58971879.213203996</v>
      </c>
      <c r="H383" s="85">
        <v>1.126398</v>
      </c>
      <c r="I383" s="83">
        <v>664.25778452600002</v>
      </c>
      <c r="J383" s="84">
        <f t="shared" si="5"/>
        <v>-4.3190841105093282E-3</v>
      </c>
      <c r="K383" s="84">
        <f>I383/'סכום נכסי הקרן'!$C$42</f>
        <v>3.8499395463433815E-5</v>
      </c>
    </row>
    <row r="384" spans="2:11">
      <c r="B384" s="76" t="s">
        <v>2988</v>
      </c>
      <c r="C384" s="73" t="s">
        <v>2989</v>
      </c>
      <c r="D384" s="86" t="s">
        <v>525</v>
      </c>
      <c r="E384" s="86" t="s">
        <v>131</v>
      </c>
      <c r="F384" s="94">
        <v>44868</v>
      </c>
      <c r="G384" s="83">
        <v>34149458.492417999</v>
      </c>
      <c r="H384" s="85">
        <v>5.6490989999999996</v>
      </c>
      <c r="I384" s="83">
        <v>1929.1368068669999</v>
      </c>
      <c r="J384" s="84">
        <f t="shared" si="5"/>
        <v>-1.254347984116373E-2</v>
      </c>
      <c r="K384" s="84">
        <f>I384/'סכום נכסי הקרן'!$C$42</f>
        <v>1.1180990657661087E-4</v>
      </c>
    </row>
    <row r="385" spans="2:11">
      <c r="B385" s="76" t="s">
        <v>2990</v>
      </c>
      <c r="C385" s="73" t="s">
        <v>2991</v>
      </c>
      <c r="D385" s="86" t="s">
        <v>525</v>
      </c>
      <c r="E385" s="86" t="s">
        <v>131</v>
      </c>
      <c r="F385" s="94">
        <v>44972</v>
      </c>
      <c r="G385" s="83">
        <v>151201992.437015</v>
      </c>
      <c r="H385" s="85">
        <v>-1.1627050000000001</v>
      </c>
      <c r="I385" s="83">
        <v>-1758.0328651560001</v>
      </c>
      <c r="J385" s="84">
        <f t="shared" si="5"/>
        <v>1.1430941406379956E-2</v>
      </c>
      <c r="K385" s="84">
        <f>I385/'סכום נכסי הקרן'!$C$42</f>
        <v>-1.0189297602534193E-4</v>
      </c>
    </row>
    <row r="386" spans="2:11">
      <c r="B386" s="76" t="s">
        <v>2990</v>
      </c>
      <c r="C386" s="73" t="s">
        <v>2992</v>
      </c>
      <c r="D386" s="86" t="s">
        <v>525</v>
      </c>
      <c r="E386" s="86" t="s">
        <v>131</v>
      </c>
      <c r="F386" s="94">
        <v>44712</v>
      </c>
      <c r="G386" s="83">
        <v>212197328.63157699</v>
      </c>
      <c r="H386" s="85">
        <v>-1.6457630000000001</v>
      </c>
      <c r="I386" s="83">
        <v>-3492.2657906889999</v>
      </c>
      <c r="J386" s="84">
        <f t="shared" si="5"/>
        <v>2.2707132739141832E-2</v>
      </c>
      <c r="K386" s="84">
        <f>I386/'סכום נכסי הקרן'!$C$42</f>
        <v>-2.0240654286813949E-4</v>
      </c>
    </row>
    <row r="387" spans="2:11">
      <c r="B387" s="76" t="s">
        <v>2990</v>
      </c>
      <c r="C387" s="73" t="s">
        <v>2993</v>
      </c>
      <c r="D387" s="86" t="s">
        <v>525</v>
      </c>
      <c r="E387" s="86" t="s">
        <v>131</v>
      </c>
      <c r="F387" s="94">
        <v>44788</v>
      </c>
      <c r="G387" s="83">
        <v>153201142.10555199</v>
      </c>
      <c r="H387" s="85">
        <v>-3.8102130000000001</v>
      </c>
      <c r="I387" s="83">
        <v>-5837.2890836730003</v>
      </c>
      <c r="J387" s="84">
        <f t="shared" si="5"/>
        <v>3.7954756597594362E-2</v>
      </c>
      <c r="K387" s="84">
        <f>I387/'סכום נכסי הקרן'!$C$42</f>
        <v>-3.3832061302386694E-4</v>
      </c>
    </row>
    <row r="388" spans="2:11">
      <c r="B388" s="76" t="s">
        <v>2994</v>
      </c>
      <c r="C388" s="73" t="s">
        <v>2995</v>
      </c>
      <c r="D388" s="86" t="s">
        <v>525</v>
      </c>
      <c r="E388" s="86" t="s">
        <v>131</v>
      </c>
      <c r="F388" s="94">
        <v>44946</v>
      </c>
      <c r="G388" s="83">
        <v>22782986.576581001</v>
      </c>
      <c r="H388" s="85">
        <v>-1.4855400000000001</v>
      </c>
      <c r="I388" s="83">
        <v>-338.45037509400004</v>
      </c>
      <c r="J388" s="84">
        <f t="shared" si="5"/>
        <v>2.2006450979080712E-3</v>
      </c>
      <c r="K388" s="84">
        <f>I388/'סכום נכסי הקרן'!$C$42</f>
        <v>-1.9616081495814823E-5</v>
      </c>
    </row>
    <row r="389" spans="2:11">
      <c r="B389" s="76" t="s">
        <v>2996</v>
      </c>
      <c r="C389" s="73" t="s">
        <v>2997</v>
      </c>
      <c r="D389" s="86" t="s">
        <v>525</v>
      </c>
      <c r="E389" s="86" t="s">
        <v>140</v>
      </c>
      <c r="F389" s="94">
        <v>44715</v>
      </c>
      <c r="G389" s="83">
        <v>35285337.961622998</v>
      </c>
      <c r="H389" s="85">
        <v>6.4239090000000001</v>
      </c>
      <c r="I389" s="83">
        <v>2266.6979257029998</v>
      </c>
      <c r="J389" s="84">
        <f t="shared" si="5"/>
        <v>-1.4738342887790549E-2</v>
      </c>
      <c r="K389" s="84">
        <f>I389/'סכום נכסי הקרן'!$C$42</f>
        <v>1.3137444809932698E-4</v>
      </c>
    </row>
    <row r="390" spans="2:11">
      <c r="B390" s="76" t="s">
        <v>2996</v>
      </c>
      <c r="C390" s="73" t="s">
        <v>2998</v>
      </c>
      <c r="D390" s="86" t="s">
        <v>525</v>
      </c>
      <c r="E390" s="86" t="s">
        <v>140</v>
      </c>
      <c r="F390" s="94">
        <v>44972</v>
      </c>
      <c r="G390" s="83">
        <v>79784311.463229001</v>
      </c>
      <c r="H390" s="85">
        <v>1.318457</v>
      </c>
      <c r="I390" s="83">
        <v>1051.9216303759999</v>
      </c>
      <c r="J390" s="84">
        <f t="shared" si="5"/>
        <v>-6.8397211219738668E-3</v>
      </c>
      <c r="K390" s="84">
        <f>I390/'סכום נכסי הקרן'!$C$42</f>
        <v>6.0967816693762078E-5</v>
      </c>
    </row>
    <row r="391" spans="2:11">
      <c r="B391" s="72"/>
      <c r="C391" s="73"/>
      <c r="D391" s="73"/>
      <c r="E391" s="73"/>
      <c r="F391" s="73"/>
      <c r="G391" s="83"/>
      <c r="H391" s="85"/>
      <c r="I391" s="73"/>
      <c r="J391" s="84"/>
      <c r="K391" s="73"/>
    </row>
    <row r="392" spans="2:11">
      <c r="B392" s="72" t="s">
        <v>192</v>
      </c>
      <c r="C392" s="73"/>
      <c r="D392" s="73"/>
      <c r="E392" s="73"/>
      <c r="F392" s="73"/>
      <c r="G392" s="83"/>
      <c r="H392" s="85"/>
      <c r="I392" s="83">
        <v>830.95525263600007</v>
      </c>
      <c r="J392" s="84">
        <f t="shared" si="5"/>
        <v>-5.4029711232747094E-3</v>
      </c>
      <c r="K392" s="84">
        <f>I392/'סכום נכסי הקרן'!$C$42</f>
        <v>4.8160933343790926E-5</v>
      </c>
    </row>
    <row r="393" spans="2:11">
      <c r="B393" s="76" t="s">
        <v>2999</v>
      </c>
      <c r="C393" s="73" t="s">
        <v>3000</v>
      </c>
      <c r="D393" s="86" t="s">
        <v>525</v>
      </c>
      <c r="E393" s="86" t="s">
        <v>131</v>
      </c>
      <c r="F393" s="94">
        <v>44817</v>
      </c>
      <c r="G393" s="83">
        <v>36126245.112000003</v>
      </c>
      <c r="H393" s="85">
        <v>4.7463499999999996</v>
      </c>
      <c r="I393" s="83">
        <v>1714.6780093899999</v>
      </c>
      <c r="J393" s="84">
        <f t="shared" si="5"/>
        <v>-1.1149042913032264E-2</v>
      </c>
      <c r="K393" s="84">
        <f>I393/'סכום נכסי הקרן'!$C$42</f>
        <v>9.9380192921736407E-5</v>
      </c>
    </row>
    <row r="394" spans="2:11">
      <c r="B394" s="76" t="s">
        <v>2999</v>
      </c>
      <c r="C394" s="73" t="s">
        <v>3001</v>
      </c>
      <c r="D394" s="86" t="s">
        <v>525</v>
      </c>
      <c r="E394" s="86" t="s">
        <v>131</v>
      </c>
      <c r="F394" s="94">
        <v>44999</v>
      </c>
      <c r="G394" s="83">
        <v>36951636.137405999</v>
      </c>
      <c r="H394" s="85">
        <v>-2.3915660000000001</v>
      </c>
      <c r="I394" s="83">
        <v>-883.7227567540001</v>
      </c>
      <c r="J394" s="84">
        <f t="shared" si="5"/>
        <v>5.7460717897575564E-3</v>
      </c>
      <c r="K394" s="84">
        <f>I394/'סכום נכסי הקרן'!$C$42</f>
        <v>-5.1219259577945488E-5</v>
      </c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31" t="s">
        <v>220</v>
      </c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31" t="s">
        <v>111</v>
      </c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31" t="s">
        <v>203</v>
      </c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31" t="s">
        <v>211</v>
      </c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2:1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2:1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2:1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2:1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2:1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2:1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2:1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2:1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2:1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2:1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2:1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2:1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2:1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2:1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2:1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2:1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2:1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2:1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2:1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2:1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2:1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2:1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2:1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2:1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2:1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2:1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2:1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2:1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2:1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2:1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2:1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2:1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2:1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2:1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2:1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2:1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2:1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2:1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2:1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2:1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2:11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</row>
    <row r="502" spans="2:11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</row>
    <row r="503" spans="2:11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</row>
    <row r="504" spans="2:1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2:1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2:1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2:11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2:11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2:11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2:11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2:1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2:1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2:1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2:1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2:1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2:1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2:1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2:1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2:1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2:1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2:1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2:1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2:1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2:1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2:1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2:1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2:1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2:1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2:1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2:1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2:1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2:1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2:1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2:1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2:1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2:1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2:1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2:1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2:1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2:1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2:1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2:1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2:1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2:1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2:1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2:1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2:1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2:1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2:1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2:1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2:1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2:1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2:1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2:1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2:1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2:1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2:1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2:1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2:11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</row>
    <row r="560" spans="2:11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</row>
    <row r="561" spans="2:11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</row>
    <row r="562" spans="2:11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</row>
    <row r="563" spans="2:11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</row>
    <row r="564" spans="2:11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</row>
    <row r="565" spans="2:11">
      <c r="B565" s="123"/>
      <c r="C565" s="123"/>
      <c r="D565" s="123"/>
      <c r="E565" s="124"/>
      <c r="F565" s="124"/>
      <c r="G565" s="124"/>
      <c r="H565" s="124"/>
      <c r="I565" s="124"/>
      <c r="J565" s="124"/>
      <c r="K565" s="124"/>
    </row>
    <row r="566" spans="2:11">
      <c r="B566" s="123"/>
      <c r="C566" s="123"/>
      <c r="D566" s="123"/>
      <c r="E566" s="124"/>
      <c r="F566" s="124"/>
      <c r="G566" s="124"/>
      <c r="H566" s="124"/>
      <c r="I566" s="124"/>
      <c r="J566" s="124"/>
      <c r="K566" s="124"/>
    </row>
    <row r="567" spans="2:11"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</row>
    <row r="568" spans="2:11">
      <c r="B568" s="123"/>
      <c r="C568" s="123"/>
      <c r="D568" s="123"/>
      <c r="E568" s="124"/>
      <c r="F568" s="124"/>
      <c r="G568" s="124"/>
      <c r="H568" s="124"/>
      <c r="I568" s="124"/>
      <c r="J568" s="124"/>
      <c r="K568" s="124"/>
    </row>
    <row r="569" spans="2:11">
      <c r="B569" s="123"/>
      <c r="C569" s="123"/>
      <c r="D569" s="123"/>
      <c r="E569" s="124"/>
      <c r="F569" s="124"/>
      <c r="G569" s="124"/>
      <c r="H569" s="124"/>
      <c r="I569" s="124"/>
      <c r="J569" s="124"/>
      <c r="K569" s="124"/>
    </row>
    <row r="570" spans="2:11">
      <c r="B570" s="123"/>
      <c r="C570" s="123"/>
      <c r="D570" s="123"/>
      <c r="E570" s="124"/>
      <c r="F570" s="124"/>
      <c r="G570" s="124"/>
      <c r="H570" s="124"/>
      <c r="I570" s="124"/>
      <c r="J570" s="124"/>
      <c r="K570" s="124"/>
    </row>
    <row r="571" spans="2:11">
      <c r="B571" s="123"/>
      <c r="C571" s="123"/>
      <c r="D571" s="123"/>
      <c r="E571" s="124"/>
      <c r="F571" s="124"/>
      <c r="G571" s="124"/>
      <c r="H571" s="124"/>
      <c r="I571" s="124"/>
      <c r="J571" s="124"/>
      <c r="K571" s="124"/>
    </row>
    <row r="572" spans="2:11">
      <c r="B572" s="123"/>
      <c r="C572" s="123"/>
      <c r="D572" s="123"/>
      <c r="E572" s="124"/>
      <c r="F572" s="124"/>
      <c r="G572" s="124"/>
      <c r="H572" s="124"/>
      <c r="I572" s="124"/>
      <c r="J572" s="124"/>
      <c r="K572" s="124"/>
    </row>
    <row r="573" spans="2:11">
      <c r="B573" s="123"/>
      <c r="C573" s="123"/>
      <c r="D573" s="123"/>
      <c r="E573" s="124"/>
      <c r="F573" s="124"/>
      <c r="G573" s="124"/>
      <c r="H573" s="124"/>
      <c r="I573" s="124"/>
      <c r="J573" s="124"/>
      <c r="K573" s="124"/>
    </row>
    <row r="574" spans="2:11">
      <c r="B574" s="123"/>
      <c r="C574" s="123"/>
      <c r="D574" s="123"/>
      <c r="E574" s="124"/>
      <c r="F574" s="124"/>
      <c r="G574" s="124"/>
      <c r="H574" s="124"/>
      <c r="I574" s="124"/>
      <c r="J574" s="124"/>
      <c r="K574" s="124"/>
    </row>
    <row r="575" spans="2:11">
      <c r="B575" s="123"/>
      <c r="C575" s="123"/>
      <c r="D575" s="123"/>
      <c r="E575" s="124"/>
      <c r="F575" s="124"/>
      <c r="G575" s="124"/>
      <c r="H575" s="124"/>
      <c r="I575" s="124"/>
      <c r="J575" s="124"/>
      <c r="K575" s="124"/>
    </row>
    <row r="576" spans="2:11">
      <c r="B576" s="123"/>
      <c r="C576" s="123"/>
      <c r="D576" s="123"/>
      <c r="E576" s="124"/>
      <c r="F576" s="124"/>
      <c r="G576" s="124"/>
      <c r="H576" s="124"/>
      <c r="I576" s="124"/>
      <c r="J576" s="124"/>
      <c r="K576" s="124"/>
    </row>
    <row r="577" spans="2:11">
      <c r="B577" s="123"/>
      <c r="C577" s="123"/>
      <c r="D577" s="123"/>
      <c r="E577" s="124"/>
      <c r="F577" s="124"/>
      <c r="G577" s="124"/>
      <c r="H577" s="124"/>
      <c r="I577" s="124"/>
      <c r="J577" s="124"/>
      <c r="K577" s="124"/>
    </row>
    <row r="578" spans="2:11">
      <c r="B578" s="123"/>
      <c r="C578" s="123"/>
      <c r="D578" s="123"/>
      <c r="E578" s="124"/>
      <c r="F578" s="124"/>
      <c r="G578" s="124"/>
      <c r="H578" s="124"/>
      <c r="I578" s="124"/>
      <c r="J578" s="124"/>
      <c r="K578" s="124"/>
    </row>
    <row r="579" spans="2:11">
      <c r="B579" s="123"/>
      <c r="C579" s="123"/>
      <c r="D579" s="123"/>
      <c r="E579" s="124"/>
      <c r="F579" s="124"/>
      <c r="G579" s="124"/>
      <c r="H579" s="124"/>
      <c r="I579" s="124"/>
      <c r="J579" s="124"/>
      <c r="K579" s="124"/>
    </row>
    <row r="580" spans="2:11"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</row>
    <row r="581" spans="2:11">
      <c r="B581" s="123"/>
      <c r="C581" s="123"/>
      <c r="D581" s="123"/>
      <c r="E581" s="124"/>
      <c r="F581" s="124"/>
      <c r="G581" s="124"/>
      <c r="H581" s="124"/>
      <c r="I581" s="124"/>
      <c r="J581" s="124"/>
      <c r="K581" s="124"/>
    </row>
    <row r="582" spans="2:11">
      <c r="B582" s="123"/>
      <c r="C582" s="123"/>
      <c r="D582" s="123"/>
      <c r="E582" s="124"/>
      <c r="F582" s="124"/>
      <c r="G582" s="124"/>
      <c r="H582" s="124"/>
      <c r="I582" s="124"/>
      <c r="J582" s="124"/>
      <c r="K582" s="124"/>
    </row>
    <row r="583" spans="2:11">
      <c r="B583" s="123"/>
      <c r="C583" s="123"/>
      <c r="D583" s="123"/>
      <c r="E583" s="124"/>
      <c r="F583" s="124"/>
      <c r="G583" s="124"/>
      <c r="H583" s="124"/>
      <c r="I583" s="124"/>
      <c r="J583" s="124"/>
      <c r="K583" s="124"/>
    </row>
    <row r="584" spans="2:11">
      <c r="B584" s="123"/>
      <c r="C584" s="123"/>
      <c r="D584" s="123"/>
      <c r="E584" s="124"/>
      <c r="F584" s="124"/>
      <c r="G584" s="124"/>
      <c r="H584" s="124"/>
      <c r="I584" s="124"/>
      <c r="J584" s="124"/>
      <c r="K584" s="124"/>
    </row>
    <row r="585" spans="2:11">
      <c r="B585" s="123"/>
      <c r="C585" s="123"/>
      <c r="D585" s="123"/>
      <c r="E585" s="124"/>
      <c r="F585" s="124"/>
      <c r="G585" s="124"/>
      <c r="H585" s="124"/>
      <c r="I585" s="124"/>
      <c r="J585" s="124"/>
      <c r="K585" s="124"/>
    </row>
    <row r="586" spans="2:11">
      <c r="B586" s="123"/>
      <c r="C586" s="123"/>
      <c r="D586" s="123"/>
      <c r="E586" s="124"/>
      <c r="F586" s="124"/>
      <c r="G586" s="124"/>
      <c r="H586" s="124"/>
      <c r="I586" s="124"/>
      <c r="J586" s="124"/>
      <c r="K586" s="124"/>
    </row>
    <row r="587" spans="2:11">
      <c r="B587" s="123"/>
      <c r="C587" s="123"/>
      <c r="D587" s="123"/>
      <c r="E587" s="124"/>
      <c r="F587" s="124"/>
      <c r="G587" s="124"/>
      <c r="H587" s="124"/>
      <c r="I587" s="124"/>
      <c r="J587" s="124"/>
      <c r="K587" s="124"/>
    </row>
    <row r="588" spans="2:11">
      <c r="B588" s="123"/>
      <c r="C588" s="123"/>
      <c r="D588" s="123"/>
      <c r="E588" s="124"/>
      <c r="F588" s="124"/>
      <c r="G588" s="124"/>
      <c r="H588" s="124"/>
      <c r="I588" s="124"/>
      <c r="J588" s="124"/>
      <c r="K588" s="124"/>
    </row>
    <row r="589" spans="2:11">
      <c r="B589" s="123"/>
      <c r="C589" s="123"/>
      <c r="D589" s="123"/>
      <c r="E589" s="124"/>
      <c r="F589" s="124"/>
      <c r="G589" s="124"/>
      <c r="H589" s="124"/>
      <c r="I589" s="124"/>
      <c r="J589" s="124"/>
      <c r="K589" s="124"/>
    </row>
    <row r="590" spans="2:11">
      <c r="B590" s="123"/>
      <c r="C590" s="123"/>
      <c r="D590" s="123"/>
      <c r="E590" s="124"/>
      <c r="F590" s="124"/>
      <c r="G590" s="124"/>
      <c r="H590" s="124"/>
      <c r="I590" s="124"/>
      <c r="J590" s="124"/>
      <c r="K590" s="124"/>
    </row>
    <row r="591" spans="2:11">
      <c r="B591" s="123"/>
      <c r="C591" s="123"/>
      <c r="D591" s="123"/>
      <c r="E591" s="124"/>
      <c r="F591" s="124"/>
      <c r="G591" s="124"/>
      <c r="H591" s="124"/>
      <c r="I591" s="124"/>
      <c r="J591" s="124"/>
      <c r="K591" s="124"/>
    </row>
    <row r="592" spans="2:11">
      <c r="B592" s="123"/>
      <c r="C592" s="123"/>
      <c r="D592" s="123"/>
      <c r="E592" s="124"/>
      <c r="F592" s="124"/>
      <c r="G592" s="124"/>
      <c r="H592" s="124"/>
      <c r="I592" s="124"/>
      <c r="J592" s="124"/>
      <c r="K592" s="124"/>
    </row>
    <row r="593" spans="2:11"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</row>
    <row r="594" spans="2:11">
      <c r="B594" s="123"/>
      <c r="C594" s="123"/>
      <c r="D594" s="123"/>
      <c r="E594" s="124"/>
      <c r="F594" s="124"/>
      <c r="G594" s="124"/>
      <c r="H594" s="124"/>
      <c r="I594" s="124"/>
      <c r="J594" s="124"/>
      <c r="K594" s="124"/>
    </row>
    <row r="595" spans="2:11">
      <c r="B595" s="123"/>
      <c r="C595" s="123"/>
      <c r="D595" s="123"/>
      <c r="E595" s="124"/>
      <c r="F595" s="124"/>
      <c r="G595" s="124"/>
      <c r="H595" s="124"/>
      <c r="I595" s="124"/>
      <c r="J595" s="124"/>
      <c r="K595" s="124"/>
    </row>
    <row r="596" spans="2:11">
      <c r="B596" s="123"/>
      <c r="C596" s="123"/>
      <c r="D596" s="123"/>
      <c r="E596" s="124"/>
      <c r="F596" s="124"/>
      <c r="G596" s="124"/>
      <c r="H596" s="124"/>
      <c r="I596" s="124"/>
      <c r="J596" s="124"/>
      <c r="K596" s="124"/>
    </row>
    <row r="597" spans="2:11">
      <c r="B597" s="123"/>
      <c r="C597" s="123"/>
      <c r="D597" s="123"/>
      <c r="E597" s="124"/>
      <c r="F597" s="124"/>
      <c r="G597" s="124"/>
      <c r="H597" s="124"/>
      <c r="I597" s="124"/>
      <c r="J597" s="124"/>
      <c r="K597" s="124"/>
    </row>
    <row r="598" spans="2:11">
      <c r="B598" s="123"/>
      <c r="C598" s="123"/>
      <c r="D598" s="123"/>
      <c r="E598" s="124"/>
      <c r="F598" s="124"/>
      <c r="G598" s="124"/>
      <c r="H598" s="124"/>
      <c r="I598" s="124"/>
      <c r="J598" s="124"/>
      <c r="K598" s="124"/>
    </row>
    <row r="599" spans="2:11">
      <c r="B599" s="123"/>
      <c r="C599" s="123"/>
      <c r="D599" s="123"/>
      <c r="E599" s="124"/>
      <c r="F599" s="124"/>
      <c r="G599" s="124"/>
      <c r="H599" s="124"/>
      <c r="I599" s="124"/>
      <c r="J599" s="124"/>
      <c r="K599" s="124"/>
    </row>
    <row r="600" spans="2:11">
      <c r="B600" s="123"/>
      <c r="C600" s="123"/>
      <c r="D600" s="123"/>
      <c r="E600" s="124"/>
      <c r="F600" s="124"/>
      <c r="G600" s="124"/>
      <c r="H600" s="124"/>
      <c r="I600" s="124"/>
      <c r="J600" s="124"/>
      <c r="K600" s="124"/>
    </row>
    <row r="601" spans="2:11">
      <c r="B601" s="123"/>
      <c r="C601" s="123"/>
      <c r="D601" s="123"/>
      <c r="E601" s="124"/>
      <c r="F601" s="124"/>
      <c r="G601" s="124"/>
      <c r="H601" s="124"/>
      <c r="I601" s="124"/>
      <c r="J601" s="124"/>
      <c r="K601" s="124"/>
    </row>
    <row r="602" spans="2:11">
      <c r="B602" s="123"/>
      <c r="C602" s="123"/>
      <c r="D602" s="123"/>
      <c r="E602" s="124"/>
      <c r="F602" s="124"/>
      <c r="G602" s="124"/>
      <c r="H602" s="124"/>
      <c r="I602" s="124"/>
      <c r="J602" s="124"/>
      <c r="K602" s="124"/>
    </row>
    <row r="603" spans="2:11">
      <c r="B603" s="123"/>
      <c r="C603" s="123"/>
      <c r="D603" s="123"/>
      <c r="E603" s="124"/>
      <c r="F603" s="124"/>
      <c r="G603" s="124"/>
      <c r="H603" s="124"/>
      <c r="I603" s="124"/>
      <c r="J603" s="124"/>
      <c r="K603" s="124"/>
    </row>
    <row r="604" spans="2:11">
      <c r="B604" s="123"/>
      <c r="C604" s="123"/>
      <c r="D604" s="123"/>
      <c r="E604" s="124"/>
      <c r="F604" s="124"/>
      <c r="G604" s="124"/>
      <c r="H604" s="124"/>
      <c r="I604" s="124"/>
      <c r="J604" s="124"/>
      <c r="K604" s="124"/>
    </row>
    <row r="605" spans="2:11">
      <c r="B605" s="123"/>
      <c r="C605" s="123"/>
      <c r="D605" s="123"/>
      <c r="E605" s="124"/>
      <c r="F605" s="124"/>
      <c r="G605" s="124"/>
      <c r="H605" s="124"/>
      <c r="I605" s="124"/>
      <c r="J605" s="124"/>
      <c r="K605" s="124"/>
    </row>
    <row r="606" spans="2:11"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</row>
    <row r="607" spans="2:11">
      <c r="B607" s="123"/>
      <c r="C607" s="123"/>
      <c r="D607" s="123"/>
      <c r="E607" s="124"/>
      <c r="F607" s="124"/>
      <c r="G607" s="124"/>
      <c r="H607" s="124"/>
      <c r="I607" s="124"/>
      <c r="J607" s="124"/>
      <c r="K607" s="124"/>
    </row>
    <row r="608" spans="2:11">
      <c r="B608" s="123"/>
      <c r="C608" s="123"/>
      <c r="D608" s="123"/>
      <c r="E608" s="124"/>
      <c r="F608" s="124"/>
      <c r="G608" s="124"/>
      <c r="H608" s="124"/>
      <c r="I608" s="124"/>
      <c r="J608" s="124"/>
      <c r="K608" s="124"/>
    </row>
    <row r="609" spans="2:11">
      <c r="B609" s="123"/>
      <c r="C609" s="123"/>
      <c r="D609" s="123"/>
      <c r="E609" s="124"/>
      <c r="F609" s="124"/>
      <c r="G609" s="124"/>
      <c r="H609" s="124"/>
      <c r="I609" s="124"/>
      <c r="J609" s="124"/>
      <c r="K609" s="124"/>
    </row>
    <row r="610" spans="2:11">
      <c r="B610" s="123"/>
      <c r="C610" s="123"/>
      <c r="D610" s="123"/>
      <c r="E610" s="124"/>
      <c r="F610" s="124"/>
      <c r="G610" s="124"/>
      <c r="H610" s="124"/>
      <c r="I610" s="124"/>
      <c r="J610" s="124"/>
      <c r="K610" s="124"/>
    </row>
    <row r="611" spans="2:11">
      <c r="B611" s="123"/>
      <c r="C611" s="123"/>
      <c r="D611" s="123"/>
      <c r="E611" s="124"/>
      <c r="F611" s="124"/>
      <c r="G611" s="124"/>
      <c r="H611" s="124"/>
      <c r="I611" s="124"/>
      <c r="J611" s="124"/>
      <c r="K611" s="124"/>
    </row>
    <row r="612" spans="2:11">
      <c r="B612" s="123"/>
      <c r="C612" s="123"/>
      <c r="D612" s="123"/>
      <c r="E612" s="124"/>
      <c r="F612" s="124"/>
      <c r="G612" s="124"/>
      <c r="H612" s="124"/>
      <c r="I612" s="124"/>
      <c r="J612" s="124"/>
      <c r="K612" s="124"/>
    </row>
    <row r="613" spans="2:11">
      <c r="B613" s="123"/>
      <c r="C613" s="123"/>
      <c r="D613" s="123"/>
      <c r="E613" s="124"/>
      <c r="F613" s="124"/>
      <c r="G613" s="124"/>
      <c r="H613" s="124"/>
      <c r="I613" s="124"/>
      <c r="J613" s="124"/>
      <c r="K613" s="124"/>
    </row>
    <row r="614" spans="2:11">
      <c r="B614" s="123"/>
      <c r="C614" s="123"/>
      <c r="D614" s="123"/>
      <c r="E614" s="124"/>
      <c r="F614" s="124"/>
      <c r="G614" s="124"/>
      <c r="H614" s="124"/>
      <c r="I614" s="124"/>
      <c r="J614" s="124"/>
      <c r="K614" s="124"/>
    </row>
    <row r="615" spans="2:11">
      <c r="B615" s="123"/>
      <c r="C615" s="123"/>
      <c r="D615" s="123"/>
      <c r="E615" s="124"/>
      <c r="F615" s="124"/>
      <c r="G615" s="124"/>
      <c r="H615" s="124"/>
      <c r="I615" s="124"/>
      <c r="J615" s="124"/>
      <c r="K615" s="124"/>
    </row>
    <row r="616" spans="2:11">
      <c r="B616" s="123"/>
      <c r="C616" s="123"/>
      <c r="D616" s="123"/>
      <c r="E616" s="124"/>
      <c r="F616" s="124"/>
      <c r="G616" s="124"/>
      <c r="H616" s="124"/>
      <c r="I616" s="124"/>
      <c r="J616" s="124"/>
      <c r="K616" s="124"/>
    </row>
    <row r="617" spans="2:11">
      <c r="B617" s="123"/>
      <c r="C617" s="123"/>
      <c r="D617" s="123"/>
      <c r="E617" s="124"/>
      <c r="F617" s="124"/>
      <c r="G617" s="124"/>
      <c r="H617" s="124"/>
      <c r="I617" s="124"/>
      <c r="J617" s="124"/>
      <c r="K617" s="124"/>
    </row>
    <row r="618" spans="2:11">
      <c r="B618" s="123"/>
      <c r="C618" s="123"/>
      <c r="D618" s="123"/>
      <c r="E618" s="124"/>
      <c r="F618" s="124"/>
      <c r="G618" s="124"/>
      <c r="H618" s="124"/>
      <c r="I618" s="124"/>
      <c r="J618" s="124"/>
      <c r="K618" s="124"/>
    </row>
    <row r="619" spans="2:11"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</row>
    <row r="620" spans="2:11">
      <c r="B620" s="123"/>
      <c r="C620" s="123"/>
      <c r="D620" s="123"/>
      <c r="E620" s="124"/>
      <c r="F620" s="124"/>
      <c r="G620" s="124"/>
      <c r="H620" s="124"/>
      <c r="I620" s="124"/>
      <c r="J620" s="124"/>
      <c r="K620" s="124"/>
    </row>
    <row r="621" spans="2:11">
      <c r="B621" s="123"/>
      <c r="C621" s="123"/>
      <c r="D621" s="123"/>
      <c r="E621" s="124"/>
      <c r="F621" s="124"/>
      <c r="G621" s="124"/>
      <c r="H621" s="124"/>
      <c r="I621" s="124"/>
      <c r="J621" s="124"/>
      <c r="K621" s="124"/>
    </row>
    <row r="622" spans="2:11">
      <c r="B622" s="123"/>
      <c r="C622" s="123"/>
      <c r="D622" s="123"/>
      <c r="E622" s="124"/>
      <c r="F622" s="124"/>
      <c r="G622" s="124"/>
      <c r="H622" s="124"/>
      <c r="I622" s="124"/>
      <c r="J622" s="124"/>
      <c r="K622" s="124"/>
    </row>
    <row r="623" spans="2:11">
      <c r="B623" s="123"/>
      <c r="C623" s="123"/>
      <c r="D623" s="123"/>
      <c r="E623" s="124"/>
      <c r="F623" s="124"/>
      <c r="G623" s="124"/>
      <c r="H623" s="124"/>
      <c r="I623" s="124"/>
      <c r="J623" s="124"/>
      <c r="K623" s="124"/>
    </row>
    <row r="624" spans="2:11">
      <c r="B624" s="123"/>
      <c r="C624" s="123"/>
      <c r="D624" s="123"/>
      <c r="E624" s="124"/>
      <c r="F624" s="124"/>
      <c r="G624" s="124"/>
      <c r="H624" s="124"/>
      <c r="I624" s="124"/>
      <c r="J624" s="124"/>
      <c r="K624" s="124"/>
    </row>
    <row r="625" spans="2:11">
      <c r="B625" s="123"/>
      <c r="C625" s="123"/>
      <c r="D625" s="123"/>
      <c r="E625" s="124"/>
      <c r="F625" s="124"/>
      <c r="G625" s="124"/>
      <c r="H625" s="124"/>
      <c r="I625" s="124"/>
      <c r="J625" s="124"/>
      <c r="K625" s="124"/>
    </row>
    <row r="626" spans="2:11">
      <c r="B626" s="123"/>
      <c r="C626" s="123"/>
      <c r="D626" s="123"/>
      <c r="E626" s="124"/>
      <c r="F626" s="124"/>
      <c r="G626" s="124"/>
      <c r="H626" s="124"/>
      <c r="I626" s="124"/>
      <c r="J626" s="124"/>
      <c r="K626" s="124"/>
    </row>
    <row r="627" spans="2:11">
      <c r="B627" s="123"/>
      <c r="C627" s="123"/>
      <c r="D627" s="123"/>
      <c r="E627" s="124"/>
      <c r="F627" s="124"/>
      <c r="G627" s="124"/>
      <c r="H627" s="124"/>
      <c r="I627" s="124"/>
      <c r="J627" s="124"/>
      <c r="K627" s="124"/>
    </row>
    <row r="628" spans="2:11">
      <c r="B628" s="123"/>
      <c r="C628" s="123"/>
      <c r="D628" s="123"/>
      <c r="E628" s="124"/>
      <c r="F628" s="124"/>
      <c r="G628" s="124"/>
      <c r="H628" s="124"/>
      <c r="I628" s="124"/>
      <c r="J628" s="124"/>
      <c r="K628" s="124"/>
    </row>
    <row r="629" spans="2:11">
      <c r="B629" s="123"/>
      <c r="C629" s="123"/>
      <c r="D629" s="123"/>
      <c r="E629" s="124"/>
      <c r="F629" s="124"/>
      <c r="G629" s="124"/>
      <c r="H629" s="124"/>
      <c r="I629" s="124"/>
      <c r="J629" s="124"/>
      <c r="K629" s="124"/>
    </row>
    <row r="630" spans="2:11">
      <c r="B630" s="123"/>
      <c r="C630" s="123"/>
      <c r="D630" s="123"/>
      <c r="E630" s="124"/>
      <c r="F630" s="124"/>
      <c r="G630" s="124"/>
      <c r="H630" s="124"/>
      <c r="I630" s="124"/>
      <c r="J630" s="124"/>
      <c r="K630" s="124"/>
    </row>
    <row r="631" spans="2:11">
      <c r="B631" s="123"/>
      <c r="C631" s="123"/>
      <c r="D631" s="123"/>
      <c r="E631" s="124"/>
      <c r="F631" s="124"/>
      <c r="G631" s="124"/>
      <c r="H631" s="124"/>
      <c r="I631" s="124"/>
      <c r="J631" s="124"/>
      <c r="K631" s="124"/>
    </row>
    <row r="632" spans="2:11"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</row>
    <row r="633" spans="2:11">
      <c r="B633" s="123"/>
      <c r="C633" s="123"/>
      <c r="D633" s="123"/>
      <c r="E633" s="124"/>
      <c r="F633" s="124"/>
      <c r="G633" s="124"/>
      <c r="H633" s="124"/>
      <c r="I633" s="124"/>
      <c r="J633" s="124"/>
      <c r="K633" s="124"/>
    </row>
    <row r="634" spans="2:11">
      <c r="B634" s="123"/>
      <c r="C634" s="123"/>
      <c r="D634" s="123"/>
      <c r="E634" s="124"/>
      <c r="F634" s="124"/>
      <c r="G634" s="124"/>
      <c r="H634" s="124"/>
      <c r="I634" s="124"/>
      <c r="J634" s="124"/>
      <c r="K634" s="124"/>
    </row>
    <row r="635" spans="2:11">
      <c r="B635" s="123"/>
      <c r="C635" s="123"/>
      <c r="D635" s="123"/>
      <c r="E635" s="124"/>
      <c r="F635" s="124"/>
      <c r="G635" s="124"/>
      <c r="H635" s="124"/>
      <c r="I635" s="124"/>
      <c r="J635" s="124"/>
      <c r="K635" s="124"/>
    </row>
    <row r="636" spans="2:11">
      <c r="B636" s="123"/>
      <c r="C636" s="123"/>
      <c r="D636" s="123"/>
      <c r="E636" s="124"/>
      <c r="F636" s="124"/>
      <c r="G636" s="124"/>
      <c r="H636" s="124"/>
      <c r="I636" s="124"/>
      <c r="J636" s="124"/>
      <c r="K636" s="124"/>
    </row>
    <row r="637" spans="2:11">
      <c r="B637" s="123"/>
      <c r="C637" s="123"/>
      <c r="D637" s="123"/>
      <c r="E637" s="124"/>
      <c r="F637" s="124"/>
      <c r="G637" s="124"/>
      <c r="H637" s="124"/>
      <c r="I637" s="124"/>
      <c r="J637" s="124"/>
      <c r="K637" s="124"/>
    </row>
    <row r="638" spans="2:11">
      <c r="B638" s="123"/>
      <c r="C638" s="123"/>
      <c r="D638" s="123"/>
      <c r="E638" s="124"/>
      <c r="F638" s="124"/>
      <c r="G638" s="124"/>
      <c r="H638" s="124"/>
      <c r="I638" s="124"/>
      <c r="J638" s="124"/>
      <c r="K638" s="124"/>
    </row>
    <row r="639" spans="2:11">
      <c r="B639" s="123"/>
      <c r="C639" s="123"/>
      <c r="D639" s="123"/>
      <c r="E639" s="124"/>
      <c r="F639" s="124"/>
      <c r="G639" s="124"/>
      <c r="H639" s="124"/>
      <c r="I639" s="124"/>
      <c r="J639" s="124"/>
      <c r="K639" s="124"/>
    </row>
    <row r="640" spans="2:11">
      <c r="B640" s="123"/>
      <c r="C640" s="123"/>
      <c r="D640" s="123"/>
      <c r="E640" s="124"/>
      <c r="F640" s="124"/>
      <c r="G640" s="124"/>
      <c r="H640" s="124"/>
      <c r="I640" s="124"/>
      <c r="J640" s="124"/>
      <c r="K640" s="124"/>
    </row>
    <row r="641" spans="2:11">
      <c r="B641" s="123"/>
      <c r="C641" s="123"/>
      <c r="D641" s="123"/>
      <c r="E641" s="124"/>
      <c r="F641" s="124"/>
      <c r="G641" s="124"/>
      <c r="H641" s="124"/>
      <c r="I641" s="124"/>
      <c r="J641" s="124"/>
      <c r="K641" s="124"/>
    </row>
    <row r="642" spans="2:11">
      <c r="B642" s="123"/>
      <c r="C642" s="123"/>
      <c r="D642" s="123"/>
      <c r="E642" s="124"/>
      <c r="F642" s="124"/>
      <c r="G642" s="124"/>
      <c r="H642" s="124"/>
      <c r="I642" s="124"/>
      <c r="J642" s="124"/>
      <c r="K642" s="124"/>
    </row>
    <row r="643" spans="2:11">
      <c r="B643" s="123"/>
      <c r="C643" s="123"/>
      <c r="D643" s="123"/>
      <c r="E643" s="124"/>
      <c r="F643" s="124"/>
      <c r="G643" s="124"/>
      <c r="H643" s="124"/>
      <c r="I643" s="124"/>
      <c r="J643" s="124"/>
      <c r="K643" s="124"/>
    </row>
    <row r="644" spans="2:11">
      <c r="B644" s="123"/>
      <c r="C644" s="123"/>
      <c r="D644" s="123"/>
      <c r="E644" s="124"/>
      <c r="F644" s="124"/>
      <c r="G644" s="124"/>
      <c r="H644" s="124"/>
      <c r="I644" s="124"/>
      <c r="J644" s="124"/>
      <c r="K644" s="124"/>
    </row>
    <row r="645" spans="2:11">
      <c r="B645" s="123"/>
      <c r="C645" s="123"/>
      <c r="D645" s="123"/>
      <c r="E645" s="124"/>
      <c r="F645" s="124"/>
      <c r="G645" s="124"/>
      <c r="H645" s="124"/>
      <c r="I645" s="124"/>
      <c r="J645" s="124"/>
      <c r="K645" s="124"/>
    </row>
    <row r="646" spans="2:11">
      <c r="B646" s="123"/>
      <c r="C646" s="123"/>
      <c r="D646" s="123"/>
      <c r="E646" s="124"/>
      <c r="F646" s="124"/>
      <c r="G646" s="124"/>
      <c r="H646" s="124"/>
      <c r="I646" s="124"/>
      <c r="J646" s="124"/>
      <c r="K646" s="124"/>
    </row>
    <row r="647" spans="2:11">
      <c r="B647" s="123"/>
      <c r="C647" s="123"/>
      <c r="D647" s="123"/>
      <c r="E647" s="124"/>
      <c r="F647" s="124"/>
      <c r="G647" s="124"/>
      <c r="H647" s="124"/>
      <c r="I647" s="124"/>
      <c r="J647" s="124"/>
      <c r="K647" s="124"/>
    </row>
    <row r="648" spans="2:11">
      <c r="B648" s="123"/>
      <c r="C648" s="123"/>
      <c r="D648" s="123"/>
      <c r="E648" s="124"/>
      <c r="F648" s="124"/>
      <c r="G648" s="124"/>
      <c r="H648" s="124"/>
      <c r="I648" s="124"/>
      <c r="J648" s="124"/>
      <c r="K648" s="124"/>
    </row>
    <row r="649" spans="2:11">
      <c r="B649" s="123"/>
      <c r="C649" s="123"/>
      <c r="D649" s="123"/>
      <c r="E649" s="124"/>
      <c r="F649" s="124"/>
      <c r="G649" s="124"/>
      <c r="H649" s="124"/>
      <c r="I649" s="124"/>
      <c r="J649" s="124"/>
      <c r="K649" s="124"/>
    </row>
    <row r="650" spans="2:11"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</row>
    <row r="651" spans="2:11">
      <c r="B651" s="123"/>
      <c r="C651" s="123"/>
      <c r="D651" s="123"/>
      <c r="E651" s="124"/>
      <c r="F651" s="124"/>
      <c r="G651" s="124"/>
      <c r="H651" s="124"/>
      <c r="I651" s="124"/>
      <c r="J651" s="124"/>
      <c r="K651" s="124"/>
    </row>
    <row r="652" spans="2:11">
      <c r="B652" s="123"/>
      <c r="C652" s="123"/>
      <c r="D652" s="123"/>
      <c r="E652" s="124"/>
      <c r="F652" s="124"/>
      <c r="G652" s="124"/>
      <c r="H652" s="124"/>
      <c r="I652" s="124"/>
      <c r="J652" s="124"/>
      <c r="K652" s="124"/>
    </row>
    <row r="653" spans="2:11">
      <c r="B653" s="123"/>
      <c r="C653" s="123"/>
      <c r="D653" s="123"/>
      <c r="E653" s="124"/>
      <c r="F653" s="124"/>
      <c r="G653" s="124"/>
      <c r="H653" s="124"/>
      <c r="I653" s="124"/>
      <c r="J653" s="124"/>
      <c r="K653" s="124"/>
    </row>
    <row r="654" spans="2:11">
      <c r="B654" s="123"/>
      <c r="C654" s="123"/>
      <c r="D654" s="123"/>
      <c r="E654" s="124"/>
      <c r="F654" s="124"/>
      <c r="G654" s="124"/>
      <c r="H654" s="124"/>
      <c r="I654" s="124"/>
      <c r="J654" s="124"/>
      <c r="K654" s="124"/>
    </row>
    <row r="655" spans="2:11">
      <c r="B655" s="123"/>
      <c r="C655" s="123"/>
      <c r="D655" s="123"/>
      <c r="E655" s="124"/>
      <c r="F655" s="124"/>
      <c r="G655" s="124"/>
      <c r="H655" s="124"/>
      <c r="I655" s="124"/>
      <c r="J655" s="124"/>
      <c r="K655" s="124"/>
    </row>
    <row r="656" spans="2:11">
      <c r="B656" s="123"/>
      <c r="C656" s="123"/>
      <c r="D656" s="123"/>
      <c r="E656" s="124"/>
      <c r="F656" s="124"/>
      <c r="G656" s="124"/>
      <c r="H656" s="124"/>
      <c r="I656" s="124"/>
      <c r="J656" s="124"/>
      <c r="K656" s="124"/>
    </row>
    <row r="657" spans="2:11">
      <c r="B657" s="123"/>
      <c r="C657" s="123"/>
      <c r="D657" s="123"/>
      <c r="E657" s="124"/>
      <c r="F657" s="124"/>
      <c r="G657" s="124"/>
      <c r="H657" s="124"/>
      <c r="I657" s="124"/>
      <c r="J657" s="124"/>
      <c r="K657" s="124"/>
    </row>
    <row r="658" spans="2:11">
      <c r="B658" s="123"/>
      <c r="C658" s="123"/>
      <c r="D658" s="123"/>
      <c r="E658" s="124"/>
      <c r="F658" s="124"/>
      <c r="G658" s="124"/>
      <c r="H658" s="124"/>
      <c r="I658" s="124"/>
      <c r="J658" s="124"/>
      <c r="K658" s="124"/>
    </row>
    <row r="659" spans="2:11">
      <c r="B659" s="123"/>
      <c r="C659" s="123"/>
      <c r="D659" s="123"/>
      <c r="E659" s="124"/>
      <c r="F659" s="124"/>
      <c r="G659" s="124"/>
      <c r="H659" s="124"/>
      <c r="I659" s="124"/>
      <c r="J659" s="124"/>
      <c r="K659" s="124"/>
    </row>
    <row r="660" spans="2:11">
      <c r="B660" s="123"/>
      <c r="C660" s="123"/>
      <c r="D660" s="123"/>
      <c r="E660" s="124"/>
      <c r="F660" s="124"/>
      <c r="G660" s="124"/>
      <c r="H660" s="124"/>
      <c r="I660" s="124"/>
      <c r="J660" s="124"/>
      <c r="K660" s="124"/>
    </row>
    <row r="661" spans="2:11">
      <c r="B661" s="123"/>
      <c r="C661" s="123"/>
      <c r="D661" s="123"/>
      <c r="E661" s="124"/>
      <c r="F661" s="124"/>
      <c r="G661" s="124"/>
      <c r="H661" s="124"/>
      <c r="I661" s="124"/>
      <c r="J661" s="124"/>
      <c r="K661" s="124"/>
    </row>
    <row r="662" spans="2:11">
      <c r="B662" s="123"/>
      <c r="C662" s="123"/>
      <c r="D662" s="123"/>
      <c r="E662" s="124"/>
      <c r="F662" s="124"/>
      <c r="G662" s="124"/>
      <c r="H662" s="124"/>
      <c r="I662" s="124"/>
      <c r="J662" s="124"/>
      <c r="K662" s="124"/>
    </row>
    <row r="663" spans="2:11"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</row>
    <row r="664" spans="2:11">
      <c r="B664" s="123"/>
      <c r="C664" s="123"/>
      <c r="D664" s="123"/>
      <c r="E664" s="124"/>
      <c r="F664" s="124"/>
      <c r="G664" s="124"/>
      <c r="H664" s="124"/>
      <c r="I664" s="124"/>
      <c r="J664" s="124"/>
      <c r="K664" s="124"/>
    </row>
    <row r="665" spans="2:11">
      <c r="B665" s="123"/>
      <c r="C665" s="123"/>
      <c r="D665" s="123"/>
      <c r="E665" s="124"/>
      <c r="F665" s="124"/>
      <c r="G665" s="124"/>
      <c r="H665" s="124"/>
      <c r="I665" s="124"/>
      <c r="J665" s="124"/>
      <c r="K665" s="124"/>
    </row>
    <row r="666" spans="2:11">
      <c r="B666" s="123"/>
      <c r="C666" s="123"/>
      <c r="D666" s="123"/>
      <c r="E666" s="124"/>
      <c r="F666" s="124"/>
      <c r="G666" s="124"/>
      <c r="H666" s="124"/>
      <c r="I666" s="124"/>
      <c r="J666" s="124"/>
      <c r="K666" s="124"/>
    </row>
    <row r="667" spans="2:11">
      <c r="B667" s="123"/>
      <c r="C667" s="123"/>
      <c r="D667" s="123"/>
      <c r="E667" s="124"/>
      <c r="F667" s="124"/>
      <c r="G667" s="124"/>
      <c r="H667" s="124"/>
      <c r="I667" s="124"/>
      <c r="J667" s="124"/>
      <c r="K667" s="124"/>
    </row>
    <row r="668" spans="2:11">
      <c r="B668" s="123"/>
      <c r="C668" s="123"/>
      <c r="D668" s="123"/>
      <c r="E668" s="124"/>
      <c r="F668" s="124"/>
      <c r="G668" s="124"/>
      <c r="H668" s="124"/>
      <c r="I668" s="124"/>
      <c r="J668" s="124"/>
      <c r="K668" s="124"/>
    </row>
    <row r="669" spans="2:11">
      <c r="B669" s="123"/>
      <c r="C669" s="123"/>
      <c r="D669" s="123"/>
      <c r="E669" s="124"/>
      <c r="F669" s="124"/>
      <c r="G669" s="124"/>
      <c r="H669" s="124"/>
      <c r="I669" s="124"/>
      <c r="J669" s="124"/>
      <c r="K669" s="124"/>
    </row>
    <row r="670" spans="2:11">
      <c r="B670" s="123"/>
      <c r="C670" s="123"/>
      <c r="D670" s="123"/>
      <c r="E670" s="124"/>
      <c r="F670" s="124"/>
      <c r="G670" s="124"/>
      <c r="H670" s="124"/>
      <c r="I670" s="124"/>
      <c r="J670" s="124"/>
      <c r="K670" s="124"/>
    </row>
    <row r="671" spans="2:11">
      <c r="B671" s="123"/>
      <c r="C671" s="123"/>
      <c r="D671" s="123"/>
      <c r="E671" s="124"/>
      <c r="F671" s="124"/>
      <c r="G671" s="124"/>
      <c r="H671" s="124"/>
      <c r="I671" s="124"/>
      <c r="J671" s="124"/>
      <c r="K671" s="124"/>
    </row>
    <row r="672" spans="2:11">
      <c r="B672" s="123"/>
      <c r="C672" s="123"/>
      <c r="D672" s="123"/>
      <c r="E672" s="124"/>
      <c r="F672" s="124"/>
      <c r="G672" s="124"/>
      <c r="H672" s="124"/>
      <c r="I672" s="124"/>
      <c r="J672" s="124"/>
      <c r="K672" s="124"/>
    </row>
    <row r="673" spans="2:11">
      <c r="B673" s="123"/>
      <c r="C673" s="123"/>
      <c r="D673" s="123"/>
      <c r="E673" s="124"/>
      <c r="F673" s="124"/>
      <c r="G673" s="124"/>
      <c r="H673" s="124"/>
      <c r="I673" s="124"/>
      <c r="J673" s="124"/>
      <c r="K673" s="124"/>
    </row>
    <row r="674" spans="2:11">
      <c r="B674" s="123"/>
      <c r="C674" s="123"/>
      <c r="D674" s="123"/>
      <c r="E674" s="124"/>
      <c r="F674" s="124"/>
      <c r="G674" s="124"/>
      <c r="H674" s="124"/>
      <c r="I674" s="124"/>
      <c r="J674" s="124"/>
      <c r="K674" s="124"/>
    </row>
    <row r="675" spans="2:11">
      <c r="B675" s="123"/>
      <c r="C675" s="123"/>
      <c r="D675" s="123"/>
      <c r="E675" s="124"/>
      <c r="F675" s="124"/>
      <c r="G675" s="124"/>
      <c r="H675" s="124"/>
      <c r="I675" s="124"/>
      <c r="J675" s="124"/>
      <c r="K675" s="124"/>
    </row>
    <row r="676" spans="2:11">
      <c r="B676" s="123"/>
      <c r="C676" s="123"/>
      <c r="D676" s="123"/>
      <c r="E676" s="124"/>
      <c r="F676" s="124"/>
      <c r="G676" s="124"/>
      <c r="H676" s="124"/>
      <c r="I676" s="124"/>
      <c r="J676" s="124"/>
      <c r="K676" s="124"/>
    </row>
    <row r="677" spans="2:11">
      <c r="B677" s="123"/>
      <c r="C677" s="123"/>
      <c r="D677" s="123"/>
      <c r="E677" s="124"/>
      <c r="F677" s="124"/>
      <c r="G677" s="124"/>
      <c r="H677" s="124"/>
      <c r="I677" s="124"/>
      <c r="J677" s="124"/>
      <c r="K677" s="124"/>
    </row>
    <row r="678" spans="2:11">
      <c r="B678" s="123"/>
      <c r="C678" s="123"/>
      <c r="D678" s="123"/>
      <c r="E678" s="124"/>
      <c r="F678" s="124"/>
      <c r="G678" s="124"/>
      <c r="H678" s="124"/>
      <c r="I678" s="124"/>
      <c r="J678" s="124"/>
      <c r="K678" s="124"/>
    </row>
    <row r="679" spans="2:11">
      <c r="B679" s="123"/>
      <c r="C679" s="123"/>
      <c r="D679" s="123"/>
      <c r="E679" s="124"/>
      <c r="F679" s="124"/>
      <c r="G679" s="124"/>
      <c r="H679" s="124"/>
      <c r="I679" s="124"/>
      <c r="J679" s="124"/>
      <c r="K679" s="124"/>
    </row>
    <row r="680" spans="2:11"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</row>
    <row r="681" spans="2:11">
      <c r="B681" s="123"/>
      <c r="C681" s="123"/>
      <c r="D681" s="123"/>
      <c r="E681" s="124"/>
      <c r="F681" s="124"/>
      <c r="G681" s="124"/>
      <c r="H681" s="124"/>
      <c r="I681" s="124"/>
      <c r="J681" s="124"/>
      <c r="K681" s="124"/>
    </row>
    <row r="682" spans="2:11">
      <c r="B682" s="123"/>
      <c r="C682" s="123"/>
      <c r="D682" s="123"/>
      <c r="E682" s="124"/>
      <c r="F682" s="124"/>
      <c r="G682" s="124"/>
      <c r="H682" s="124"/>
      <c r="I682" s="124"/>
      <c r="J682" s="124"/>
      <c r="K682" s="124"/>
    </row>
    <row r="683" spans="2:11">
      <c r="B683" s="123"/>
      <c r="C683" s="123"/>
      <c r="D683" s="123"/>
      <c r="E683" s="124"/>
      <c r="F683" s="124"/>
      <c r="G683" s="124"/>
      <c r="H683" s="124"/>
      <c r="I683" s="124"/>
      <c r="J683" s="124"/>
      <c r="K683" s="124"/>
    </row>
    <row r="684" spans="2:11">
      <c r="B684" s="123"/>
      <c r="C684" s="123"/>
      <c r="D684" s="123"/>
      <c r="E684" s="124"/>
      <c r="F684" s="124"/>
      <c r="G684" s="124"/>
      <c r="H684" s="124"/>
      <c r="I684" s="124"/>
      <c r="J684" s="124"/>
      <c r="K684" s="124"/>
    </row>
    <row r="685" spans="2:11">
      <c r="B685" s="123"/>
      <c r="C685" s="123"/>
      <c r="D685" s="123"/>
      <c r="E685" s="124"/>
      <c r="F685" s="124"/>
      <c r="G685" s="124"/>
      <c r="H685" s="124"/>
      <c r="I685" s="124"/>
      <c r="J685" s="124"/>
      <c r="K685" s="124"/>
    </row>
    <row r="686" spans="2:11">
      <c r="B686" s="123"/>
      <c r="C686" s="123"/>
      <c r="D686" s="123"/>
      <c r="E686" s="124"/>
      <c r="F686" s="124"/>
      <c r="G686" s="124"/>
      <c r="H686" s="124"/>
      <c r="I686" s="124"/>
      <c r="J686" s="124"/>
      <c r="K686" s="124"/>
    </row>
    <row r="687" spans="2:11">
      <c r="B687" s="123"/>
      <c r="C687" s="123"/>
      <c r="D687" s="123"/>
      <c r="E687" s="124"/>
      <c r="F687" s="124"/>
      <c r="G687" s="124"/>
      <c r="H687" s="124"/>
      <c r="I687" s="124"/>
      <c r="J687" s="124"/>
      <c r="K687" s="124"/>
    </row>
    <row r="688" spans="2:11">
      <c r="B688" s="123"/>
      <c r="C688" s="123"/>
      <c r="D688" s="123"/>
      <c r="E688" s="124"/>
      <c r="F688" s="124"/>
      <c r="G688" s="124"/>
      <c r="H688" s="124"/>
      <c r="I688" s="124"/>
      <c r="J688" s="124"/>
      <c r="K688" s="124"/>
    </row>
    <row r="689" spans="2:11">
      <c r="B689" s="123"/>
      <c r="C689" s="123"/>
      <c r="D689" s="123"/>
      <c r="E689" s="124"/>
      <c r="F689" s="124"/>
      <c r="G689" s="124"/>
      <c r="H689" s="124"/>
      <c r="I689" s="124"/>
      <c r="J689" s="124"/>
      <c r="K689" s="124"/>
    </row>
    <row r="690" spans="2:11">
      <c r="B690" s="123"/>
      <c r="C690" s="123"/>
      <c r="D690" s="123"/>
      <c r="E690" s="124"/>
      <c r="F690" s="124"/>
      <c r="G690" s="124"/>
      <c r="H690" s="124"/>
      <c r="I690" s="124"/>
      <c r="J690" s="124"/>
      <c r="K690" s="124"/>
    </row>
    <row r="691" spans="2:11">
      <c r="B691" s="123"/>
      <c r="C691" s="123"/>
      <c r="D691" s="123"/>
      <c r="E691" s="124"/>
      <c r="F691" s="124"/>
      <c r="G691" s="124"/>
      <c r="H691" s="124"/>
      <c r="I691" s="124"/>
      <c r="J691" s="124"/>
      <c r="K691" s="124"/>
    </row>
    <row r="692" spans="2:11">
      <c r="B692" s="123"/>
      <c r="C692" s="123"/>
      <c r="D692" s="123"/>
      <c r="E692" s="124"/>
      <c r="F692" s="124"/>
      <c r="G692" s="124"/>
      <c r="H692" s="124"/>
      <c r="I692" s="124"/>
      <c r="J692" s="124"/>
      <c r="K692" s="124"/>
    </row>
    <row r="693" spans="2:11">
      <c r="B693" s="123"/>
      <c r="C693" s="123"/>
      <c r="D693" s="123"/>
      <c r="E693" s="124"/>
      <c r="F693" s="124"/>
      <c r="G693" s="124"/>
      <c r="H693" s="124"/>
      <c r="I693" s="124"/>
      <c r="J693" s="124"/>
      <c r="K693" s="124"/>
    </row>
    <row r="694" spans="2:11">
      <c r="B694" s="123"/>
      <c r="C694" s="123"/>
      <c r="D694" s="123"/>
      <c r="E694" s="124"/>
      <c r="F694" s="124"/>
      <c r="G694" s="124"/>
      <c r="H694" s="124"/>
      <c r="I694" s="124"/>
      <c r="J694" s="124"/>
      <c r="K694" s="124"/>
    </row>
    <row r="695" spans="2:11">
      <c r="B695" s="123"/>
      <c r="C695" s="123"/>
      <c r="D695" s="123"/>
      <c r="E695" s="124"/>
      <c r="F695" s="124"/>
      <c r="G695" s="124"/>
      <c r="H695" s="124"/>
      <c r="I695" s="124"/>
      <c r="J695" s="124"/>
      <c r="K695" s="124"/>
    </row>
    <row r="696" spans="2:11">
      <c r="B696" s="123"/>
      <c r="C696" s="123"/>
      <c r="D696" s="123"/>
      <c r="E696" s="124"/>
      <c r="F696" s="124"/>
      <c r="G696" s="124"/>
      <c r="H696" s="124"/>
      <c r="I696" s="124"/>
      <c r="J696" s="124"/>
      <c r="K696" s="124"/>
    </row>
    <row r="697" spans="2:11">
      <c r="B697" s="123"/>
      <c r="C697" s="123"/>
      <c r="D697" s="123"/>
      <c r="E697" s="124"/>
      <c r="F697" s="124"/>
      <c r="G697" s="124"/>
      <c r="H697" s="124"/>
      <c r="I697" s="124"/>
      <c r="J697" s="124"/>
      <c r="K697" s="124"/>
    </row>
    <row r="698" spans="2:11">
      <c r="B698" s="123"/>
      <c r="C698" s="123"/>
      <c r="D698" s="123"/>
      <c r="E698" s="124"/>
      <c r="F698" s="124"/>
      <c r="G698" s="124"/>
      <c r="H698" s="124"/>
      <c r="I698" s="124"/>
      <c r="J698" s="124"/>
      <c r="K698" s="124"/>
    </row>
    <row r="699" spans="2:11">
      <c r="B699" s="123"/>
      <c r="C699" s="123"/>
      <c r="D699" s="123"/>
      <c r="E699" s="124"/>
      <c r="F699" s="124"/>
      <c r="G699" s="124"/>
      <c r="H699" s="124"/>
      <c r="I699" s="124"/>
      <c r="J699" s="124"/>
      <c r="K699" s="124"/>
    </row>
    <row r="700" spans="2:11">
      <c r="B700" s="123"/>
      <c r="C700" s="123"/>
      <c r="D700" s="123"/>
      <c r="E700" s="124"/>
      <c r="F700" s="124"/>
      <c r="G700" s="124"/>
      <c r="H700" s="124"/>
      <c r="I700" s="124"/>
      <c r="J700" s="124"/>
      <c r="K700" s="124"/>
    </row>
    <row r="701" spans="2:11">
      <c r="B701" s="123"/>
      <c r="C701" s="123"/>
      <c r="D701" s="123"/>
      <c r="E701" s="124"/>
      <c r="F701" s="124"/>
      <c r="G701" s="124"/>
      <c r="H701" s="124"/>
      <c r="I701" s="124"/>
      <c r="J701" s="124"/>
      <c r="K701" s="124"/>
    </row>
    <row r="702" spans="2:11">
      <c r="B702" s="123"/>
      <c r="C702" s="123"/>
      <c r="D702" s="123"/>
      <c r="E702" s="124"/>
      <c r="F702" s="124"/>
      <c r="G702" s="124"/>
      <c r="H702" s="124"/>
      <c r="I702" s="124"/>
      <c r="J702" s="124"/>
      <c r="K702" s="124"/>
    </row>
    <row r="703" spans="2:11">
      <c r="B703" s="123"/>
      <c r="C703" s="123"/>
      <c r="D703" s="123"/>
      <c r="E703" s="124"/>
      <c r="F703" s="124"/>
      <c r="G703" s="124"/>
      <c r="H703" s="124"/>
      <c r="I703" s="124"/>
      <c r="J703" s="124"/>
      <c r="K703" s="124"/>
    </row>
    <row r="704" spans="2:11">
      <c r="B704" s="123"/>
      <c r="C704" s="123"/>
      <c r="D704" s="123"/>
      <c r="E704" s="124"/>
      <c r="F704" s="124"/>
      <c r="G704" s="124"/>
      <c r="H704" s="124"/>
      <c r="I704" s="124"/>
      <c r="J704" s="124"/>
      <c r="K704" s="124"/>
    </row>
    <row r="705" spans="2:11">
      <c r="B705" s="123"/>
      <c r="C705" s="123"/>
      <c r="D705" s="123"/>
      <c r="E705" s="124"/>
      <c r="F705" s="124"/>
      <c r="G705" s="124"/>
      <c r="H705" s="124"/>
      <c r="I705" s="124"/>
      <c r="J705" s="124"/>
      <c r="K705" s="124"/>
    </row>
    <row r="706" spans="2:11">
      <c r="B706" s="123"/>
      <c r="C706" s="123"/>
      <c r="D706" s="123"/>
      <c r="E706" s="124"/>
      <c r="F706" s="124"/>
      <c r="G706" s="124"/>
      <c r="H706" s="124"/>
      <c r="I706" s="124"/>
      <c r="J706" s="124"/>
      <c r="K706" s="124"/>
    </row>
    <row r="707" spans="2:11">
      <c r="B707" s="123"/>
      <c r="C707" s="123"/>
      <c r="D707" s="123"/>
      <c r="E707" s="124"/>
      <c r="F707" s="124"/>
      <c r="G707" s="124"/>
      <c r="H707" s="124"/>
      <c r="I707" s="124"/>
      <c r="J707" s="124"/>
      <c r="K707" s="124"/>
    </row>
    <row r="708" spans="2:11">
      <c r="B708" s="123"/>
      <c r="C708" s="123"/>
      <c r="D708" s="123"/>
      <c r="E708" s="124"/>
      <c r="F708" s="124"/>
      <c r="G708" s="124"/>
      <c r="H708" s="124"/>
      <c r="I708" s="124"/>
      <c r="J708" s="124"/>
      <c r="K708" s="124"/>
    </row>
    <row r="709" spans="2:11">
      <c r="B709" s="123"/>
      <c r="C709" s="123"/>
      <c r="D709" s="123"/>
      <c r="E709" s="124"/>
      <c r="F709" s="124"/>
      <c r="G709" s="124"/>
      <c r="H709" s="124"/>
      <c r="I709" s="124"/>
      <c r="J709" s="124"/>
      <c r="K709" s="124"/>
    </row>
    <row r="710" spans="2:11">
      <c r="B710" s="123"/>
      <c r="C710" s="123"/>
      <c r="D710" s="123"/>
      <c r="E710" s="124"/>
      <c r="F710" s="124"/>
      <c r="G710" s="124"/>
      <c r="H710" s="124"/>
      <c r="I710" s="124"/>
      <c r="J710" s="124"/>
      <c r="K710" s="124"/>
    </row>
    <row r="711" spans="2:11">
      <c r="B711" s="123"/>
      <c r="C711" s="123"/>
      <c r="D711" s="123"/>
      <c r="E711" s="124"/>
      <c r="F711" s="124"/>
      <c r="G711" s="124"/>
      <c r="H711" s="124"/>
      <c r="I711" s="124"/>
      <c r="J711" s="124"/>
      <c r="K711" s="124"/>
    </row>
    <row r="712" spans="2:11">
      <c r="B712" s="123"/>
      <c r="C712" s="123"/>
      <c r="D712" s="123"/>
      <c r="E712" s="124"/>
      <c r="F712" s="124"/>
      <c r="G712" s="124"/>
      <c r="H712" s="124"/>
      <c r="I712" s="124"/>
      <c r="J712" s="124"/>
      <c r="K712" s="124"/>
    </row>
    <row r="713" spans="2:11">
      <c r="B713" s="123"/>
      <c r="C713" s="123"/>
      <c r="D713" s="123"/>
      <c r="E713" s="124"/>
      <c r="F713" s="124"/>
      <c r="G713" s="124"/>
      <c r="H713" s="124"/>
      <c r="I713" s="124"/>
      <c r="J713" s="124"/>
      <c r="K713" s="124"/>
    </row>
    <row r="714" spans="2:11">
      <c r="B714" s="123"/>
      <c r="C714" s="123"/>
      <c r="D714" s="123"/>
      <c r="E714" s="124"/>
      <c r="F714" s="124"/>
      <c r="G714" s="124"/>
      <c r="H714" s="124"/>
      <c r="I714" s="124"/>
      <c r="J714" s="124"/>
      <c r="K714" s="124"/>
    </row>
    <row r="715" spans="2:11">
      <c r="B715" s="123"/>
      <c r="C715" s="123"/>
      <c r="D715" s="123"/>
      <c r="E715" s="124"/>
      <c r="F715" s="124"/>
      <c r="G715" s="124"/>
      <c r="H715" s="124"/>
      <c r="I715" s="124"/>
      <c r="J715" s="124"/>
      <c r="K715" s="124"/>
    </row>
    <row r="716" spans="2:11">
      <c r="B716" s="123"/>
      <c r="C716" s="123"/>
      <c r="D716" s="123"/>
      <c r="E716" s="124"/>
      <c r="F716" s="124"/>
      <c r="G716" s="124"/>
      <c r="H716" s="124"/>
      <c r="I716" s="124"/>
      <c r="J716" s="124"/>
      <c r="K716" s="124"/>
    </row>
    <row r="717" spans="2:11">
      <c r="B717" s="123"/>
      <c r="C717" s="123"/>
      <c r="D717" s="123"/>
      <c r="E717" s="124"/>
      <c r="F717" s="124"/>
      <c r="G717" s="124"/>
      <c r="H717" s="124"/>
      <c r="I717" s="124"/>
      <c r="J717" s="124"/>
      <c r="K717" s="124"/>
    </row>
    <row r="718" spans="2:11">
      <c r="B718" s="123"/>
      <c r="C718" s="123"/>
      <c r="D718" s="123"/>
      <c r="E718" s="124"/>
      <c r="F718" s="124"/>
      <c r="G718" s="124"/>
      <c r="H718" s="124"/>
      <c r="I718" s="124"/>
      <c r="J718" s="124"/>
      <c r="K718" s="124"/>
    </row>
    <row r="719" spans="2:11">
      <c r="B719" s="123"/>
      <c r="C719" s="123"/>
      <c r="D719" s="123"/>
      <c r="E719" s="124"/>
      <c r="F719" s="124"/>
      <c r="G719" s="124"/>
      <c r="H719" s="124"/>
      <c r="I719" s="124"/>
      <c r="J719" s="124"/>
      <c r="K719" s="124"/>
    </row>
    <row r="720" spans="2:11">
      <c r="B720" s="123"/>
      <c r="C720" s="123"/>
      <c r="D720" s="123"/>
      <c r="E720" s="124"/>
      <c r="F720" s="124"/>
      <c r="G720" s="124"/>
      <c r="H720" s="124"/>
      <c r="I720" s="124"/>
      <c r="J720" s="124"/>
      <c r="K720" s="124"/>
    </row>
    <row r="721" spans="2:11">
      <c r="B721" s="123"/>
      <c r="C721" s="123"/>
      <c r="D721" s="123"/>
      <c r="E721" s="124"/>
      <c r="F721" s="124"/>
      <c r="G721" s="124"/>
      <c r="H721" s="124"/>
      <c r="I721" s="124"/>
      <c r="J721" s="124"/>
      <c r="K721" s="124"/>
    </row>
    <row r="722" spans="2:11">
      <c r="B722" s="123"/>
      <c r="C722" s="123"/>
      <c r="D722" s="123"/>
      <c r="E722" s="124"/>
      <c r="F722" s="124"/>
      <c r="G722" s="124"/>
      <c r="H722" s="124"/>
      <c r="I722" s="124"/>
      <c r="J722" s="124"/>
      <c r="K722" s="124"/>
    </row>
    <row r="723" spans="2:11">
      <c r="B723" s="123"/>
      <c r="C723" s="123"/>
      <c r="D723" s="123"/>
      <c r="E723" s="124"/>
      <c r="F723" s="124"/>
      <c r="G723" s="124"/>
      <c r="H723" s="124"/>
      <c r="I723" s="124"/>
      <c r="J723" s="124"/>
      <c r="K723" s="124"/>
    </row>
    <row r="724" spans="2:11">
      <c r="B724" s="123"/>
      <c r="C724" s="123"/>
      <c r="D724" s="123"/>
      <c r="E724" s="124"/>
      <c r="F724" s="124"/>
      <c r="G724" s="124"/>
      <c r="H724" s="124"/>
      <c r="I724" s="124"/>
      <c r="J724" s="124"/>
      <c r="K724" s="124"/>
    </row>
    <row r="725" spans="2:11">
      <c r="B725" s="123"/>
      <c r="C725" s="123"/>
      <c r="D725" s="123"/>
      <c r="E725" s="124"/>
      <c r="F725" s="124"/>
      <c r="G725" s="124"/>
      <c r="H725" s="124"/>
      <c r="I725" s="124"/>
      <c r="J725" s="124"/>
      <c r="K725" s="124"/>
    </row>
    <row r="726" spans="2:11">
      <c r="B726" s="123"/>
      <c r="C726" s="123"/>
      <c r="D726" s="123"/>
      <c r="E726" s="124"/>
      <c r="F726" s="124"/>
      <c r="G726" s="124"/>
      <c r="H726" s="124"/>
      <c r="I726" s="124"/>
      <c r="J726" s="124"/>
      <c r="K726" s="124"/>
    </row>
    <row r="727" spans="2:11">
      <c r="B727" s="123"/>
      <c r="C727" s="123"/>
      <c r="D727" s="123"/>
      <c r="E727" s="124"/>
      <c r="F727" s="124"/>
      <c r="G727" s="124"/>
      <c r="H727" s="124"/>
      <c r="I727" s="124"/>
      <c r="J727" s="124"/>
      <c r="K727" s="124"/>
    </row>
    <row r="728" spans="2:11">
      <c r="B728" s="123"/>
      <c r="C728" s="123"/>
      <c r="D728" s="123"/>
      <c r="E728" s="124"/>
      <c r="F728" s="124"/>
      <c r="G728" s="124"/>
      <c r="H728" s="124"/>
      <c r="I728" s="124"/>
      <c r="J728" s="124"/>
      <c r="K728" s="124"/>
    </row>
    <row r="729" spans="2:11">
      <c r="B729" s="123"/>
      <c r="C729" s="123"/>
      <c r="D729" s="123"/>
      <c r="E729" s="124"/>
      <c r="F729" s="124"/>
      <c r="G729" s="124"/>
      <c r="H729" s="124"/>
      <c r="I729" s="124"/>
      <c r="J729" s="124"/>
      <c r="K729" s="124"/>
    </row>
    <row r="730" spans="2:11">
      <c r="B730" s="123"/>
      <c r="C730" s="123"/>
      <c r="D730" s="123"/>
      <c r="E730" s="124"/>
      <c r="F730" s="124"/>
      <c r="G730" s="124"/>
      <c r="H730" s="124"/>
      <c r="I730" s="124"/>
      <c r="J730" s="124"/>
      <c r="K730" s="124"/>
    </row>
    <row r="731" spans="2:11">
      <c r="B731" s="123"/>
      <c r="C731" s="123"/>
      <c r="D731" s="123"/>
      <c r="E731" s="124"/>
      <c r="F731" s="124"/>
      <c r="G731" s="124"/>
      <c r="H731" s="124"/>
      <c r="I731" s="124"/>
      <c r="J731" s="124"/>
      <c r="K731" s="124"/>
    </row>
    <row r="732" spans="2:11">
      <c r="B732" s="123"/>
      <c r="C732" s="123"/>
      <c r="D732" s="123"/>
      <c r="E732" s="124"/>
      <c r="F732" s="124"/>
      <c r="G732" s="124"/>
      <c r="H732" s="124"/>
      <c r="I732" s="124"/>
      <c r="J732" s="124"/>
      <c r="K732" s="124"/>
    </row>
    <row r="733" spans="2:11">
      <c r="B733" s="123"/>
      <c r="C733" s="123"/>
      <c r="D733" s="123"/>
      <c r="E733" s="124"/>
      <c r="F733" s="124"/>
      <c r="G733" s="124"/>
      <c r="H733" s="124"/>
      <c r="I733" s="124"/>
      <c r="J733" s="124"/>
      <c r="K733" s="124"/>
    </row>
    <row r="734" spans="2:11">
      <c r="B734" s="123"/>
      <c r="C734" s="123"/>
      <c r="D734" s="123"/>
      <c r="E734" s="124"/>
      <c r="F734" s="124"/>
      <c r="G734" s="124"/>
      <c r="H734" s="124"/>
      <c r="I734" s="124"/>
      <c r="J734" s="124"/>
      <c r="K734" s="124"/>
    </row>
    <row r="735" spans="2:11">
      <c r="B735" s="123"/>
      <c r="C735" s="123"/>
      <c r="D735" s="123"/>
      <c r="E735" s="124"/>
      <c r="F735" s="124"/>
      <c r="G735" s="124"/>
      <c r="H735" s="124"/>
      <c r="I735" s="124"/>
      <c r="J735" s="124"/>
      <c r="K735" s="124"/>
    </row>
    <row r="736" spans="2:11">
      <c r="B736" s="123"/>
      <c r="C736" s="123"/>
      <c r="D736" s="123"/>
      <c r="E736" s="124"/>
      <c r="F736" s="124"/>
      <c r="G736" s="124"/>
      <c r="H736" s="124"/>
      <c r="I736" s="124"/>
      <c r="J736" s="124"/>
      <c r="K736" s="124"/>
    </row>
    <row r="737" spans="2:11">
      <c r="B737" s="123"/>
      <c r="C737" s="123"/>
      <c r="D737" s="123"/>
      <c r="E737" s="124"/>
      <c r="F737" s="124"/>
      <c r="G737" s="124"/>
      <c r="H737" s="124"/>
      <c r="I737" s="124"/>
      <c r="J737" s="124"/>
      <c r="K737" s="124"/>
    </row>
    <row r="738" spans="2:11">
      <c r="B738" s="123"/>
      <c r="C738" s="123"/>
      <c r="D738" s="123"/>
      <c r="E738" s="124"/>
      <c r="F738" s="124"/>
      <c r="G738" s="124"/>
      <c r="H738" s="124"/>
      <c r="I738" s="124"/>
      <c r="J738" s="124"/>
      <c r="K738" s="124"/>
    </row>
    <row r="739" spans="2:11">
      <c r="B739" s="123"/>
      <c r="C739" s="123"/>
      <c r="D739" s="123"/>
      <c r="E739" s="124"/>
      <c r="F739" s="124"/>
      <c r="G739" s="124"/>
      <c r="H739" s="124"/>
      <c r="I739" s="124"/>
      <c r="J739" s="124"/>
      <c r="K739" s="124"/>
    </row>
    <row r="740" spans="2:11">
      <c r="B740" s="123"/>
      <c r="C740" s="123"/>
      <c r="D740" s="123"/>
      <c r="E740" s="124"/>
      <c r="F740" s="124"/>
      <c r="G740" s="124"/>
      <c r="H740" s="124"/>
      <c r="I740" s="124"/>
      <c r="J740" s="124"/>
      <c r="K740" s="124"/>
    </row>
    <row r="741" spans="2:11">
      <c r="B741" s="123"/>
      <c r="C741" s="123"/>
      <c r="D741" s="123"/>
      <c r="E741" s="124"/>
      <c r="F741" s="124"/>
      <c r="G741" s="124"/>
      <c r="H741" s="124"/>
      <c r="I741" s="124"/>
      <c r="J741" s="124"/>
      <c r="K741" s="124"/>
    </row>
    <row r="742" spans="2:11">
      <c r="B742" s="123"/>
      <c r="C742" s="123"/>
      <c r="D742" s="123"/>
      <c r="E742" s="124"/>
      <c r="F742" s="124"/>
      <c r="G742" s="124"/>
      <c r="H742" s="124"/>
      <c r="I742" s="124"/>
      <c r="J742" s="124"/>
      <c r="K742" s="124"/>
    </row>
    <row r="743" spans="2:11">
      <c r="B743" s="123"/>
      <c r="C743" s="123"/>
      <c r="D743" s="123"/>
      <c r="E743" s="124"/>
      <c r="F743" s="124"/>
      <c r="G743" s="124"/>
      <c r="H743" s="124"/>
      <c r="I743" s="124"/>
      <c r="J743" s="124"/>
      <c r="K743" s="124"/>
    </row>
    <row r="744" spans="2:11">
      <c r="B744" s="123"/>
      <c r="C744" s="123"/>
      <c r="D744" s="123"/>
      <c r="E744" s="124"/>
      <c r="F744" s="124"/>
      <c r="G744" s="124"/>
      <c r="H744" s="124"/>
      <c r="I744" s="124"/>
      <c r="J744" s="124"/>
      <c r="K744" s="124"/>
    </row>
    <row r="745" spans="2:11">
      <c r="B745" s="123"/>
      <c r="C745" s="123"/>
      <c r="D745" s="123"/>
      <c r="E745" s="124"/>
      <c r="F745" s="124"/>
      <c r="G745" s="124"/>
      <c r="H745" s="124"/>
      <c r="I745" s="124"/>
      <c r="J745" s="124"/>
      <c r="K745" s="124"/>
    </row>
    <row r="746" spans="2:11">
      <c r="B746" s="123"/>
      <c r="C746" s="123"/>
      <c r="D746" s="123"/>
      <c r="E746" s="124"/>
      <c r="F746" s="124"/>
      <c r="G746" s="124"/>
      <c r="H746" s="124"/>
      <c r="I746" s="124"/>
      <c r="J746" s="124"/>
      <c r="K746" s="124"/>
    </row>
    <row r="747" spans="2:11">
      <c r="B747" s="123"/>
      <c r="C747" s="123"/>
      <c r="D747" s="123"/>
      <c r="E747" s="124"/>
      <c r="F747" s="124"/>
      <c r="G747" s="124"/>
      <c r="H747" s="124"/>
      <c r="I747" s="124"/>
      <c r="J747" s="124"/>
      <c r="K747" s="124"/>
    </row>
    <row r="748" spans="2:11">
      <c r="B748" s="123"/>
      <c r="C748" s="123"/>
      <c r="D748" s="123"/>
      <c r="E748" s="124"/>
      <c r="F748" s="124"/>
      <c r="G748" s="124"/>
      <c r="H748" s="124"/>
      <c r="I748" s="124"/>
      <c r="J748" s="124"/>
      <c r="K748" s="124"/>
    </row>
    <row r="749" spans="2:11">
      <c r="B749" s="123"/>
      <c r="C749" s="123"/>
      <c r="D749" s="123"/>
      <c r="E749" s="124"/>
      <c r="F749" s="124"/>
      <c r="G749" s="124"/>
      <c r="H749" s="124"/>
      <c r="I749" s="124"/>
      <c r="J749" s="124"/>
      <c r="K749" s="124"/>
    </row>
    <row r="750" spans="2:11">
      <c r="B750" s="123"/>
      <c r="C750" s="123"/>
      <c r="D750" s="123"/>
      <c r="E750" s="124"/>
      <c r="F750" s="124"/>
      <c r="G750" s="124"/>
      <c r="H750" s="124"/>
      <c r="I750" s="124"/>
      <c r="J750" s="124"/>
      <c r="K750" s="124"/>
    </row>
    <row r="751" spans="2:11">
      <c r="B751" s="123"/>
      <c r="C751" s="123"/>
      <c r="D751" s="123"/>
      <c r="E751" s="124"/>
      <c r="F751" s="124"/>
      <c r="G751" s="124"/>
      <c r="H751" s="124"/>
      <c r="I751" s="124"/>
      <c r="J751" s="124"/>
      <c r="K751" s="124"/>
    </row>
    <row r="752" spans="2:11">
      <c r="B752" s="123"/>
      <c r="C752" s="123"/>
      <c r="D752" s="123"/>
      <c r="E752" s="124"/>
      <c r="F752" s="124"/>
      <c r="G752" s="124"/>
      <c r="H752" s="124"/>
      <c r="I752" s="124"/>
      <c r="J752" s="124"/>
      <c r="K752" s="124"/>
    </row>
    <row r="753" spans="2:11">
      <c r="B753" s="123"/>
      <c r="C753" s="123"/>
      <c r="D753" s="123"/>
      <c r="E753" s="124"/>
      <c r="F753" s="124"/>
      <c r="G753" s="124"/>
      <c r="H753" s="124"/>
      <c r="I753" s="124"/>
      <c r="J753" s="124"/>
      <c r="K753" s="124"/>
    </row>
    <row r="754" spans="2:11">
      <c r="B754" s="123"/>
      <c r="C754" s="123"/>
      <c r="D754" s="123"/>
      <c r="E754" s="124"/>
      <c r="F754" s="124"/>
      <c r="G754" s="124"/>
      <c r="H754" s="124"/>
      <c r="I754" s="124"/>
      <c r="J754" s="124"/>
      <c r="K754" s="124"/>
    </row>
    <row r="755" spans="2:11">
      <c r="B755" s="123"/>
      <c r="C755" s="123"/>
      <c r="D755" s="123"/>
      <c r="E755" s="124"/>
      <c r="F755" s="124"/>
      <c r="G755" s="124"/>
      <c r="H755" s="124"/>
      <c r="I755" s="124"/>
      <c r="J755" s="124"/>
      <c r="K755" s="124"/>
    </row>
    <row r="756" spans="2:11">
      <c r="B756" s="123"/>
      <c r="C756" s="123"/>
      <c r="D756" s="123"/>
      <c r="E756" s="124"/>
      <c r="F756" s="124"/>
      <c r="G756" s="124"/>
      <c r="H756" s="124"/>
      <c r="I756" s="124"/>
      <c r="J756" s="124"/>
      <c r="K756" s="124"/>
    </row>
    <row r="757" spans="2:11">
      <c r="B757" s="123"/>
      <c r="C757" s="123"/>
      <c r="D757" s="123"/>
      <c r="E757" s="124"/>
      <c r="F757" s="124"/>
      <c r="G757" s="124"/>
      <c r="H757" s="124"/>
      <c r="I757" s="124"/>
      <c r="J757" s="124"/>
      <c r="K757" s="124"/>
    </row>
    <row r="758" spans="2:11">
      <c r="B758" s="123"/>
      <c r="C758" s="123"/>
      <c r="D758" s="123"/>
      <c r="E758" s="124"/>
      <c r="F758" s="124"/>
      <c r="G758" s="124"/>
      <c r="H758" s="124"/>
      <c r="I758" s="124"/>
      <c r="J758" s="124"/>
      <c r="K758" s="124"/>
    </row>
    <row r="759" spans="2:11">
      <c r="B759" s="123"/>
      <c r="C759" s="123"/>
      <c r="D759" s="123"/>
      <c r="E759" s="124"/>
      <c r="F759" s="124"/>
      <c r="G759" s="124"/>
      <c r="H759" s="124"/>
      <c r="I759" s="124"/>
      <c r="J759" s="124"/>
      <c r="K759" s="124"/>
    </row>
    <row r="760" spans="2:11">
      <c r="B760" s="123"/>
      <c r="C760" s="123"/>
      <c r="D760" s="123"/>
      <c r="E760" s="124"/>
      <c r="F760" s="124"/>
      <c r="G760" s="124"/>
      <c r="H760" s="124"/>
      <c r="I760" s="124"/>
      <c r="J760" s="124"/>
      <c r="K760" s="124"/>
    </row>
    <row r="761" spans="2:11">
      <c r="B761" s="123"/>
      <c r="C761" s="123"/>
      <c r="D761" s="123"/>
      <c r="E761" s="124"/>
      <c r="F761" s="124"/>
      <c r="G761" s="124"/>
      <c r="H761" s="124"/>
      <c r="I761" s="124"/>
      <c r="J761" s="124"/>
      <c r="K761" s="124"/>
    </row>
    <row r="762" spans="2:11">
      <c r="B762" s="123"/>
      <c r="C762" s="123"/>
      <c r="D762" s="123"/>
      <c r="E762" s="124"/>
      <c r="F762" s="124"/>
      <c r="G762" s="124"/>
      <c r="H762" s="124"/>
      <c r="I762" s="124"/>
      <c r="J762" s="124"/>
      <c r="K762" s="124"/>
    </row>
    <row r="763" spans="2:11">
      <c r="B763" s="123"/>
      <c r="C763" s="123"/>
      <c r="D763" s="123"/>
      <c r="E763" s="124"/>
      <c r="F763" s="124"/>
      <c r="G763" s="124"/>
      <c r="H763" s="124"/>
      <c r="I763" s="124"/>
      <c r="J763" s="124"/>
      <c r="K763" s="124"/>
    </row>
    <row r="764" spans="2:11">
      <c r="B764" s="123"/>
      <c r="C764" s="123"/>
      <c r="D764" s="123"/>
      <c r="E764" s="124"/>
      <c r="F764" s="124"/>
      <c r="G764" s="124"/>
      <c r="H764" s="124"/>
      <c r="I764" s="124"/>
      <c r="J764" s="124"/>
      <c r="K764" s="124"/>
    </row>
    <row r="765" spans="2:11">
      <c r="B765" s="123"/>
      <c r="C765" s="123"/>
      <c r="D765" s="123"/>
      <c r="E765" s="124"/>
      <c r="F765" s="124"/>
      <c r="G765" s="124"/>
      <c r="H765" s="124"/>
      <c r="I765" s="124"/>
      <c r="J765" s="124"/>
      <c r="K765" s="124"/>
    </row>
    <row r="766" spans="2:11">
      <c r="B766" s="123"/>
      <c r="C766" s="123"/>
      <c r="D766" s="123"/>
      <c r="E766" s="124"/>
      <c r="F766" s="124"/>
      <c r="G766" s="124"/>
      <c r="H766" s="124"/>
      <c r="I766" s="124"/>
      <c r="J766" s="124"/>
      <c r="K766" s="124"/>
    </row>
    <row r="767" spans="2:11">
      <c r="B767" s="123"/>
      <c r="C767" s="123"/>
      <c r="D767" s="123"/>
      <c r="E767" s="124"/>
      <c r="F767" s="124"/>
      <c r="G767" s="124"/>
      <c r="H767" s="124"/>
      <c r="I767" s="124"/>
      <c r="J767" s="124"/>
      <c r="K767" s="124"/>
    </row>
    <row r="768" spans="2:11">
      <c r="B768" s="123"/>
      <c r="C768" s="123"/>
      <c r="D768" s="123"/>
      <c r="E768" s="124"/>
      <c r="F768" s="124"/>
      <c r="G768" s="124"/>
      <c r="H768" s="124"/>
      <c r="I768" s="124"/>
      <c r="J768" s="124"/>
      <c r="K768" s="124"/>
    </row>
    <row r="769" spans="2:11">
      <c r="B769" s="123"/>
      <c r="C769" s="123"/>
      <c r="D769" s="123"/>
      <c r="E769" s="124"/>
      <c r="F769" s="124"/>
      <c r="G769" s="124"/>
      <c r="H769" s="124"/>
      <c r="I769" s="124"/>
      <c r="J769" s="124"/>
      <c r="K769" s="124"/>
    </row>
    <row r="770" spans="2:11">
      <c r="B770" s="123"/>
      <c r="C770" s="123"/>
      <c r="D770" s="123"/>
      <c r="E770" s="124"/>
      <c r="F770" s="124"/>
      <c r="G770" s="124"/>
      <c r="H770" s="124"/>
      <c r="I770" s="124"/>
      <c r="J770" s="124"/>
      <c r="K770" s="124"/>
    </row>
    <row r="771" spans="2:11">
      <c r="B771" s="123"/>
      <c r="C771" s="123"/>
      <c r="D771" s="123"/>
      <c r="E771" s="124"/>
      <c r="F771" s="124"/>
      <c r="G771" s="124"/>
      <c r="H771" s="124"/>
      <c r="I771" s="124"/>
      <c r="J771" s="124"/>
      <c r="K771" s="124"/>
    </row>
    <row r="772" spans="2:11">
      <c r="B772" s="123"/>
      <c r="C772" s="123"/>
      <c r="D772" s="123"/>
      <c r="E772" s="124"/>
      <c r="F772" s="124"/>
      <c r="G772" s="124"/>
      <c r="H772" s="124"/>
      <c r="I772" s="124"/>
      <c r="J772" s="124"/>
      <c r="K772" s="124"/>
    </row>
    <row r="773" spans="2:11">
      <c r="B773" s="123"/>
      <c r="C773" s="123"/>
      <c r="D773" s="123"/>
      <c r="E773" s="124"/>
      <c r="F773" s="124"/>
      <c r="G773" s="124"/>
      <c r="H773" s="124"/>
      <c r="I773" s="124"/>
      <c r="J773" s="124"/>
      <c r="K773" s="124"/>
    </row>
    <row r="774" spans="2:11">
      <c r="B774" s="123"/>
      <c r="C774" s="123"/>
      <c r="D774" s="123"/>
      <c r="E774" s="124"/>
      <c r="F774" s="124"/>
      <c r="G774" s="124"/>
      <c r="H774" s="124"/>
      <c r="I774" s="124"/>
      <c r="J774" s="124"/>
      <c r="K774" s="124"/>
    </row>
    <row r="775" spans="2:11">
      <c r="B775" s="123"/>
      <c r="C775" s="123"/>
      <c r="D775" s="123"/>
      <c r="E775" s="124"/>
      <c r="F775" s="124"/>
      <c r="G775" s="124"/>
      <c r="H775" s="124"/>
      <c r="I775" s="124"/>
      <c r="J775" s="124"/>
      <c r="K775" s="124"/>
    </row>
    <row r="776" spans="2:11">
      <c r="B776" s="123"/>
      <c r="C776" s="123"/>
      <c r="D776" s="123"/>
      <c r="E776" s="124"/>
      <c r="F776" s="124"/>
      <c r="G776" s="124"/>
      <c r="H776" s="124"/>
      <c r="I776" s="124"/>
      <c r="J776" s="124"/>
      <c r="K776" s="124"/>
    </row>
    <row r="777" spans="2:11">
      <c r="B777" s="123"/>
      <c r="C777" s="123"/>
      <c r="D777" s="123"/>
      <c r="E777" s="124"/>
      <c r="F777" s="124"/>
      <c r="G777" s="124"/>
      <c r="H777" s="124"/>
      <c r="I777" s="124"/>
      <c r="J777" s="124"/>
      <c r="K777" s="124"/>
    </row>
    <row r="778" spans="2:11">
      <c r="B778" s="123"/>
      <c r="C778" s="123"/>
      <c r="D778" s="123"/>
      <c r="E778" s="124"/>
      <c r="F778" s="124"/>
      <c r="G778" s="124"/>
      <c r="H778" s="124"/>
      <c r="I778" s="124"/>
      <c r="J778" s="124"/>
      <c r="K778" s="124"/>
    </row>
    <row r="779" spans="2:11">
      <c r="B779" s="123"/>
      <c r="C779" s="123"/>
      <c r="D779" s="123"/>
      <c r="E779" s="124"/>
      <c r="F779" s="124"/>
      <c r="G779" s="124"/>
      <c r="H779" s="124"/>
      <c r="I779" s="124"/>
      <c r="J779" s="124"/>
      <c r="K779" s="124"/>
    </row>
    <row r="780" spans="2:11">
      <c r="B780" s="123"/>
      <c r="C780" s="123"/>
      <c r="D780" s="123"/>
      <c r="E780" s="124"/>
      <c r="F780" s="124"/>
      <c r="G780" s="124"/>
      <c r="H780" s="124"/>
      <c r="I780" s="124"/>
      <c r="J780" s="124"/>
      <c r="K780" s="124"/>
    </row>
    <row r="781" spans="2:11">
      <c r="B781" s="123"/>
      <c r="C781" s="123"/>
      <c r="D781" s="123"/>
      <c r="E781" s="124"/>
      <c r="F781" s="124"/>
      <c r="G781" s="124"/>
      <c r="H781" s="124"/>
      <c r="I781" s="124"/>
      <c r="J781" s="124"/>
      <c r="K781" s="124"/>
    </row>
    <row r="782" spans="2:11">
      <c r="B782" s="123"/>
      <c r="C782" s="123"/>
      <c r="D782" s="123"/>
      <c r="E782" s="124"/>
      <c r="F782" s="124"/>
      <c r="G782" s="124"/>
      <c r="H782" s="124"/>
      <c r="I782" s="124"/>
      <c r="J782" s="124"/>
      <c r="K782" s="124"/>
    </row>
    <row r="783" spans="2:11">
      <c r="B783" s="123"/>
      <c r="C783" s="123"/>
      <c r="D783" s="123"/>
      <c r="E783" s="124"/>
      <c r="F783" s="124"/>
      <c r="G783" s="124"/>
      <c r="H783" s="124"/>
      <c r="I783" s="124"/>
      <c r="J783" s="124"/>
      <c r="K783" s="124"/>
    </row>
    <row r="784" spans="2:11">
      <c r="B784" s="123"/>
      <c r="C784" s="123"/>
      <c r="D784" s="123"/>
      <c r="E784" s="124"/>
      <c r="F784" s="124"/>
      <c r="G784" s="124"/>
      <c r="H784" s="124"/>
      <c r="I784" s="124"/>
      <c r="J784" s="124"/>
      <c r="K784" s="124"/>
    </row>
    <row r="785" spans="2:11">
      <c r="B785" s="123"/>
      <c r="C785" s="123"/>
      <c r="D785" s="123"/>
      <c r="E785" s="124"/>
      <c r="F785" s="124"/>
      <c r="G785" s="124"/>
      <c r="H785" s="124"/>
      <c r="I785" s="124"/>
      <c r="J785" s="124"/>
      <c r="K785" s="124"/>
    </row>
    <row r="786" spans="2:11">
      <c r="B786" s="123"/>
      <c r="C786" s="123"/>
      <c r="D786" s="123"/>
      <c r="E786" s="124"/>
      <c r="F786" s="124"/>
      <c r="G786" s="124"/>
      <c r="H786" s="124"/>
      <c r="I786" s="124"/>
      <c r="J786" s="124"/>
      <c r="K786" s="124"/>
    </row>
    <row r="787" spans="2:11">
      <c r="B787" s="123"/>
      <c r="C787" s="123"/>
      <c r="D787" s="123"/>
      <c r="E787" s="124"/>
      <c r="F787" s="124"/>
      <c r="G787" s="124"/>
      <c r="H787" s="124"/>
      <c r="I787" s="124"/>
      <c r="J787" s="124"/>
      <c r="K787" s="124"/>
    </row>
    <row r="788" spans="2:11">
      <c r="B788" s="123"/>
      <c r="C788" s="123"/>
      <c r="D788" s="123"/>
      <c r="E788" s="124"/>
      <c r="F788" s="124"/>
      <c r="G788" s="124"/>
      <c r="H788" s="124"/>
      <c r="I788" s="124"/>
      <c r="J788" s="124"/>
      <c r="K788" s="124"/>
    </row>
    <row r="789" spans="2:11">
      <c r="B789" s="123"/>
      <c r="C789" s="123"/>
      <c r="D789" s="123"/>
      <c r="E789" s="124"/>
      <c r="F789" s="124"/>
      <c r="G789" s="124"/>
      <c r="H789" s="124"/>
      <c r="I789" s="124"/>
      <c r="J789" s="124"/>
      <c r="K789" s="124"/>
    </row>
    <row r="790" spans="2:11">
      <c r="B790" s="123"/>
      <c r="C790" s="123"/>
      <c r="D790" s="123"/>
      <c r="E790" s="124"/>
      <c r="F790" s="124"/>
      <c r="G790" s="124"/>
      <c r="H790" s="124"/>
      <c r="I790" s="124"/>
      <c r="J790" s="124"/>
      <c r="K790" s="124"/>
    </row>
    <row r="791" spans="2:11">
      <c r="B791" s="123"/>
      <c r="C791" s="123"/>
      <c r="D791" s="123"/>
      <c r="E791" s="124"/>
      <c r="F791" s="124"/>
      <c r="G791" s="124"/>
      <c r="H791" s="124"/>
      <c r="I791" s="124"/>
      <c r="J791" s="124"/>
      <c r="K791" s="124"/>
    </row>
    <row r="792" spans="2:11">
      <c r="B792" s="123"/>
      <c r="C792" s="123"/>
      <c r="D792" s="123"/>
      <c r="E792" s="124"/>
      <c r="F792" s="124"/>
      <c r="G792" s="124"/>
      <c r="H792" s="124"/>
      <c r="I792" s="124"/>
      <c r="J792" s="124"/>
      <c r="K792" s="124"/>
    </row>
    <row r="793" spans="2:11">
      <c r="B793" s="123"/>
      <c r="C793" s="123"/>
      <c r="D793" s="123"/>
      <c r="E793" s="124"/>
      <c r="F793" s="124"/>
      <c r="G793" s="124"/>
      <c r="H793" s="124"/>
      <c r="I793" s="124"/>
      <c r="J793" s="124"/>
      <c r="K793" s="124"/>
    </row>
    <row r="794" spans="2:11">
      <c r="B794" s="123"/>
      <c r="C794" s="123"/>
      <c r="D794" s="123"/>
      <c r="E794" s="124"/>
      <c r="F794" s="124"/>
      <c r="G794" s="124"/>
      <c r="H794" s="124"/>
      <c r="I794" s="124"/>
      <c r="J794" s="124"/>
      <c r="K794" s="124"/>
    </row>
    <row r="795" spans="2:11">
      <c r="B795" s="123"/>
      <c r="C795" s="123"/>
      <c r="D795" s="123"/>
      <c r="E795" s="124"/>
      <c r="F795" s="124"/>
      <c r="G795" s="124"/>
      <c r="H795" s="124"/>
      <c r="I795" s="124"/>
      <c r="J795" s="124"/>
      <c r="K795" s="124"/>
    </row>
    <row r="796" spans="2:11">
      <c r="B796" s="123"/>
      <c r="C796" s="123"/>
      <c r="D796" s="123"/>
      <c r="E796" s="124"/>
      <c r="F796" s="124"/>
      <c r="G796" s="124"/>
      <c r="H796" s="124"/>
      <c r="I796" s="124"/>
      <c r="J796" s="124"/>
      <c r="K796" s="124"/>
    </row>
    <row r="797" spans="2:11">
      <c r="B797" s="123"/>
      <c r="C797" s="123"/>
      <c r="D797" s="123"/>
      <c r="E797" s="124"/>
      <c r="F797" s="124"/>
      <c r="G797" s="124"/>
      <c r="H797" s="124"/>
      <c r="I797" s="124"/>
      <c r="J797" s="124"/>
      <c r="K797" s="124"/>
    </row>
    <row r="798" spans="2:11">
      <c r="B798" s="123"/>
      <c r="C798" s="123"/>
      <c r="D798" s="123"/>
      <c r="E798" s="124"/>
      <c r="F798" s="124"/>
      <c r="G798" s="124"/>
      <c r="H798" s="124"/>
      <c r="I798" s="124"/>
      <c r="J798" s="124"/>
      <c r="K798" s="124"/>
    </row>
    <row r="799" spans="2:11">
      <c r="B799" s="123"/>
      <c r="C799" s="123"/>
      <c r="D799" s="123"/>
      <c r="E799" s="124"/>
      <c r="F799" s="124"/>
      <c r="G799" s="124"/>
      <c r="H799" s="124"/>
      <c r="I799" s="124"/>
      <c r="J799" s="124"/>
      <c r="K799" s="124"/>
    </row>
    <row r="800" spans="2:11">
      <c r="B800" s="123"/>
      <c r="C800" s="123"/>
      <c r="D800" s="123"/>
      <c r="E800" s="124"/>
      <c r="F800" s="124"/>
      <c r="G800" s="124"/>
      <c r="H800" s="124"/>
      <c r="I800" s="124"/>
      <c r="J800" s="124"/>
      <c r="K800" s="124"/>
    </row>
    <row r="801" spans="2:11">
      <c r="B801" s="123"/>
      <c r="C801" s="123"/>
      <c r="D801" s="123"/>
      <c r="E801" s="124"/>
      <c r="F801" s="124"/>
      <c r="G801" s="124"/>
      <c r="H801" s="124"/>
      <c r="I801" s="124"/>
      <c r="J801" s="124"/>
      <c r="K801" s="124"/>
    </row>
    <row r="802" spans="2:11">
      <c r="B802" s="123"/>
      <c r="C802" s="123"/>
      <c r="D802" s="123"/>
      <c r="E802" s="124"/>
      <c r="F802" s="124"/>
      <c r="G802" s="124"/>
      <c r="H802" s="124"/>
      <c r="I802" s="124"/>
      <c r="J802" s="124"/>
      <c r="K802" s="124"/>
    </row>
    <row r="803" spans="2:11">
      <c r="B803" s="123"/>
      <c r="C803" s="123"/>
      <c r="D803" s="123"/>
      <c r="E803" s="124"/>
      <c r="F803" s="124"/>
      <c r="G803" s="124"/>
      <c r="H803" s="124"/>
      <c r="I803" s="124"/>
      <c r="J803" s="124"/>
      <c r="K803" s="124"/>
    </row>
    <row r="804" spans="2:11">
      <c r="B804" s="123"/>
      <c r="C804" s="123"/>
      <c r="D804" s="123"/>
      <c r="E804" s="124"/>
      <c r="F804" s="124"/>
      <c r="G804" s="124"/>
      <c r="H804" s="124"/>
      <c r="I804" s="124"/>
      <c r="J804" s="124"/>
      <c r="K804" s="124"/>
    </row>
    <row r="805" spans="2:11">
      <c r="B805" s="123"/>
      <c r="C805" s="123"/>
      <c r="D805" s="123"/>
      <c r="E805" s="124"/>
      <c r="F805" s="124"/>
      <c r="G805" s="124"/>
      <c r="H805" s="124"/>
      <c r="I805" s="124"/>
      <c r="J805" s="124"/>
      <c r="K805" s="124"/>
    </row>
    <row r="806" spans="2:11">
      <c r="B806" s="123"/>
      <c r="C806" s="123"/>
      <c r="D806" s="123"/>
      <c r="E806" s="124"/>
      <c r="F806" s="124"/>
      <c r="G806" s="124"/>
      <c r="H806" s="124"/>
      <c r="I806" s="124"/>
      <c r="J806" s="124"/>
      <c r="K806" s="124"/>
    </row>
    <row r="807" spans="2:11">
      <c r="B807" s="123"/>
      <c r="C807" s="123"/>
      <c r="D807" s="123"/>
      <c r="E807" s="124"/>
      <c r="F807" s="124"/>
      <c r="G807" s="124"/>
      <c r="H807" s="124"/>
      <c r="I807" s="124"/>
      <c r="J807" s="124"/>
      <c r="K807" s="124"/>
    </row>
    <row r="808" spans="2:11">
      <c r="B808" s="123"/>
      <c r="C808" s="123"/>
      <c r="D808" s="123"/>
      <c r="E808" s="124"/>
      <c r="F808" s="124"/>
      <c r="G808" s="124"/>
      <c r="H808" s="124"/>
      <c r="I808" s="124"/>
      <c r="J808" s="124"/>
      <c r="K808" s="124"/>
    </row>
    <row r="809" spans="2:11">
      <c r="B809" s="123"/>
      <c r="C809" s="123"/>
      <c r="D809" s="123"/>
      <c r="E809" s="124"/>
      <c r="F809" s="124"/>
      <c r="G809" s="124"/>
      <c r="H809" s="124"/>
      <c r="I809" s="124"/>
      <c r="J809" s="124"/>
      <c r="K809" s="124"/>
    </row>
    <row r="810" spans="2:11">
      <c r="B810" s="123"/>
      <c r="C810" s="123"/>
      <c r="D810" s="123"/>
      <c r="E810" s="124"/>
      <c r="F810" s="124"/>
      <c r="G810" s="124"/>
      <c r="H810" s="124"/>
      <c r="I810" s="124"/>
      <c r="J810" s="124"/>
      <c r="K810" s="124"/>
    </row>
    <row r="811" spans="2:11">
      <c r="B811" s="123"/>
      <c r="C811" s="123"/>
      <c r="D811" s="123"/>
      <c r="E811" s="124"/>
      <c r="F811" s="124"/>
      <c r="G811" s="124"/>
      <c r="H811" s="124"/>
      <c r="I811" s="124"/>
      <c r="J811" s="124"/>
      <c r="K811" s="124"/>
    </row>
    <row r="812" spans="2:11">
      <c r="B812" s="123"/>
      <c r="C812" s="123"/>
      <c r="D812" s="123"/>
      <c r="E812" s="124"/>
      <c r="F812" s="124"/>
      <c r="G812" s="124"/>
      <c r="H812" s="124"/>
      <c r="I812" s="124"/>
      <c r="J812" s="124"/>
      <c r="K812" s="124"/>
    </row>
    <row r="813" spans="2:11">
      <c r="B813" s="123"/>
      <c r="C813" s="123"/>
      <c r="D813" s="123"/>
      <c r="E813" s="124"/>
      <c r="F813" s="124"/>
      <c r="G813" s="124"/>
      <c r="H813" s="124"/>
      <c r="I813" s="124"/>
      <c r="J813" s="124"/>
      <c r="K813" s="124"/>
    </row>
    <row r="814" spans="2:11">
      <c r="B814" s="123"/>
      <c r="C814" s="123"/>
      <c r="D814" s="123"/>
      <c r="E814" s="124"/>
      <c r="F814" s="124"/>
      <c r="G814" s="124"/>
      <c r="H814" s="124"/>
      <c r="I814" s="124"/>
      <c r="J814" s="124"/>
      <c r="K814" s="124"/>
    </row>
    <row r="815" spans="2:11">
      <c r="B815" s="123"/>
      <c r="C815" s="123"/>
      <c r="D815" s="123"/>
      <c r="E815" s="124"/>
      <c r="F815" s="124"/>
      <c r="G815" s="124"/>
      <c r="H815" s="124"/>
      <c r="I815" s="124"/>
      <c r="J815" s="124"/>
      <c r="K815" s="124"/>
    </row>
    <row r="816" spans="2:11">
      <c r="B816" s="123"/>
      <c r="C816" s="123"/>
      <c r="D816" s="123"/>
      <c r="E816" s="124"/>
      <c r="F816" s="124"/>
      <c r="G816" s="124"/>
      <c r="H816" s="124"/>
      <c r="I816" s="124"/>
      <c r="J816" s="124"/>
      <c r="K816" s="124"/>
    </row>
    <row r="817" spans="2:11">
      <c r="B817" s="123"/>
      <c r="C817" s="123"/>
      <c r="D817" s="123"/>
      <c r="E817" s="124"/>
      <c r="F817" s="124"/>
      <c r="G817" s="124"/>
      <c r="H817" s="124"/>
      <c r="I817" s="124"/>
      <c r="J817" s="124"/>
      <c r="K817" s="124"/>
    </row>
    <row r="818" spans="2:11">
      <c r="B818" s="123"/>
      <c r="C818" s="123"/>
      <c r="D818" s="123"/>
      <c r="E818" s="124"/>
      <c r="F818" s="124"/>
      <c r="G818" s="124"/>
      <c r="H818" s="124"/>
      <c r="I818" s="124"/>
      <c r="J818" s="124"/>
      <c r="K818" s="124"/>
    </row>
    <row r="819" spans="2:11">
      <c r="B819" s="123"/>
      <c r="C819" s="123"/>
      <c r="D819" s="123"/>
      <c r="E819" s="124"/>
      <c r="F819" s="124"/>
      <c r="G819" s="124"/>
      <c r="H819" s="124"/>
      <c r="I819" s="124"/>
      <c r="J819" s="124"/>
      <c r="K819" s="124"/>
    </row>
    <row r="820" spans="2:11">
      <c r="B820" s="123"/>
      <c r="C820" s="123"/>
      <c r="D820" s="123"/>
      <c r="E820" s="124"/>
      <c r="F820" s="124"/>
      <c r="G820" s="124"/>
      <c r="H820" s="124"/>
      <c r="I820" s="124"/>
      <c r="J820" s="124"/>
      <c r="K820" s="124"/>
    </row>
    <row r="821" spans="2:11">
      <c r="B821" s="123"/>
      <c r="C821" s="123"/>
      <c r="D821" s="123"/>
      <c r="E821" s="124"/>
      <c r="F821" s="124"/>
      <c r="G821" s="124"/>
      <c r="H821" s="124"/>
      <c r="I821" s="124"/>
      <c r="J821" s="124"/>
      <c r="K821" s="124"/>
    </row>
    <row r="822" spans="2:11">
      <c r="B822" s="123"/>
      <c r="C822" s="123"/>
      <c r="D822" s="123"/>
      <c r="E822" s="124"/>
      <c r="F822" s="124"/>
      <c r="G822" s="124"/>
      <c r="H822" s="124"/>
      <c r="I822" s="124"/>
      <c r="J822" s="124"/>
      <c r="K822" s="124"/>
    </row>
    <row r="823" spans="2:11">
      <c r="B823" s="123"/>
      <c r="C823" s="123"/>
      <c r="D823" s="123"/>
      <c r="E823" s="124"/>
      <c r="F823" s="124"/>
      <c r="G823" s="124"/>
      <c r="H823" s="124"/>
      <c r="I823" s="124"/>
      <c r="J823" s="124"/>
      <c r="K823" s="124"/>
    </row>
    <row r="824" spans="2:11">
      <c r="B824" s="123"/>
      <c r="C824" s="123"/>
      <c r="D824" s="123"/>
      <c r="E824" s="124"/>
      <c r="F824" s="124"/>
      <c r="G824" s="124"/>
      <c r="H824" s="124"/>
      <c r="I824" s="124"/>
      <c r="J824" s="124"/>
      <c r="K824" s="124"/>
    </row>
    <row r="825" spans="2:11">
      <c r="B825" s="123"/>
      <c r="C825" s="123"/>
      <c r="D825" s="123"/>
      <c r="E825" s="124"/>
      <c r="F825" s="124"/>
      <c r="G825" s="124"/>
      <c r="H825" s="124"/>
      <c r="I825" s="124"/>
      <c r="J825" s="124"/>
      <c r="K825" s="124"/>
    </row>
    <row r="826" spans="2:11">
      <c r="B826" s="123"/>
      <c r="C826" s="123"/>
      <c r="D826" s="123"/>
      <c r="E826" s="124"/>
      <c r="F826" s="124"/>
      <c r="G826" s="124"/>
      <c r="H826" s="124"/>
      <c r="I826" s="124"/>
      <c r="J826" s="124"/>
      <c r="K826" s="124"/>
    </row>
    <row r="827" spans="2:11">
      <c r="B827" s="123"/>
      <c r="C827" s="123"/>
      <c r="D827" s="123"/>
      <c r="E827" s="124"/>
      <c r="F827" s="124"/>
      <c r="G827" s="124"/>
      <c r="H827" s="124"/>
      <c r="I827" s="124"/>
      <c r="J827" s="124"/>
      <c r="K827" s="124"/>
    </row>
    <row r="828" spans="2:11">
      <c r="B828" s="123"/>
      <c r="C828" s="123"/>
      <c r="D828" s="123"/>
      <c r="E828" s="124"/>
      <c r="F828" s="124"/>
      <c r="G828" s="124"/>
      <c r="H828" s="124"/>
      <c r="I828" s="124"/>
      <c r="J828" s="124"/>
      <c r="K828" s="124"/>
    </row>
    <row r="829" spans="2:11">
      <c r="B829" s="123"/>
      <c r="C829" s="123"/>
      <c r="D829" s="123"/>
      <c r="E829" s="124"/>
      <c r="F829" s="124"/>
      <c r="G829" s="124"/>
      <c r="H829" s="124"/>
      <c r="I829" s="124"/>
      <c r="J829" s="124"/>
      <c r="K829" s="124"/>
    </row>
    <row r="830" spans="2:11">
      <c r="B830" s="123"/>
      <c r="C830" s="123"/>
      <c r="D830" s="123"/>
      <c r="E830" s="124"/>
      <c r="F830" s="124"/>
      <c r="G830" s="124"/>
      <c r="H830" s="124"/>
      <c r="I830" s="124"/>
      <c r="J830" s="124"/>
      <c r="K830" s="124"/>
    </row>
    <row r="831" spans="2:11">
      <c r="B831" s="123"/>
      <c r="C831" s="123"/>
      <c r="D831" s="123"/>
      <c r="E831" s="124"/>
      <c r="F831" s="124"/>
      <c r="G831" s="124"/>
      <c r="H831" s="124"/>
      <c r="I831" s="124"/>
      <c r="J831" s="124"/>
      <c r="K831" s="124"/>
    </row>
    <row r="832" spans="2:11">
      <c r="B832" s="123"/>
      <c r="C832" s="123"/>
      <c r="D832" s="123"/>
      <c r="E832" s="124"/>
      <c r="F832" s="124"/>
      <c r="G832" s="124"/>
      <c r="H832" s="124"/>
      <c r="I832" s="124"/>
      <c r="J832" s="124"/>
      <c r="K832" s="124"/>
    </row>
    <row r="833" spans="2:11">
      <c r="B833" s="123"/>
      <c r="C833" s="123"/>
      <c r="D833" s="123"/>
      <c r="E833" s="124"/>
      <c r="F833" s="124"/>
      <c r="G833" s="124"/>
      <c r="H833" s="124"/>
      <c r="I833" s="124"/>
      <c r="J833" s="124"/>
      <c r="K833" s="124"/>
    </row>
    <row r="834" spans="2:11">
      <c r="B834" s="123"/>
      <c r="C834" s="123"/>
      <c r="D834" s="123"/>
      <c r="E834" s="124"/>
      <c r="F834" s="124"/>
      <c r="G834" s="124"/>
      <c r="H834" s="124"/>
      <c r="I834" s="124"/>
      <c r="J834" s="124"/>
      <c r="K834" s="124"/>
    </row>
    <row r="835" spans="2:11">
      <c r="B835" s="123"/>
      <c r="C835" s="123"/>
      <c r="D835" s="123"/>
      <c r="E835" s="124"/>
      <c r="F835" s="124"/>
      <c r="G835" s="124"/>
      <c r="H835" s="124"/>
      <c r="I835" s="124"/>
      <c r="J835" s="124"/>
      <c r="K835" s="124"/>
    </row>
    <row r="836" spans="2:11">
      <c r="B836" s="123"/>
      <c r="C836" s="123"/>
      <c r="D836" s="123"/>
      <c r="E836" s="124"/>
      <c r="F836" s="124"/>
      <c r="G836" s="124"/>
      <c r="H836" s="124"/>
      <c r="I836" s="124"/>
      <c r="J836" s="124"/>
      <c r="K836" s="124"/>
    </row>
    <row r="837" spans="2:11">
      <c r="B837" s="123"/>
      <c r="C837" s="123"/>
      <c r="D837" s="123"/>
      <c r="E837" s="124"/>
      <c r="F837" s="124"/>
      <c r="G837" s="124"/>
      <c r="H837" s="124"/>
      <c r="I837" s="124"/>
      <c r="J837" s="124"/>
      <c r="K837" s="124"/>
    </row>
    <row r="838" spans="2:11">
      <c r="B838" s="123"/>
      <c r="C838" s="123"/>
      <c r="D838" s="123"/>
      <c r="E838" s="124"/>
      <c r="F838" s="124"/>
      <c r="G838" s="124"/>
      <c r="H838" s="124"/>
      <c r="I838" s="124"/>
      <c r="J838" s="124"/>
      <c r="K838" s="124"/>
    </row>
    <row r="839" spans="2:11">
      <c r="B839" s="123"/>
      <c r="C839" s="123"/>
      <c r="D839" s="123"/>
      <c r="E839" s="124"/>
      <c r="F839" s="124"/>
      <c r="G839" s="124"/>
      <c r="H839" s="124"/>
      <c r="I839" s="124"/>
      <c r="J839" s="124"/>
      <c r="K839" s="124"/>
    </row>
    <row r="840" spans="2:11">
      <c r="B840" s="123"/>
      <c r="C840" s="123"/>
      <c r="D840" s="123"/>
      <c r="E840" s="124"/>
      <c r="F840" s="124"/>
      <c r="G840" s="124"/>
      <c r="H840" s="124"/>
      <c r="I840" s="124"/>
      <c r="J840" s="124"/>
      <c r="K840" s="124"/>
    </row>
    <row r="841" spans="2:11">
      <c r="B841" s="123"/>
      <c r="C841" s="123"/>
      <c r="D841" s="123"/>
      <c r="E841" s="124"/>
      <c r="F841" s="124"/>
      <c r="G841" s="124"/>
      <c r="H841" s="124"/>
      <c r="I841" s="124"/>
      <c r="J841" s="124"/>
      <c r="K841" s="124"/>
    </row>
    <row r="842" spans="2:11">
      <c r="B842" s="123"/>
      <c r="C842" s="123"/>
      <c r="D842" s="123"/>
      <c r="E842" s="124"/>
      <c r="F842" s="124"/>
      <c r="G842" s="124"/>
      <c r="H842" s="124"/>
      <c r="I842" s="124"/>
      <c r="J842" s="124"/>
      <c r="K842" s="124"/>
    </row>
    <row r="843" spans="2:11">
      <c r="B843" s="123"/>
      <c r="C843" s="123"/>
      <c r="D843" s="123"/>
      <c r="E843" s="124"/>
      <c r="F843" s="124"/>
      <c r="G843" s="124"/>
      <c r="H843" s="124"/>
      <c r="I843" s="124"/>
      <c r="J843" s="124"/>
      <c r="K843" s="124"/>
    </row>
    <row r="844" spans="2:11">
      <c r="B844" s="123"/>
      <c r="C844" s="123"/>
      <c r="D844" s="123"/>
      <c r="E844" s="124"/>
      <c r="F844" s="124"/>
      <c r="G844" s="124"/>
      <c r="H844" s="124"/>
      <c r="I844" s="124"/>
      <c r="J844" s="124"/>
      <c r="K844" s="124"/>
    </row>
    <row r="845" spans="2:11">
      <c r="B845" s="123"/>
      <c r="C845" s="123"/>
      <c r="D845" s="123"/>
      <c r="E845" s="124"/>
      <c r="F845" s="124"/>
      <c r="G845" s="124"/>
      <c r="H845" s="124"/>
      <c r="I845" s="124"/>
      <c r="J845" s="124"/>
      <c r="K845" s="124"/>
    </row>
    <row r="846" spans="2:11">
      <c r="B846" s="123"/>
      <c r="C846" s="123"/>
      <c r="D846" s="123"/>
      <c r="E846" s="124"/>
      <c r="F846" s="124"/>
      <c r="G846" s="124"/>
      <c r="H846" s="124"/>
      <c r="I846" s="124"/>
      <c r="J846" s="124"/>
      <c r="K846" s="124"/>
    </row>
    <row r="847" spans="2:11">
      <c r="B847" s="123"/>
      <c r="C847" s="123"/>
      <c r="D847" s="123"/>
      <c r="E847" s="124"/>
      <c r="F847" s="124"/>
      <c r="G847" s="124"/>
      <c r="H847" s="124"/>
      <c r="I847" s="124"/>
      <c r="J847" s="124"/>
      <c r="K847" s="124"/>
    </row>
    <row r="848" spans="2:11">
      <c r="B848" s="123"/>
      <c r="C848" s="123"/>
      <c r="D848" s="123"/>
      <c r="E848" s="124"/>
      <c r="F848" s="124"/>
      <c r="G848" s="124"/>
      <c r="H848" s="124"/>
      <c r="I848" s="124"/>
      <c r="J848" s="124"/>
      <c r="K848" s="124"/>
    </row>
    <row r="849" spans="2:11">
      <c r="B849" s="123"/>
      <c r="C849" s="123"/>
      <c r="D849" s="123"/>
      <c r="E849" s="124"/>
      <c r="F849" s="124"/>
      <c r="G849" s="124"/>
      <c r="H849" s="124"/>
      <c r="I849" s="124"/>
      <c r="J849" s="124"/>
      <c r="K849" s="124"/>
    </row>
    <row r="850" spans="2:11">
      <c r="B850" s="123"/>
      <c r="C850" s="123"/>
      <c r="D850" s="123"/>
      <c r="E850" s="124"/>
      <c r="F850" s="124"/>
      <c r="G850" s="124"/>
      <c r="H850" s="124"/>
      <c r="I850" s="124"/>
      <c r="J850" s="124"/>
      <c r="K850" s="124"/>
    </row>
    <row r="851" spans="2:11">
      <c r="B851" s="123"/>
      <c r="C851" s="123"/>
      <c r="D851" s="123"/>
      <c r="E851" s="124"/>
      <c r="F851" s="124"/>
      <c r="G851" s="124"/>
      <c r="H851" s="124"/>
      <c r="I851" s="124"/>
      <c r="J851" s="124"/>
      <c r="K851" s="124"/>
    </row>
    <row r="852" spans="2:11">
      <c r="B852" s="123"/>
      <c r="C852" s="123"/>
      <c r="D852" s="123"/>
      <c r="E852" s="124"/>
      <c r="F852" s="124"/>
      <c r="G852" s="124"/>
      <c r="H852" s="124"/>
      <c r="I852" s="124"/>
      <c r="J852" s="124"/>
      <c r="K852" s="124"/>
    </row>
    <row r="853" spans="2:11">
      <c r="B853" s="123"/>
      <c r="C853" s="123"/>
      <c r="D853" s="123"/>
      <c r="E853" s="124"/>
      <c r="F853" s="124"/>
      <c r="G853" s="124"/>
      <c r="H853" s="124"/>
      <c r="I853" s="124"/>
      <c r="J853" s="124"/>
      <c r="K853" s="124"/>
    </row>
    <row r="854" spans="2:11">
      <c r="B854" s="123"/>
      <c r="C854" s="123"/>
      <c r="D854" s="123"/>
      <c r="E854" s="124"/>
      <c r="F854" s="124"/>
      <c r="G854" s="124"/>
      <c r="H854" s="124"/>
      <c r="I854" s="124"/>
      <c r="J854" s="124"/>
      <c r="K854" s="124"/>
    </row>
    <row r="855" spans="2:11">
      <c r="B855" s="123"/>
      <c r="C855" s="123"/>
      <c r="D855" s="123"/>
      <c r="E855" s="124"/>
      <c r="F855" s="124"/>
      <c r="G855" s="124"/>
      <c r="H855" s="124"/>
      <c r="I855" s="124"/>
      <c r="J855" s="124"/>
      <c r="K855" s="124"/>
    </row>
    <row r="856" spans="2:11">
      <c r="B856" s="123"/>
      <c r="C856" s="123"/>
      <c r="D856" s="123"/>
      <c r="E856" s="124"/>
      <c r="F856" s="124"/>
      <c r="G856" s="124"/>
      <c r="H856" s="124"/>
      <c r="I856" s="124"/>
      <c r="J856" s="124"/>
      <c r="K856" s="124"/>
    </row>
    <row r="857" spans="2:11">
      <c r="B857" s="123"/>
      <c r="C857" s="123"/>
      <c r="D857" s="123"/>
      <c r="E857" s="124"/>
      <c r="F857" s="124"/>
      <c r="G857" s="124"/>
      <c r="H857" s="124"/>
      <c r="I857" s="124"/>
      <c r="J857" s="124"/>
      <c r="K857" s="124"/>
    </row>
    <row r="858" spans="2:11">
      <c r="B858" s="123"/>
      <c r="C858" s="123"/>
      <c r="D858" s="123"/>
      <c r="E858" s="124"/>
      <c r="F858" s="124"/>
      <c r="G858" s="124"/>
      <c r="H858" s="124"/>
      <c r="I858" s="124"/>
      <c r="J858" s="124"/>
      <c r="K858" s="124"/>
    </row>
    <row r="859" spans="2:11">
      <c r="B859" s="123"/>
      <c r="C859" s="123"/>
      <c r="D859" s="123"/>
      <c r="E859" s="124"/>
      <c r="F859" s="124"/>
      <c r="G859" s="124"/>
      <c r="H859" s="124"/>
      <c r="I859" s="124"/>
      <c r="J859" s="124"/>
      <c r="K859" s="124"/>
    </row>
    <row r="860" spans="2:11">
      <c r="B860" s="123"/>
      <c r="C860" s="123"/>
      <c r="D860" s="123"/>
      <c r="E860" s="124"/>
      <c r="F860" s="124"/>
      <c r="G860" s="124"/>
      <c r="H860" s="124"/>
      <c r="I860" s="124"/>
      <c r="J860" s="124"/>
      <c r="K860" s="124"/>
    </row>
    <row r="861" spans="2:11">
      <c r="B861" s="123"/>
      <c r="C861" s="123"/>
      <c r="D861" s="123"/>
      <c r="E861" s="124"/>
      <c r="F861" s="124"/>
      <c r="G861" s="124"/>
      <c r="H861" s="124"/>
      <c r="I861" s="124"/>
      <c r="J861" s="124"/>
      <c r="K861" s="124"/>
    </row>
    <row r="862" spans="2:11">
      <c r="B862" s="123"/>
      <c r="C862" s="123"/>
      <c r="D862" s="123"/>
      <c r="E862" s="124"/>
      <c r="F862" s="124"/>
      <c r="G862" s="124"/>
      <c r="H862" s="124"/>
      <c r="I862" s="124"/>
      <c r="J862" s="124"/>
      <c r="K862" s="124"/>
    </row>
    <row r="863" spans="2:11">
      <c r="B863" s="123"/>
      <c r="C863" s="123"/>
      <c r="D863" s="123"/>
      <c r="E863" s="124"/>
      <c r="F863" s="124"/>
      <c r="G863" s="124"/>
      <c r="H863" s="124"/>
      <c r="I863" s="124"/>
      <c r="J863" s="124"/>
      <c r="K863" s="124"/>
    </row>
    <row r="864" spans="2:11">
      <c r="B864" s="123"/>
      <c r="C864" s="123"/>
      <c r="D864" s="123"/>
      <c r="E864" s="124"/>
      <c r="F864" s="124"/>
      <c r="G864" s="124"/>
      <c r="H864" s="124"/>
      <c r="I864" s="124"/>
      <c r="J864" s="124"/>
      <c r="K864" s="124"/>
    </row>
    <row r="865" spans="2:11">
      <c r="B865" s="123"/>
      <c r="C865" s="123"/>
      <c r="D865" s="123"/>
      <c r="E865" s="124"/>
      <c r="F865" s="124"/>
      <c r="G865" s="124"/>
      <c r="H865" s="124"/>
      <c r="I865" s="124"/>
      <c r="J865" s="124"/>
      <c r="K865" s="124"/>
    </row>
    <row r="866" spans="2:11">
      <c r="B866" s="123"/>
      <c r="C866" s="123"/>
      <c r="D866" s="123"/>
      <c r="E866" s="124"/>
      <c r="F866" s="124"/>
      <c r="G866" s="124"/>
      <c r="H866" s="124"/>
      <c r="I866" s="124"/>
      <c r="J866" s="124"/>
      <c r="K866" s="124"/>
    </row>
    <row r="867" spans="2:11">
      <c r="B867" s="123"/>
      <c r="C867" s="123"/>
      <c r="D867" s="123"/>
      <c r="E867" s="124"/>
      <c r="F867" s="124"/>
      <c r="G867" s="124"/>
      <c r="H867" s="124"/>
      <c r="I867" s="124"/>
      <c r="J867" s="124"/>
      <c r="K867" s="124"/>
    </row>
    <row r="868" spans="2:11">
      <c r="B868" s="123"/>
      <c r="C868" s="123"/>
      <c r="D868" s="123"/>
      <c r="E868" s="124"/>
      <c r="F868" s="124"/>
      <c r="G868" s="124"/>
      <c r="H868" s="124"/>
      <c r="I868" s="124"/>
      <c r="J868" s="124"/>
      <c r="K868" s="124"/>
    </row>
    <row r="869" spans="2:11">
      <c r="B869" s="123"/>
      <c r="C869" s="123"/>
      <c r="D869" s="123"/>
      <c r="E869" s="124"/>
      <c r="F869" s="124"/>
      <c r="G869" s="124"/>
      <c r="H869" s="124"/>
      <c r="I869" s="124"/>
      <c r="J869" s="124"/>
      <c r="K869" s="124"/>
    </row>
    <row r="870" spans="2:11">
      <c r="B870" s="123"/>
      <c r="C870" s="123"/>
      <c r="D870" s="123"/>
      <c r="E870" s="124"/>
      <c r="F870" s="124"/>
      <c r="G870" s="124"/>
      <c r="H870" s="124"/>
      <c r="I870" s="124"/>
      <c r="J870" s="124"/>
      <c r="K870" s="124"/>
    </row>
    <row r="871" spans="2:11">
      <c r="B871" s="123"/>
      <c r="C871" s="123"/>
      <c r="D871" s="123"/>
      <c r="E871" s="124"/>
      <c r="F871" s="124"/>
      <c r="G871" s="124"/>
      <c r="H871" s="124"/>
      <c r="I871" s="124"/>
      <c r="J871" s="124"/>
      <c r="K871" s="124"/>
    </row>
    <row r="872" spans="2:11">
      <c r="B872" s="123"/>
      <c r="C872" s="123"/>
      <c r="D872" s="123"/>
      <c r="E872" s="124"/>
      <c r="F872" s="124"/>
      <c r="G872" s="124"/>
      <c r="H872" s="124"/>
      <c r="I872" s="124"/>
      <c r="J872" s="124"/>
      <c r="K872" s="124"/>
    </row>
    <row r="873" spans="2:11">
      <c r="B873" s="123"/>
      <c r="C873" s="123"/>
      <c r="D873" s="123"/>
      <c r="E873" s="124"/>
      <c r="F873" s="124"/>
      <c r="G873" s="124"/>
      <c r="H873" s="124"/>
      <c r="I873" s="124"/>
      <c r="J873" s="124"/>
      <c r="K873" s="124"/>
    </row>
    <row r="874" spans="2:11">
      <c r="B874" s="123"/>
      <c r="C874" s="123"/>
      <c r="D874" s="123"/>
      <c r="E874" s="124"/>
      <c r="F874" s="124"/>
      <c r="G874" s="124"/>
      <c r="H874" s="124"/>
      <c r="I874" s="124"/>
      <c r="J874" s="124"/>
      <c r="K874" s="124"/>
    </row>
    <row r="875" spans="2:11">
      <c r="B875" s="123"/>
      <c r="C875" s="123"/>
      <c r="D875" s="123"/>
      <c r="E875" s="124"/>
      <c r="F875" s="124"/>
      <c r="G875" s="124"/>
      <c r="H875" s="124"/>
      <c r="I875" s="124"/>
      <c r="J875" s="124"/>
      <c r="K875" s="124"/>
    </row>
    <row r="876" spans="2:11">
      <c r="B876" s="123"/>
      <c r="C876" s="123"/>
      <c r="D876" s="123"/>
      <c r="E876" s="124"/>
      <c r="F876" s="124"/>
      <c r="G876" s="124"/>
      <c r="H876" s="124"/>
      <c r="I876" s="124"/>
      <c r="J876" s="124"/>
      <c r="K876" s="124"/>
    </row>
    <row r="877" spans="2:11">
      <c r="B877" s="123"/>
      <c r="C877" s="123"/>
      <c r="D877" s="123"/>
      <c r="E877" s="124"/>
      <c r="F877" s="124"/>
      <c r="G877" s="124"/>
      <c r="H877" s="124"/>
      <c r="I877" s="124"/>
      <c r="J877" s="124"/>
      <c r="K877" s="124"/>
    </row>
    <row r="878" spans="2:11">
      <c r="B878" s="123"/>
      <c r="C878" s="123"/>
      <c r="D878" s="123"/>
      <c r="E878" s="124"/>
      <c r="F878" s="124"/>
      <c r="G878" s="124"/>
      <c r="H878" s="124"/>
      <c r="I878" s="124"/>
      <c r="J878" s="124"/>
      <c r="K878" s="124"/>
    </row>
    <row r="879" spans="2:11">
      <c r="B879" s="123"/>
      <c r="C879" s="123"/>
      <c r="D879" s="123"/>
      <c r="E879" s="124"/>
      <c r="F879" s="124"/>
      <c r="G879" s="124"/>
      <c r="H879" s="124"/>
      <c r="I879" s="124"/>
      <c r="J879" s="124"/>
      <c r="K879" s="124"/>
    </row>
    <row r="880" spans="2:11">
      <c r="B880" s="123"/>
      <c r="C880" s="123"/>
      <c r="D880" s="123"/>
      <c r="E880" s="124"/>
      <c r="F880" s="124"/>
      <c r="G880" s="124"/>
      <c r="H880" s="124"/>
      <c r="I880" s="124"/>
      <c r="J880" s="124"/>
      <c r="K880" s="124"/>
    </row>
    <row r="881" spans="2:11">
      <c r="B881" s="123"/>
      <c r="C881" s="123"/>
      <c r="D881" s="123"/>
      <c r="E881" s="124"/>
      <c r="F881" s="124"/>
      <c r="G881" s="124"/>
      <c r="H881" s="124"/>
      <c r="I881" s="124"/>
      <c r="J881" s="124"/>
      <c r="K881" s="124"/>
    </row>
    <row r="882" spans="2:11">
      <c r="B882" s="123"/>
      <c r="C882" s="123"/>
      <c r="D882" s="123"/>
      <c r="E882" s="124"/>
      <c r="F882" s="124"/>
      <c r="G882" s="124"/>
      <c r="H882" s="124"/>
      <c r="I882" s="124"/>
      <c r="J882" s="124"/>
      <c r="K882" s="124"/>
    </row>
    <row r="883" spans="2:11">
      <c r="B883" s="123"/>
      <c r="C883" s="123"/>
      <c r="D883" s="123"/>
      <c r="E883" s="124"/>
      <c r="F883" s="124"/>
      <c r="G883" s="124"/>
      <c r="H883" s="124"/>
      <c r="I883" s="124"/>
      <c r="J883" s="124"/>
      <c r="K883" s="124"/>
    </row>
    <row r="884" spans="2:11">
      <c r="B884" s="123"/>
      <c r="C884" s="123"/>
      <c r="D884" s="123"/>
      <c r="E884" s="124"/>
      <c r="F884" s="124"/>
      <c r="G884" s="124"/>
      <c r="H884" s="124"/>
      <c r="I884" s="124"/>
      <c r="J884" s="124"/>
      <c r="K884" s="124"/>
    </row>
    <row r="885" spans="2:11">
      <c r="B885" s="123"/>
      <c r="C885" s="123"/>
      <c r="D885" s="123"/>
      <c r="E885" s="124"/>
      <c r="F885" s="124"/>
      <c r="G885" s="124"/>
      <c r="H885" s="124"/>
      <c r="I885" s="124"/>
      <c r="J885" s="124"/>
      <c r="K885" s="124"/>
    </row>
    <row r="886" spans="2:11">
      <c r="B886" s="123"/>
      <c r="C886" s="123"/>
      <c r="D886" s="123"/>
      <c r="E886" s="124"/>
      <c r="F886" s="124"/>
      <c r="G886" s="124"/>
      <c r="H886" s="124"/>
      <c r="I886" s="124"/>
      <c r="J886" s="124"/>
      <c r="K886" s="124"/>
    </row>
    <row r="887" spans="2:11">
      <c r="B887" s="123"/>
      <c r="C887" s="123"/>
      <c r="D887" s="123"/>
      <c r="E887" s="124"/>
      <c r="F887" s="124"/>
      <c r="G887" s="124"/>
      <c r="H887" s="124"/>
      <c r="I887" s="124"/>
      <c r="J887" s="124"/>
      <c r="K887" s="124"/>
    </row>
    <row r="888" spans="2:11">
      <c r="B888" s="123"/>
      <c r="C888" s="123"/>
      <c r="D888" s="123"/>
      <c r="E888" s="124"/>
      <c r="F888" s="124"/>
      <c r="G888" s="124"/>
      <c r="H888" s="124"/>
      <c r="I888" s="124"/>
      <c r="J888" s="124"/>
      <c r="K888" s="124"/>
    </row>
    <row r="889" spans="2:11">
      <c r="B889" s="123"/>
      <c r="C889" s="123"/>
      <c r="D889" s="123"/>
      <c r="E889" s="124"/>
      <c r="F889" s="124"/>
      <c r="G889" s="124"/>
      <c r="H889" s="124"/>
      <c r="I889" s="124"/>
      <c r="J889" s="124"/>
      <c r="K889" s="124"/>
    </row>
    <row r="890" spans="2:11">
      <c r="B890" s="123"/>
      <c r="C890" s="123"/>
      <c r="D890" s="123"/>
      <c r="E890" s="124"/>
      <c r="F890" s="124"/>
      <c r="G890" s="124"/>
      <c r="H890" s="124"/>
      <c r="I890" s="124"/>
      <c r="J890" s="124"/>
      <c r="K890" s="124"/>
    </row>
    <row r="891" spans="2:11">
      <c r="B891" s="123"/>
      <c r="C891" s="123"/>
      <c r="D891" s="123"/>
      <c r="E891" s="124"/>
      <c r="F891" s="124"/>
      <c r="G891" s="124"/>
      <c r="H891" s="124"/>
      <c r="I891" s="124"/>
      <c r="J891" s="124"/>
      <c r="K891" s="124"/>
    </row>
    <row r="892" spans="2:11">
      <c r="B892" s="123"/>
      <c r="C892" s="123"/>
      <c r="D892" s="123"/>
      <c r="E892" s="124"/>
      <c r="F892" s="124"/>
      <c r="G892" s="124"/>
      <c r="H892" s="124"/>
      <c r="I892" s="124"/>
      <c r="J892" s="124"/>
      <c r="K892" s="124"/>
    </row>
    <row r="893" spans="2:11">
      <c r="B893" s="123"/>
      <c r="C893" s="123"/>
      <c r="D893" s="123"/>
      <c r="E893" s="124"/>
      <c r="F893" s="124"/>
      <c r="G893" s="124"/>
      <c r="H893" s="124"/>
      <c r="I893" s="124"/>
      <c r="J893" s="124"/>
      <c r="K893" s="124"/>
    </row>
    <row r="894" spans="2:11">
      <c r="B894" s="123"/>
      <c r="C894" s="123"/>
      <c r="D894" s="123"/>
      <c r="E894" s="124"/>
      <c r="F894" s="124"/>
      <c r="G894" s="124"/>
      <c r="H894" s="124"/>
      <c r="I894" s="124"/>
      <c r="J894" s="124"/>
      <c r="K894" s="124"/>
    </row>
    <row r="895" spans="2:11">
      <c r="B895" s="123"/>
      <c r="C895" s="123"/>
      <c r="D895" s="123"/>
      <c r="E895" s="124"/>
      <c r="F895" s="124"/>
      <c r="G895" s="124"/>
      <c r="H895" s="124"/>
      <c r="I895" s="124"/>
      <c r="J895" s="124"/>
      <c r="K895" s="124"/>
    </row>
    <row r="896" spans="2:11">
      <c r="B896" s="123"/>
      <c r="C896" s="123"/>
      <c r="D896" s="123"/>
      <c r="E896" s="124"/>
      <c r="F896" s="124"/>
      <c r="G896" s="124"/>
      <c r="H896" s="124"/>
      <c r="I896" s="124"/>
      <c r="J896" s="124"/>
      <c r="K896" s="124"/>
    </row>
    <row r="897" spans="2:11">
      <c r="B897" s="123"/>
      <c r="C897" s="123"/>
      <c r="D897" s="123"/>
      <c r="E897" s="124"/>
      <c r="F897" s="124"/>
      <c r="G897" s="124"/>
      <c r="H897" s="124"/>
      <c r="I897" s="124"/>
      <c r="J897" s="124"/>
      <c r="K897" s="124"/>
    </row>
    <row r="898" spans="2:11">
      <c r="B898" s="123"/>
      <c r="C898" s="123"/>
      <c r="D898" s="123"/>
      <c r="E898" s="124"/>
      <c r="F898" s="124"/>
      <c r="G898" s="124"/>
      <c r="H898" s="124"/>
      <c r="I898" s="124"/>
      <c r="J898" s="124"/>
      <c r="K898" s="124"/>
    </row>
    <row r="899" spans="2:11">
      <c r="B899" s="123"/>
      <c r="C899" s="123"/>
      <c r="D899" s="123"/>
      <c r="E899" s="124"/>
      <c r="F899" s="124"/>
      <c r="G899" s="124"/>
      <c r="H899" s="124"/>
      <c r="I899" s="124"/>
      <c r="J899" s="124"/>
      <c r="K899" s="124"/>
    </row>
    <row r="900" spans="2:11">
      <c r="B900" s="123"/>
      <c r="C900" s="123"/>
      <c r="D900" s="123"/>
      <c r="E900" s="124"/>
      <c r="F900" s="124"/>
      <c r="G900" s="124"/>
      <c r="H900" s="124"/>
      <c r="I900" s="124"/>
      <c r="J900" s="124"/>
      <c r="K900" s="124"/>
    </row>
    <row r="901" spans="2:11">
      <c r="B901" s="123"/>
      <c r="C901" s="123"/>
      <c r="D901" s="123"/>
      <c r="E901" s="124"/>
      <c r="F901" s="124"/>
      <c r="G901" s="124"/>
      <c r="H901" s="124"/>
      <c r="I901" s="124"/>
      <c r="J901" s="124"/>
      <c r="K901" s="124"/>
    </row>
    <row r="902" spans="2:11">
      <c r="B902" s="123"/>
      <c r="C902" s="123"/>
      <c r="D902" s="123"/>
      <c r="E902" s="124"/>
      <c r="F902" s="124"/>
      <c r="G902" s="124"/>
      <c r="H902" s="124"/>
      <c r="I902" s="124"/>
      <c r="J902" s="124"/>
      <c r="K902" s="124"/>
    </row>
    <row r="903" spans="2:11">
      <c r="B903" s="123"/>
      <c r="C903" s="123"/>
      <c r="D903" s="123"/>
      <c r="E903" s="124"/>
      <c r="F903" s="124"/>
      <c r="G903" s="124"/>
      <c r="H903" s="124"/>
      <c r="I903" s="124"/>
      <c r="J903" s="124"/>
      <c r="K903" s="124"/>
    </row>
    <row r="904" spans="2:11">
      <c r="B904" s="123"/>
      <c r="C904" s="123"/>
      <c r="D904" s="123"/>
      <c r="E904" s="124"/>
      <c r="F904" s="124"/>
      <c r="G904" s="124"/>
      <c r="H904" s="124"/>
      <c r="I904" s="124"/>
      <c r="J904" s="124"/>
      <c r="K904" s="124"/>
    </row>
    <row r="905" spans="2:11">
      <c r="B905" s="123"/>
      <c r="C905" s="123"/>
      <c r="D905" s="123"/>
      <c r="E905" s="124"/>
      <c r="F905" s="124"/>
      <c r="G905" s="124"/>
      <c r="H905" s="124"/>
      <c r="I905" s="124"/>
      <c r="J905" s="124"/>
      <c r="K905" s="124"/>
    </row>
    <row r="906" spans="2:11">
      <c r="B906" s="123"/>
      <c r="C906" s="123"/>
      <c r="D906" s="123"/>
      <c r="E906" s="124"/>
      <c r="F906" s="124"/>
      <c r="G906" s="124"/>
      <c r="H906" s="124"/>
      <c r="I906" s="124"/>
      <c r="J906" s="124"/>
      <c r="K906" s="124"/>
    </row>
    <row r="907" spans="2:11">
      <c r="B907" s="123"/>
      <c r="C907" s="123"/>
      <c r="D907" s="123"/>
      <c r="E907" s="124"/>
      <c r="F907" s="124"/>
      <c r="G907" s="124"/>
      <c r="H907" s="124"/>
      <c r="I907" s="124"/>
      <c r="J907" s="124"/>
      <c r="K907" s="124"/>
    </row>
    <row r="908" spans="2:11">
      <c r="B908" s="123"/>
      <c r="C908" s="123"/>
      <c r="D908" s="123"/>
      <c r="E908" s="124"/>
      <c r="F908" s="124"/>
      <c r="G908" s="124"/>
      <c r="H908" s="124"/>
      <c r="I908" s="124"/>
      <c r="J908" s="124"/>
      <c r="K908" s="124"/>
    </row>
    <row r="909" spans="2:11">
      <c r="B909" s="123"/>
      <c r="C909" s="123"/>
      <c r="D909" s="123"/>
      <c r="E909" s="124"/>
      <c r="F909" s="124"/>
      <c r="G909" s="124"/>
      <c r="H909" s="124"/>
      <c r="I909" s="124"/>
      <c r="J909" s="124"/>
      <c r="K909" s="124"/>
    </row>
    <row r="910" spans="2:11">
      <c r="B910" s="123"/>
      <c r="C910" s="123"/>
      <c r="D910" s="123"/>
      <c r="E910" s="124"/>
      <c r="F910" s="124"/>
      <c r="G910" s="124"/>
      <c r="H910" s="124"/>
      <c r="I910" s="124"/>
      <c r="J910" s="124"/>
      <c r="K910" s="124"/>
    </row>
    <row r="911" spans="2:11">
      <c r="B911" s="123"/>
      <c r="C911" s="123"/>
      <c r="D911" s="123"/>
      <c r="E911" s="124"/>
      <c r="F911" s="124"/>
      <c r="G911" s="124"/>
      <c r="H911" s="124"/>
      <c r="I911" s="124"/>
      <c r="J911" s="124"/>
      <c r="K911" s="124"/>
    </row>
    <row r="912" spans="2:11">
      <c r="B912" s="123"/>
      <c r="C912" s="123"/>
      <c r="D912" s="123"/>
      <c r="E912" s="124"/>
      <c r="F912" s="124"/>
      <c r="G912" s="124"/>
      <c r="H912" s="124"/>
      <c r="I912" s="124"/>
      <c r="J912" s="124"/>
      <c r="K912" s="124"/>
    </row>
    <row r="913" spans="2:11">
      <c r="B913" s="123"/>
      <c r="C913" s="123"/>
      <c r="D913" s="123"/>
      <c r="E913" s="124"/>
      <c r="F913" s="124"/>
      <c r="G913" s="124"/>
      <c r="H913" s="124"/>
      <c r="I913" s="124"/>
      <c r="J913" s="124"/>
      <c r="K913" s="124"/>
    </row>
    <row r="914" spans="2:11">
      <c r="B914" s="123"/>
      <c r="C914" s="123"/>
      <c r="D914" s="123"/>
      <c r="E914" s="124"/>
      <c r="F914" s="124"/>
      <c r="G914" s="124"/>
      <c r="H914" s="124"/>
      <c r="I914" s="124"/>
      <c r="J914" s="124"/>
      <c r="K914" s="124"/>
    </row>
    <row r="915" spans="2:11">
      <c r="B915" s="123"/>
      <c r="C915" s="123"/>
      <c r="D915" s="123"/>
      <c r="E915" s="124"/>
      <c r="F915" s="124"/>
      <c r="G915" s="124"/>
      <c r="H915" s="124"/>
      <c r="I915" s="124"/>
      <c r="J915" s="124"/>
      <c r="K915" s="124"/>
    </row>
    <row r="916" spans="2:11">
      <c r="B916" s="123"/>
      <c r="C916" s="123"/>
      <c r="D916" s="123"/>
      <c r="E916" s="124"/>
      <c r="F916" s="124"/>
      <c r="G916" s="124"/>
      <c r="H916" s="124"/>
      <c r="I916" s="124"/>
      <c r="J916" s="124"/>
      <c r="K916" s="124"/>
    </row>
    <row r="917" spans="2:11">
      <c r="B917" s="123"/>
      <c r="C917" s="123"/>
      <c r="D917" s="123"/>
      <c r="E917" s="124"/>
      <c r="F917" s="124"/>
      <c r="G917" s="124"/>
      <c r="H917" s="124"/>
      <c r="I917" s="124"/>
      <c r="J917" s="124"/>
      <c r="K917" s="124"/>
    </row>
    <row r="918" spans="2:11">
      <c r="B918" s="123"/>
      <c r="C918" s="123"/>
      <c r="D918" s="123"/>
      <c r="E918" s="124"/>
      <c r="F918" s="124"/>
      <c r="G918" s="124"/>
      <c r="H918" s="124"/>
      <c r="I918" s="124"/>
      <c r="J918" s="124"/>
      <c r="K918" s="124"/>
    </row>
    <row r="919" spans="2:11">
      <c r="B919" s="123"/>
      <c r="C919" s="123"/>
      <c r="D919" s="123"/>
      <c r="E919" s="124"/>
      <c r="F919" s="124"/>
      <c r="G919" s="124"/>
      <c r="H919" s="124"/>
      <c r="I919" s="124"/>
      <c r="J919" s="124"/>
      <c r="K919" s="124"/>
    </row>
    <row r="920" spans="2:11">
      <c r="B920" s="123"/>
      <c r="C920" s="123"/>
      <c r="D920" s="123"/>
      <c r="E920" s="124"/>
      <c r="F920" s="124"/>
      <c r="G920" s="124"/>
      <c r="H920" s="124"/>
      <c r="I920" s="124"/>
      <c r="J920" s="124"/>
      <c r="K920" s="124"/>
    </row>
    <row r="921" spans="2:11">
      <c r="B921" s="123"/>
      <c r="C921" s="123"/>
      <c r="D921" s="123"/>
      <c r="E921" s="124"/>
      <c r="F921" s="124"/>
      <c r="G921" s="124"/>
      <c r="H921" s="124"/>
      <c r="I921" s="124"/>
      <c r="J921" s="124"/>
      <c r="K921" s="124"/>
    </row>
    <row r="922" spans="2:11">
      <c r="B922" s="123"/>
      <c r="C922" s="123"/>
      <c r="D922" s="123"/>
      <c r="E922" s="124"/>
      <c r="F922" s="124"/>
      <c r="G922" s="124"/>
      <c r="H922" s="124"/>
      <c r="I922" s="124"/>
      <c r="J922" s="124"/>
      <c r="K922" s="124"/>
    </row>
    <row r="923" spans="2:11">
      <c r="B923" s="123"/>
      <c r="C923" s="123"/>
      <c r="D923" s="123"/>
      <c r="E923" s="124"/>
      <c r="F923" s="124"/>
      <c r="G923" s="124"/>
      <c r="H923" s="124"/>
      <c r="I923" s="124"/>
      <c r="J923" s="124"/>
      <c r="K923" s="124"/>
    </row>
    <row r="924" spans="2:11">
      <c r="B924" s="123"/>
      <c r="C924" s="123"/>
      <c r="D924" s="123"/>
      <c r="E924" s="124"/>
      <c r="F924" s="124"/>
      <c r="G924" s="124"/>
      <c r="H924" s="124"/>
      <c r="I924" s="124"/>
      <c r="J924" s="124"/>
      <c r="K924" s="124"/>
    </row>
    <row r="925" spans="2:11">
      <c r="B925" s="123"/>
      <c r="C925" s="123"/>
      <c r="D925" s="123"/>
      <c r="E925" s="124"/>
      <c r="F925" s="124"/>
      <c r="G925" s="124"/>
      <c r="H925" s="124"/>
      <c r="I925" s="124"/>
      <c r="J925" s="124"/>
      <c r="K925" s="124"/>
    </row>
    <row r="926" spans="2:11">
      <c r="B926" s="123"/>
      <c r="C926" s="123"/>
      <c r="D926" s="123"/>
      <c r="E926" s="124"/>
      <c r="F926" s="124"/>
      <c r="G926" s="124"/>
      <c r="H926" s="124"/>
      <c r="I926" s="124"/>
      <c r="J926" s="124"/>
      <c r="K926" s="124"/>
    </row>
    <row r="927" spans="2:11">
      <c r="B927" s="123"/>
      <c r="C927" s="123"/>
      <c r="D927" s="123"/>
      <c r="E927" s="124"/>
      <c r="F927" s="124"/>
      <c r="G927" s="124"/>
      <c r="H927" s="124"/>
      <c r="I927" s="124"/>
      <c r="J927" s="124"/>
      <c r="K927" s="124"/>
    </row>
    <row r="928" spans="2:11">
      <c r="B928" s="123"/>
      <c r="C928" s="123"/>
      <c r="D928" s="123"/>
      <c r="E928" s="124"/>
      <c r="F928" s="124"/>
      <c r="G928" s="124"/>
      <c r="H928" s="124"/>
      <c r="I928" s="124"/>
      <c r="J928" s="124"/>
      <c r="K928" s="124"/>
    </row>
    <row r="929" spans="2:11">
      <c r="B929" s="123"/>
      <c r="C929" s="123"/>
      <c r="D929" s="123"/>
      <c r="E929" s="124"/>
      <c r="F929" s="124"/>
      <c r="G929" s="124"/>
      <c r="H929" s="124"/>
      <c r="I929" s="124"/>
      <c r="J929" s="124"/>
      <c r="K929" s="124"/>
    </row>
    <row r="930" spans="2:11">
      <c r="B930" s="123"/>
      <c r="C930" s="123"/>
      <c r="D930" s="123"/>
      <c r="E930" s="124"/>
      <c r="F930" s="124"/>
      <c r="G930" s="124"/>
      <c r="H930" s="124"/>
      <c r="I930" s="124"/>
      <c r="J930" s="124"/>
      <c r="K930" s="124"/>
    </row>
    <row r="931" spans="2:11">
      <c r="B931" s="123"/>
      <c r="C931" s="123"/>
      <c r="D931" s="123"/>
      <c r="E931" s="124"/>
      <c r="F931" s="124"/>
      <c r="G931" s="124"/>
      <c r="H931" s="124"/>
      <c r="I931" s="124"/>
      <c r="J931" s="124"/>
      <c r="K931" s="124"/>
    </row>
    <row r="932" spans="2:11">
      <c r="B932" s="123"/>
      <c r="C932" s="123"/>
      <c r="D932" s="123"/>
      <c r="E932" s="124"/>
      <c r="F932" s="124"/>
      <c r="G932" s="124"/>
      <c r="H932" s="124"/>
      <c r="I932" s="124"/>
      <c r="J932" s="124"/>
      <c r="K932" s="124"/>
    </row>
    <row r="933" spans="2:11">
      <c r="B933" s="123"/>
      <c r="C933" s="123"/>
      <c r="D933" s="123"/>
      <c r="E933" s="124"/>
      <c r="F933" s="124"/>
      <c r="G933" s="124"/>
      <c r="H933" s="124"/>
      <c r="I933" s="124"/>
      <c r="J933" s="124"/>
      <c r="K933" s="124"/>
    </row>
    <row r="934" spans="2:11">
      <c r="B934" s="123"/>
      <c r="C934" s="123"/>
      <c r="D934" s="123"/>
      <c r="E934" s="124"/>
      <c r="F934" s="124"/>
      <c r="G934" s="124"/>
      <c r="H934" s="124"/>
      <c r="I934" s="124"/>
      <c r="J934" s="124"/>
      <c r="K934" s="124"/>
    </row>
    <row r="935" spans="2:11">
      <c r="B935" s="123"/>
      <c r="C935" s="123"/>
      <c r="D935" s="123"/>
      <c r="E935" s="124"/>
      <c r="F935" s="124"/>
      <c r="G935" s="124"/>
      <c r="H935" s="124"/>
      <c r="I935" s="124"/>
      <c r="J935" s="124"/>
      <c r="K935" s="124"/>
    </row>
    <row r="936" spans="2:11">
      <c r="B936" s="123"/>
      <c r="C936" s="123"/>
      <c r="D936" s="123"/>
      <c r="E936" s="124"/>
      <c r="F936" s="124"/>
      <c r="G936" s="124"/>
      <c r="H936" s="124"/>
      <c r="I936" s="124"/>
      <c r="J936" s="124"/>
      <c r="K936" s="124"/>
    </row>
    <row r="937" spans="2:11">
      <c r="B937" s="123"/>
      <c r="C937" s="123"/>
      <c r="D937" s="123"/>
      <c r="E937" s="124"/>
      <c r="F937" s="124"/>
      <c r="G937" s="124"/>
      <c r="H937" s="124"/>
      <c r="I937" s="124"/>
      <c r="J937" s="124"/>
      <c r="K937" s="124"/>
    </row>
    <row r="938" spans="2:11">
      <c r="B938" s="123"/>
      <c r="C938" s="123"/>
      <c r="D938" s="123"/>
      <c r="E938" s="124"/>
      <c r="F938" s="124"/>
      <c r="G938" s="124"/>
      <c r="H938" s="124"/>
      <c r="I938" s="124"/>
      <c r="J938" s="124"/>
      <c r="K938" s="124"/>
    </row>
    <row r="939" spans="2:11">
      <c r="B939" s="123"/>
      <c r="C939" s="123"/>
      <c r="D939" s="123"/>
      <c r="E939" s="124"/>
      <c r="F939" s="124"/>
      <c r="G939" s="124"/>
      <c r="H939" s="124"/>
      <c r="I939" s="124"/>
      <c r="J939" s="124"/>
      <c r="K939" s="124"/>
    </row>
    <row r="940" spans="2:11">
      <c r="B940" s="123"/>
      <c r="C940" s="123"/>
      <c r="D940" s="123"/>
      <c r="E940" s="124"/>
      <c r="F940" s="124"/>
      <c r="G940" s="124"/>
      <c r="H940" s="124"/>
      <c r="I940" s="124"/>
      <c r="J940" s="124"/>
      <c r="K940" s="124"/>
    </row>
    <row r="941" spans="2:11">
      <c r="B941" s="123"/>
      <c r="C941" s="123"/>
      <c r="D941" s="123"/>
      <c r="E941" s="124"/>
      <c r="F941" s="124"/>
      <c r="G941" s="124"/>
      <c r="H941" s="124"/>
      <c r="I941" s="124"/>
      <c r="J941" s="124"/>
      <c r="K941" s="124"/>
    </row>
    <row r="942" spans="2:11">
      <c r="B942" s="123"/>
      <c r="C942" s="123"/>
      <c r="D942" s="123"/>
      <c r="E942" s="124"/>
      <c r="F942" s="124"/>
      <c r="G942" s="124"/>
      <c r="H942" s="124"/>
      <c r="I942" s="124"/>
      <c r="J942" s="124"/>
      <c r="K942" s="124"/>
    </row>
    <row r="943" spans="2:11">
      <c r="B943" s="123"/>
      <c r="C943" s="123"/>
      <c r="D943" s="123"/>
      <c r="E943" s="124"/>
      <c r="F943" s="124"/>
      <c r="G943" s="124"/>
      <c r="H943" s="124"/>
      <c r="I943" s="124"/>
      <c r="J943" s="124"/>
      <c r="K943" s="124"/>
    </row>
    <row r="944" spans="2:11">
      <c r="B944" s="123"/>
      <c r="C944" s="123"/>
      <c r="D944" s="123"/>
      <c r="E944" s="124"/>
      <c r="F944" s="124"/>
      <c r="G944" s="124"/>
      <c r="H944" s="124"/>
      <c r="I944" s="124"/>
      <c r="J944" s="124"/>
      <c r="K944" s="124"/>
    </row>
    <row r="945" spans="2:11">
      <c r="B945" s="123"/>
      <c r="C945" s="123"/>
      <c r="D945" s="123"/>
      <c r="E945" s="124"/>
      <c r="F945" s="124"/>
      <c r="G945" s="124"/>
      <c r="H945" s="124"/>
      <c r="I945" s="124"/>
      <c r="J945" s="124"/>
      <c r="K945" s="124"/>
    </row>
    <row r="946" spans="2:11">
      <c r="B946" s="123"/>
      <c r="C946" s="123"/>
      <c r="D946" s="123"/>
      <c r="E946" s="124"/>
      <c r="F946" s="124"/>
      <c r="G946" s="124"/>
      <c r="H946" s="124"/>
      <c r="I946" s="124"/>
      <c r="J946" s="124"/>
      <c r="K946" s="124"/>
    </row>
    <row r="947" spans="2:11">
      <c r="B947" s="123"/>
      <c r="C947" s="123"/>
      <c r="D947" s="123"/>
      <c r="E947" s="124"/>
      <c r="F947" s="124"/>
      <c r="G947" s="124"/>
      <c r="H947" s="124"/>
      <c r="I947" s="124"/>
      <c r="J947" s="124"/>
      <c r="K947" s="124"/>
    </row>
    <row r="948" spans="2:11">
      <c r="B948" s="123"/>
      <c r="C948" s="123"/>
      <c r="D948" s="123"/>
      <c r="E948" s="124"/>
      <c r="F948" s="124"/>
      <c r="G948" s="124"/>
      <c r="H948" s="124"/>
      <c r="I948" s="124"/>
      <c r="J948" s="124"/>
      <c r="K948" s="124"/>
    </row>
    <row r="949" spans="2:11">
      <c r="B949" s="123"/>
      <c r="C949" s="123"/>
      <c r="D949" s="123"/>
      <c r="E949" s="124"/>
      <c r="F949" s="124"/>
      <c r="G949" s="124"/>
      <c r="H949" s="124"/>
      <c r="I949" s="124"/>
      <c r="J949" s="124"/>
      <c r="K949" s="124"/>
    </row>
    <row r="950" spans="2:11">
      <c r="B950" s="123"/>
      <c r="C950" s="123"/>
      <c r="D950" s="123"/>
      <c r="E950" s="124"/>
      <c r="F950" s="124"/>
      <c r="G950" s="124"/>
      <c r="H950" s="124"/>
      <c r="I950" s="124"/>
      <c r="J950" s="124"/>
      <c r="K950" s="124"/>
    </row>
    <row r="951" spans="2:11">
      <c r="B951" s="123"/>
      <c r="C951" s="123"/>
      <c r="D951" s="123"/>
      <c r="E951" s="124"/>
      <c r="F951" s="124"/>
      <c r="G951" s="124"/>
      <c r="H951" s="124"/>
      <c r="I951" s="124"/>
      <c r="J951" s="124"/>
      <c r="K951" s="124"/>
    </row>
    <row r="952" spans="2:11">
      <c r="B952" s="123"/>
      <c r="C952" s="123"/>
      <c r="D952" s="123"/>
      <c r="E952" s="124"/>
      <c r="F952" s="124"/>
      <c r="G952" s="124"/>
      <c r="H952" s="124"/>
      <c r="I952" s="124"/>
      <c r="J952" s="124"/>
      <c r="K952" s="124"/>
    </row>
    <row r="953" spans="2:11">
      <c r="B953" s="123"/>
      <c r="C953" s="123"/>
      <c r="D953" s="123"/>
      <c r="E953" s="124"/>
      <c r="F953" s="124"/>
      <c r="G953" s="124"/>
      <c r="H953" s="124"/>
      <c r="I953" s="124"/>
      <c r="J953" s="124"/>
      <c r="K953" s="124"/>
    </row>
    <row r="954" spans="2:11">
      <c r="B954" s="123"/>
      <c r="C954" s="123"/>
      <c r="D954" s="123"/>
      <c r="E954" s="124"/>
      <c r="F954" s="124"/>
      <c r="G954" s="124"/>
      <c r="H954" s="124"/>
      <c r="I954" s="124"/>
      <c r="J954" s="124"/>
      <c r="K954" s="124"/>
    </row>
    <row r="955" spans="2:11">
      <c r="B955" s="123"/>
      <c r="C955" s="123"/>
      <c r="D955" s="123"/>
      <c r="E955" s="124"/>
      <c r="F955" s="124"/>
      <c r="G955" s="124"/>
      <c r="H955" s="124"/>
      <c r="I955" s="124"/>
      <c r="J955" s="124"/>
      <c r="K955" s="124"/>
    </row>
    <row r="956" spans="2:11">
      <c r="B956" s="123"/>
      <c r="C956" s="123"/>
      <c r="D956" s="123"/>
      <c r="E956" s="124"/>
      <c r="F956" s="124"/>
      <c r="G956" s="124"/>
      <c r="H956" s="124"/>
      <c r="I956" s="124"/>
      <c r="J956" s="124"/>
      <c r="K956" s="124"/>
    </row>
    <row r="957" spans="2:11">
      <c r="B957" s="123"/>
      <c r="C957" s="123"/>
      <c r="D957" s="123"/>
      <c r="E957" s="124"/>
      <c r="F957" s="124"/>
      <c r="G957" s="124"/>
      <c r="H957" s="124"/>
      <c r="I957" s="124"/>
      <c r="J957" s="124"/>
      <c r="K957" s="124"/>
    </row>
    <row r="958" spans="2:11">
      <c r="B958" s="123"/>
      <c r="C958" s="123"/>
      <c r="D958" s="123"/>
      <c r="E958" s="124"/>
      <c r="F958" s="124"/>
      <c r="G958" s="124"/>
      <c r="H958" s="124"/>
      <c r="I958" s="124"/>
      <c r="J958" s="124"/>
      <c r="K958" s="124"/>
    </row>
    <row r="959" spans="2:11">
      <c r="B959" s="123"/>
      <c r="C959" s="123"/>
      <c r="D959" s="123"/>
      <c r="E959" s="124"/>
      <c r="F959" s="124"/>
      <c r="G959" s="124"/>
      <c r="H959" s="124"/>
      <c r="I959" s="124"/>
      <c r="J959" s="124"/>
      <c r="K959" s="124"/>
    </row>
    <row r="960" spans="2:11">
      <c r="B960" s="123"/>
      <c r="C960" s="123"/>
      <c r="D960" s="123"/>
      <c r="E960" s="124"/>
      <c r="F960" s="124"/>
      <c r="G960" s="124"/>
      <c r="H960" s="124"/>
      <c r="I960" s="124"/>
      <c r="J960" s="124"/>
      <c r="K960" s="124"/>
    </row>
    <row r="961" spans="2:11">
      <c r="B961" s="123"/>
      <c r="C961" s="123"/>
      <c r="D961" s="123"/>
      <c r="E961" s="124"/>
      <c r="F961" s="124"/>
      <c r="G961" s="124"/>
      <c r="H961" s="124"/>
      <c r="I961" s="124"/>
      <c r="J961" s="124"/>
      <c r="K961" s="124"/>
    </row>
    <row r="962" spans="2:11">
      <c r="B962" s="123"/>
      <c r="C962" s="123"/>
      <c r="D962" s="123"/>
      <c r="E962" s="124"/>
      <c r="F962" s="124"/>
      <c r="G962" s="124"/>
      <c r="H962" s="124"/>
      <c r="I962" s="124"/>
      <c r="J962" s="124"/>
      <c r="K962" s="124"/>
    </row>
    <row r="963" spans="2:11">
      <c r="B963" s="123"/>
      <c r="C963" s="123"/>
      <c r="D963" s="123"/>
      <c r="E963" s="124"/>
      <c r="F963" s="124"/>
      <c r="G963" s="124"/>
      <c r="H963" s="124"/>
      <c r="I963" s="124"/>
      <c r="J963" s="124"/>
      <c r="K963" s="124"/>
    </row>
    <row r="964" spans="2:11">
      <c r="B964" s="123"/>
      <c r="C964" s="123"/>
      <c r="D964" s="123"/>
      <c r="E964" s="124"/>
      <c r="F964" s="124"/>
      <c r="G964" s="124"/>
      <c r="H964" s="124"/>
      <c r="I964" s="124"/>
      <c r="J964" s="124"/>
      <c r="K964" s="124"/>
    </row>
    <row r="965" spans="2:11">
      <c r="B965" s="123"/>
      <c r="C965" s="123"/>
      <c r="D965" s="123"/>
      <c r="E965" s="124"/>
      <c r="F965" s="124"/>
      <c r="G965" s="124"/>
      <c r="H965" s="124"/>
      <c r="I965" s="124"/>
      <c r="J965" s="124"/>
      <c r="K965" s="124"/>
    </row>
    <row r="966" spans="2:11">
      <c r="B966" s="123"/>
      <c r="C966" s="123"/>
      <c r="D966" s="123"/>
      <c r="E966" s="124"/>
      <c r="F966" s="124"/>
      <c r="G966" s="124"/>
      <c r="H966" s="124"/>
      <c r="I966" s="124"/>
      <c r="J966" s="124"/>
      <c r="K966" s="124"/>
    </row>
    <row r="967" spans="2:11">
      <c r="B967" s="123"/>
      <c r="C967" s="123"/>
      <c r="D967" s="123"/>
      <c r="E967" s="124"/>
      <c r="F967" s="124"/>
      <c r="G967" s="124"/>
      <c r="H967" s="124"/>
      <c r="I967" s="124"/>
      <c r="J967" s="124"/>
      <c r="K967" s="124"/>
    </row>
    <row r="968" spans="2:11">
      <c r="B968" s="123"/>
      <c r="C968" s="123"/>
      <c r="D968" s="123"/>
      <c r="E968" s="124"/>
      <c r="F968" s="124"/>
      <c r="G968" s="124"/>
      <c r="H968" s="124"/>
      <c r="I968" s="124"/>
      <c r="J968" s="124"/>
      <c r="K968" s="124"/>
    </row>
    <row r="969" spans="2:11">
      <c r="B969" s="123"/>
      <c r="C969" s="123"/>
      <c r="D969" s="123"/>
      <c r="E969" s="124"/>
      <c r="F969" s="124"/>
      <c r="G969" s="124"/>
      <c r="H969" s="124"/>
      <c r="I969" s="124"/>
      <c r="J969" s="124"/>
      <c r="K969" s="124"/>
    </row>
    <row r="970" spans="2:11">
      <c r="B970" s="123"/>
      <c r="C970" s="123"/>
      <c r="D970" s="123"/>
      <c r="E970" s="124"/>
      <c r="F970" s="124"/>
      <c r="G970" s="124"/>
      <c r="H970" s="124"/>
      <c r="I970" s="124"/>
      <c r="J970" s="124"/>
      <c r="K970" s="124"/>
    </row>
    <row r="971" spans="2:11">
      <c r="B971" s="123"/>
      <c r="C971" s="123"/>
      <c r="D971" s="123"/>
      <c r="E971" s="124"/>
      <c r="F971" s="124"/>
      <c r="G971" s="124"/>
      <c r="H971" s="124"/>
      <c r="I971" s="124"/>
      <c r="J971" s="124"/>
      <c r="K971" s="124"/>
    </row>
    <row r="972" spans="2:11">
      <c r="B972" s="123"/>
      <c r="C972" s="123"/>
      <c r="D972" s="123"/>
      <c r="E972" s="124"/>
      <c r="F972" s="124"/>
      <c r="G972" s="124"/>
      <c r="H972" s="124"/>
      <c r="I972" s="124"/>
      <c r="J972" s="124"/>
      <c r="K972" s="124"/>
    </row>
    <row r="973" spans="2:11">
      <c r="B973" s="123"/>
      <c r="C973" s="123"/>
      <c r="D973" s="123"/>
      <c r="E973" s="124"/>
      <c r="F973" s="124"/>
      <c r="G973" s="124"/>
      <c r="H973" s="124"/>
      <c r="I973" s="124"/>
      <c r="J973" s="124"/>
      <c r="K973" s="124"/>
    </row>
    <row r="974" spans="2:11">
      <c r="B974" s="123"/>
      <c r="C974" s="123"/>
      <c r="D974" s="123"/>
      <c r="E974" s="124"/>
      <c r="F974" s="124"/>
      <c r="G974" s="124"/>
      <c r="H974" s="124"/>
      <c r="I974" s="124"/>
      <c r="J974" s="124"/>
      <c r="K974" s="124"/>
    </row>
    <row r="975" spans="2:11">
      <c r="B975" s="123"/>
      <c r="C975" s="123"/>
      <c r="D975" s="123"/>
      <c r="E975" s="124"/>
      <c r="F975" s="124"/>
      <c r="G975" s="124"/>
      <c r="H975" s="124"/>
      <c r="I975" s="124"/>
      <c r="J975" s="124"/>
      <c r="K975" s="124"/>
    </row>
    <row r="976" spans="2:11">
      <c r="B976" s="123"/>
      <c r="C976" s="123"/>
      <c r="D976" s="123"/>
      <c r="E976" s="124"/>
      <c r="F976" s="124"/>
      <c r="G976" s="124"/>
      <c r="H976" s="124"/>
      <c r="I976" s="124"/>
      <c r="J976" s="124"/>
      <c r="K976" s="124"/>
    </row>
    <row r="977" spans="2:11">
      <c r="B977" s="123"/>
      <c r="C977" s="123"/>
      <c r="D977" s="123"/>
      <c r="E977" s="124"/>
      <c r="F977" s="124"/>
      <c r="G977" s="124"/>
      <c r="H977" s="124"/>
      <c r="I977" s="124"/>
      <c r="J977" s="124"/>
      <c r="K977" s="124"/>
    </row>
    <row r="978" spans="2:11">
      <c r="B978" s="123"/>
      <c r="C978" s="123"/>
      <c r="D978" s="123"/>
      <c r="E978" s="124"/>
      <c r="F978" s="124"/>
      <c r="G978" s="124"/>
      <c r="H978" s="124"/>
      <c r="I978" s="124"/>
      <c r="J978" s="124"/>
      <c r="K978" s="124"/>
    </row>
    <row r="979" spans="2:11">
      <c r="B979" s="123"/>
      <c r="C979" s="123"/>
      <c r="D979" s="123"/>
      <c r="E979" s="124"/>
      <c r="F979" s="124"/>
      <c r="G979" s="124"/>
      <c r="H979" s="124"/>
      <c r="I979" s="124"/>
      <c r="J979" s="124"/>
      <c r="K979" s="124"/>
    </row>
    <row r="980" spans="2:11">
      <c r="B980" s="123"/>
      <c r="C980" s="123"/>
      <c r="D980" s="123"/>
      <c r="E980" s="124"/>
      <c r="F980" s="124"/>
      <c r="G980" s="124"/>
      <c r="H980" s="124"/>
      <c r="I980" s="124"/>
      <c r="J980" s="124"/>
      <c r="K980" s="124"/>
    </row>
    <row r="981" spans="2:11">
      <c r="B981" s="123"/>
      <c r="C981" s="123"/>
      <c r="D981" s="123"/>
      <c r="E981" s="124"/>
      <c r="F981" s="124"/>
      <c r="G981" s="124"/>
      <c r="H981" s="124"/>
      <c r="I981" s="124"/>
      <c r="J981" s="124"/>
      <c r="K981" s="124"/>
    </row>
    <row r="982" spans="2:11">
      <c r="B982" s="123"/>
      <c r="C982" s="123"/>
      <c r="D982" s="123"/>
      <c r="E982" s="124"/>
      <c r="F982" s="124"/>
      <c r="G982" s="124"/>
      <c r="H982" s="124"/>
      <c r="I982" s="124"/>
      <c r="J982" s="124"/>
      <c r="K982" s="124"/>
    </row>
    <row r="983" spans="2:11">
      <c r="B983" s="123"/>
      <c r="C983" s="123"/>
      <c r="D983" s="123"/>
      <c r="E983" s="124"/>
      <c r="F983" s="124"/>
      <c r="G983" s="124"/>
      <c r="H983" s="124"/>
      <c r="I983" s="124"/>
      <c r="J983" s="124"/>
      <c r="K983" s="124"/>
    </row>
    <row r="984" spans="2:11">
      <c r="B984" s="123"/>
      <c r="C984" s="123"/>
      <c r="D984" s="123"/>
      <c r="E984" s="124"/>
      <c r="F984" s="124"/>
      <c r="G984" s="124"/>
      <c r="H984" s="124"/>
      <c r="I984" s="124"/>
      <c r="J984" s="124"/>
      <c r="K984" s="124"/>
    </row>
    <row r="985" spans="2:11">
      <c r="B985" s="123"/>
      <c r="C985" s="123"/>
      <c r="D985" s="123"/>
      <c r="E985" s="124"/>
      <c r="F985" s="124"/>
      <c r="G985" s="124"/>
      <c r="H985" s="124"/>
      <c r="I985" s="124"/>
      <c r="J985" s="124"/>
      <c r="K985" s="124"/>
    </row>
    <row r="986" spans="2:11">
      <c r="B986" s="123"/>
      <c r="C986" s="123"/>
      <c r="D986" s="123"/>
      <c r="E986" s="124"/>
      <c r="F986" s="124"/>
      <c r="G986" s="124"/>
      <c r="H986" s="124"/>
      <c r="I986" s="124"/>
      <c r="J986" s="124"/>
      <c r="K986" s="124"/>
    </row>
    <row r="987" spans="2:11">
      <c r="B987" s="123"/>
      <c r="C987" s="123"/>
      <c r="D987" s="123"/>
      <c r="E987" s="124"/>
      <c r="F987" s="124"/>
      <c r="G987" s="124"/>
      <c r="H987" s="124"/>
      <c r="I987" s="124"/>
      <c r="J987" s="124"/>
      <c r="K987" s="124"/>
    </row>
    <row r="988" spans="2:11">
      <c r="B988" s="123"/>
      <c r="C988" s="123"/>
      <c r="D988" s="123"/>
      <c r="E988" s="124"/>
      <c r="F988" s="124"/>
      <c r="G988" s="124"/>
      <c r="H988" s="124"/>
      <c r="I988" s="124"/>
      <c r="J988" s="124"/>
      <c r="K988" s="124"/>
    </row>
    <row r="989" spans="2:11">
      <c r="B989" s="123"/>
      <c r="C989" s="123"/>
      <c r="D989" s="123"/>
      <c r="E989" s="124"/>
      <c r="F989" s="124"/>
      <c r="G989" s="124"/>
      <c r="H989" s="124"/>
      <c r="I989" s="124"/>
      <c r="J989" s="124"/>
      <c r="K989" s="124"/>
    </row>
    <row r="990" spans="2:11">
      <c r="B990" s="123"/>
      <c r="C990" s="123"/>
      <c r="D990" s="123"/>
      <c r="E990" s="124"/>
      <c r="F990" s="124"/>
      <c r="G990" s="124"/>
      <c r="H990" s="124"/>
      <c r="I990" s="124"/>
      <c r="J990" s="124"/>
      <c r="K990" s="124"/>
    </row>
    <row r="991" spans="2:11">
      <c r="B991" s="123"/>
      <c r="C991" s="123"/>
      <c r="D991" s="123"/>
      <c r="E991" s="124"/>
      <c r="F991" s="124"/>
      <c r="G991" s="124"/>
      <c r="H991" s="124"/>
      <c r="I991" s="124"/>
      <c r="J991" s="124"/>
      <c r="K991" s="124"/>
    </row>
    <row r="992" spans="2:11">
      <c r="B992" s="123"/>
      <c r="C992" s="123"/>
      <c r="D992" s="123"/>
      <c r="E992" s="124"/>
      <c r="F992" s="124"/>
      <c r="G992" s="124"/>
      <c r="H992" s="124"/>
      <c r="I992" s="124"/>
      <c r="J992" s="124"/>
      <c r="K992" s="124"/>
    </row>
    <row r="993" spans="2:11">
      <c r="B993" s="123"/>
      <c r="C993" s="123"/>
      <c r="D993" s="123"/>
      <c r="E993" s="124"/>
      <c r="F993" s="124"/>
      <c r="G993" s="124"/>
      <c r="H993" s="124"/>
      <c r="I993" s="124"/>
      <c r="J993" s="124"/>
      <c r="K993" s="124"/>
    </row>
    <row r="994" spans="2:11">
      <c r="B994" s="123"/>
      <c r="C994" s="123"/>
      <c r="D994" s="123"/>
      <c r="E994" s="124"/>
      <c r="F994" s="124"/>
      <c r="G994" s="124"/>
      <c r="H994" s="124"/>
      <c r="I994" s="124"/>
      <c r="J994" s="124"/>
      <c r="K994" s="124"/>
    </row>
    <row r="995" spans="2:11">
      <c r="B995" s="123"/>
      <c r="C995" s="123"/>
      <c r="D995" s="123"/>
      <c r="E995" s="124"/>
      <c r="F995" s="124"/>
      <c r="G995" s="124"/>
      <c r="H995" s="124"/>
      <c r="I995" s="124"/>
      <c r="J995" s="124"/>
      <c r="K995" s="124"/>
    </row>
    <row r="996" spans="2:11">
      <c r="B996" s="123"/>
      <c r="C996" s="123"/>
      <c r="D996" s="123"/>
      <c r="E996" s="124"/>
      <c r="F996" s="124"/>
      <c r="G996" s="124"/>
      <c r="H996" s="124"/>
      <c r="I996" s="124"/>
      <c r="J996" s="124"/>
      <c r="K996" s="124"/>
    </row>
    <row r="997" spans="2:11">
      <c r="B997" s="123"/>
      <c r="C997" s="123"/>
      <c r="D997" s="123"/>
      <c r="E997" s="124"/>
      <c r="F997" s="124"/>
      <c r="G997" s="124"/>
      <c r="H997" s="124"/>
      <c r="I997" s="124"/>
      <c r="J997" s="124"/>
      <c r="K997" s="124"/>
    </row>
    <row r="998" spans="2:11">
      <c r="B998" s="123"/>
      <c r="C998" s="123"/>
      <c r="D998" s="123"/>
      <c r="E998" s="124"/>
      <c r="F998" s="124"/>
      <c r="G998" s="124"/>
      <c r="H998" s="124"/>
      <c r="I998" s="124"/>
      <c r="J998" s="124"/>
      <c r="K998" s="124"/>
    </row>
    <row r="999" spans="2:11">
      <c r="B999" s="123"/>
      <c r="C999" s="123"/>
      <c r="D999" s="123"/>
      <c r="E999" s="124"/>
      <c r="F999" s="124"/>
      <c r="G999" s="124"/>
      <c r="H999" s="124"/>
      <c r="I999" s="124"/>
      <c r="J999" s="124"/>
      <c r="K999" s="124"/>
    </row>
    <row r="1000" spans="2:11">
      <c r="B1000" s="123"/>
      <c r="C1000" s="123"/>
      <c r="D1000" s="123"/>
      <c r="E1000" s="124"/>
      <c r="F1000" s="124"/>
      <c r="G1000" s="124"/>
      <c r="H1000" s="124"/>
      <c r="I1000" s="124"/>
      <c r="J1000" s="124"/>
      <c r="K1000" s="124"/>
    </row>
    <row r="1001" spans="2:11">
      <c r="B1001" s="123"/>
      <c r="C1001" s="123"/>
      <c r="D1001" s="123"/>
      <c r="E1001" s="124"/>
      <c r="F1001" s="124"/>
      <c r="G1001" s="124"/>
      <c r="H1001" s="124"/>
      <c r="I1001" s="124"/>
      <c r="J1001" s="124"/>
      <c r="K1001" s="124"/>
    </row>
    <row r="1002" spans="2:11">
      <c r="B1002" s="123"/>
      <c r="C1002" s="123"/>
      <c r="D1002" s="123"/>
      <c r="E1002" s="124"/>
      <c r="F1002" s="124"/>
      <c r="G1002" s="124"/>
      <c r="H1002" s="124"/>
      <c r="I1002" s="124"/>
      <c r="J1002" s="124"/>
      <c r="K1002" s="124"/>
    </row>
    <row r="1003" spans="2:11">
      <c r="B1003" s="123"/>
      <c r="C1003" s="123"/>
      <c r="D1003" s="123"/>
      <c r="E1003" s="124"/>
      <c r="F1003" s="124"/>
      <c r="G1003" s="124"/>
      <c r="H1003" s="124"/>
      <c r="I1003" s="124"/>
      <c r="J1003" s="124"/>
      <c r="K1003" s="124"/>
    </row>
    <row r="1004" spans="2:11">
      <c r="B1004" s="123"/>
      <c r="C1004" s="123"/>
      <c r="D1004" s="123"/>
      <c r="E1004" s="124"/>
      <c r="F1004" s="124"/>
      <c r="G1004" s="124"/>
      <c r="H1004" s="124"/>
      <c r="I1004" s="124"/>
      <c r="J1004" s="124"/>
      <c r="K1004" s="124"/>
    </row>
    <row r="1005" spans="2:11">
      <c r="B1005" s="123"/>
      <c r="C1005" s="123"/>
      <c r="D1005" s="123"/>
      <c r="E1005" s="124"/>
      <c r="F1005" s="124"/>
      <c r="G1005" s="124"/>
      <c r="H1005" s="124"/>
      <c r="I1005" s="124"/>
      <c r="J1005" s="124"/>
      <c r="K1005" s="124"/>
    </row>
    <row r="1006" spans="2:11">
      <c r="B1006" s="123"/>
      <c r="C1006" s="123"/>
      <c r="D1006" s="123"/>
      <c r="E1006" s="124"/>
      <c r="F1006" s="124"/>
      <c r="G1006" s="124"/>
      <c r="H1006" s="124"/>
      <c r="I1006" s="124"/>
      <c r="J1006" s="124"/>
      <c r="K1006" s="124"/>
    </row>
    <row r="1007" spans="2:11">
      <c r="B1007" s="123"/>
      <c r="C1007" s="123"/>
      <c r="D1007" s="123"/>
      <c r="E1007" s="124"/>
      <c r="F1007" s="124"/>
      <c r="G1007" s="124"/>
      <c r="H1007" s="124"/>
      <c r="I1007" s="124"/>
      <c r="J1007" s="124"/>
      <c r="K1007" s="124"/>
    </row>
    <row r="1008" spans="2:11">
      <c r="B1008" s="123"/>
      <c r="C1008" s="123"/>
      <c r="D1008" s="123"/>
      <c r="E1008" s="124"/>
      <c r="F1008" s="124"/>
      <c r="G1008" s="124"/>
      <c r="H1008" s="124"/>
      <c r="I1008" s="124"/>
      <c r="J1008" s="124"/>
      <c r="K1008" s="124"/>
    </row>
    <row r="1009" spans="2:11">
      <c r="B1009" s="123"/>
      <c r="C1009" s="123"/>
      <c r="D1009" s="123"/>
      <c r="E1009" s="124"/>
      <c r="F1009" s="124"/>
      <c r="G1009" s="124"/>
      <c r="H1009" s="124"/>
      <c r="I1009" s="124"/>
      <c r="J1009" s="124"/>
      <c r="K1009" s="124"/>
    </row>
    <row r="1010" spans="2:11">
      <c r="B1010" s="123"/>
      <c r="C1010" s="123"/>
      <c r="D1010" s="123"/>
      <c r="E1010" s="124"/>
      <c r="F1010" s="124"/>
      <c r="G1010" s="124"/>
      <c r="H1010" s="124"/>
      <c r="I1010" s="124"/>
      <c r="J1010" s="124"/>
      <c r="K1010" s="124"/>
    </row>
    <row r="1011" spans="2:11">
      <c r="B1011" s="123"/>
      <c r="C1011" s="123"/>
      <c r="D1011" s="123"/>
      <c r="E1011" s="124"/>
      <c r="F1011" s="124"/>
      <c r="G1011" s="124"/>
      <c r="H1011" s="124"/>
      <c r="I1011" s="124"/>
      <c r="J1011" s="124"/>
      <c r="K1011" s="124"/>
    </row>
    <row r="1012" spans="2:11">
      <c r="B1012" s="123"/>
      <c r="C1012" s="123"/>
      <c r="D1012" s="123"/>
      <c r="E1012" s="124"/>
      <c r="F1012" s="124"/>
      <c r="G1012" s="124"/>
      <c r="H1012" s="124"/>
      <c r="I1012" s="124"/>
      <c r="J1012" s="124"/>
      <c r="K1012" s="124"/>
    </row>
    <row r="1013" spans="2:11">
      <c r="B1013" s="123"/>
      <c r="C1013" s="123"/>
      <c r="D1013" s="123"/>
      <c r="E1013" s="124"/>
      <c r="F1013" s="124"/>
      <c r="G1013" s="124"/>
      <c r="H1013" s="124"/>
      <c r="I1013" s="124"/>
      <c r="J1013" s="124"/>
      <c r="K1013" s="124"/>
    </row>
    <row r="1014" spans="2:11">
      <c r="B1014" s="123"/>
      <c r="C1014" s="123"/>
      <c r="D1014" s="123"/>
      <c r="E1014" s="124"/>
      <c r="F1014" s="124"/>
      <c r="G1014" s="124"/>
      <c r="H1014" s="124"/>
      <c r="I1014" s="124"/>
      <c r="J1014" s="124"/>
      <c r="K1014" s="124"/>
    </row>
    <row r="1015" spans="2:11">
      <c r="B1015" s="123"/>
      <c r="C1015" s="123"/>
      <c r="D1015" s="123"/>
      <c r="E1015" s="124"/>
      <c r="F1015" s="124"/>
      <c r="G1015" s="124"/>
      <c r="H1015" s="124"/>
      <c r="I1015" s="124"/>
      <c r="J1015" s="124"/>
      <c r="K1015" s="124"/>
    </row>
    <row r="1016" spans="2:11">
      <c r="B1016" s="123"/>
      <c r="C1016" s="123"/>
      <c r="D1016" s="123"/>
      <c r="E1016" s="124"/>
      <c r="F1016" s="124"/>
      <c r="G1016" s="124"/>
      <c r="H1016" s="124"/>
      <c r="I1016" s="124"/>
      <c r="J1016" s="124"/>
      <c r="K1016" s="124"/>
    </row>
    <row r="1017" spans="2:11">
      <c r="B1017" s="123"/>
      <c r="C1017" s="123"/>
      <c r="D1017" s="123"/>
      <c r="E1017" s="124"/>
      <c r="F1017" s="124"/>
      <c r="G1017" s="124"/>
      <c r="H1017" s="124"/>
      <c r="I1017" s="124"/>
      <c r="J1017" s="124"/>
      <c r="K1017" s="124"/>
    </row>
    <row r="1018" spans="2:11">
      <c r="B1018" s="123"/>
      <c r="C1018" s="123"/>
      <c r="D1018" s="123"/>
      <c r="E1018" s="124"/>
      <c r="F1018" s="124"/>
      <c r="G1018" s="124"/>
      <c r="H1018" s="124"/>
      <c r="I1018" s="124"/>
      <c r="J1018" s="124"/>
      <c r="K1018" s="124"/>
    </row>
    <row r="1019" spans="2:11">
      <c r="B1019" s="123"/>
      <c r="C1019" s="123"/>
      <c r="D1019" s="123"/>
      <c r="E1019" s="124"/>
      <c r="F1019" s="124"/>
      <c r="G1019" s="124"/>
      <c r="H1019" s="124"/>
      <c r="I1019" s="124"/>
      <c r="J1019" s="124"/>
      <c r="K1019" s="124"/>
    </row>
    <row r="1020" spans="2:11">
      <c r="B1020" s="123"/>
      <c r="C1020" s="123"/>
      <c r="D1020" s="123"/>
      <c r="E1020" s="124"/>
      <c r="F1020" s="124"/>
      <c r="G1020" s="124"/>
      <c r="H1020" s="124"/>
      <c r="I1020" s="124"/>
      <c r="J1020" s="124"/>
      <c r="K1020" s="124"/>
    </row>
    <row r="1021" spans="2:11">
      <c r="B1021" s="123"/>
      <c r="C1021" s="123"/>
      <c r="D1021" s="123"/>
      <c r="E1021" s="124"/>
      <c r="F1021" s="124"/>
      <c r="G1021" s="124"/>
      <c r="H1021" s="124"/>
      <c r="I1021" s="124"/>
      <c r="J1021" s="124"/>
      <c r="K1021" s="124"/>
    </row>
    <row r="1022" spans="2:11">
      <c r="B1022" s="123"/>
      <c r="C1022" s="123"/>
      <c r="D1022" s="123"/>
      <c r="E1022" s="124"/>
      <c r="F1022" s="124"/>
      <c r="G1022" s="124"/>
      <c r="H1022" s="124"/>
      <c r="I1022" s="124"/>
      <c r="J1022" s="124"/>
      <c r="K1022" s="124"/>
    </row>
    <row r="1023" spans="2:11">
      <c r="B1023" s="123"/>
      <c r="C1023" s="123"/>
      <c r="D1023" s="123"/>
      <c r="E1023" s="124"/>
      <c r="F1023" s="124"/>
      <c r="G1023" s="124"/>
      <c r="H1023" s="124"/>
      <c r="I1023" s="124"/>
      <c r="J1023" s="124"/>
      <c r="K1023" s="124"/>
    </row>
    <row r="1024" spans="2:11">
      <c r="B1024" s="123"/>
      <c r="C1024" s="123"/>
      <c r="D1024" s="123"/>
      <c r="E1024" s="124"/>
      <c r="F1024" s="124"/>
      <c r="G1024" s="124"/>
      <c r="H1024" s="124"/>
      <c r="I1024" s="124"/>
      <c r="J1024" s="124"/>
      <c r="K1024" s="124"/>
    </row>
    <row r="1025" spans="2:11">
      <c r="B1025" s="123"/>
      <c r="C1025" s="123"/>
      <c r="D1025" s="123"/>
      <c r="E1025" s="124"/>
      <c r="F1025" s="124"/>
      <c r="G1025" s="124"/>
      <c r="H1025" s="124"/>
      <c r="I1025" s="124"/>
      <c r="J1025" s="124"/>
      <c r="K1025" s="124"/>
    </row>
    <row r="1026" spans="2:11">
      <c r="B1026" s="123"/>
      <c r="C1026" s="123"/>
      <c r="D1026" s="123"/>
      <c r="E1026" s="124"/>
      <c r="F1026" s="124"/>
      <c r="G1026" s="124"/>
      <c r="H1026" s="124"/>
      <c r="I1026" s="124"/>
      <c r="J1026" s="124"/>
      <c r="K1026" s="124"/>
    </row>
    <row r="1027" spans="2:11">
      <c r="B1027" s="123"/>
      <c r="C1027" s="123"/>
      <c r="D1027" s="123"/>
      <c r="E1027" s="124"/>
      <c r="F1027" s="124"/>
      <c r="G1027" s="124"/>
      <c r="H1027" s="124"/>
      <c r="I1027" s="124"/>
      <c r="J1027" s="124"/>
      <c r="K1027" s="124"/>
    </row>
    <row r="1028" spans="2:11">
      <c r="B1028" s="123"/>
      <c r="C1028" s="123"/>
      <c r="D1028" s="123"/>
      <c r="E1028" s="124"/>
      <c r="F1028" s="124"/>
      <c r="G1028" s="124"/>
      <c r="H1028" s="124"/>
      <c r="I1028" s="124"/>
      <c r="J1028" s="124"/>
      <c r="K1028" s="124"/>
    </row>
    <row r="1029" spans="2:11">
      <c r="B1029" s="123"/>
      <c r="C1029" s="123"/>
      <c r="D1029" s="123"/>
      <c r="E1029" s="124"/>
      <c r="F1029" s="124"/>
      <c r="G1029" s="124"/>
      <c r="H1029" s="124"/>
      <c r="I1029" s="124"/>
      <c r="J1029" s="124"/>
      <c r="K1029" s="124"/>
    </row>
    <row r="1030" spans="2:11">
      <c r="B1030" s="123"/>
      <c r="C1030" s="123"/>
      <c r="D1030" s="123"/>
      <c r="E1030" s="124"/>
      <c r="F1030" s="124"/>
      <c r="G1030" s="124"/>
      <c r="H1030" s="124"/>
      <c r="I1030" s="124"/>
      <c r="J1030" s="124"/>
      <c r="K1030" s="124"/>
    </row>
    <row r="1031" spans="2:11">
      <c r="B1031" s="123"/>
      <c r="C1031" s="123"/>
      <c r="D1031" s="123"/>
      <c r="E1031" s="124"/>
      <c r="F1031" s="124"/>
      <c r="G1031" s="124"/>
      <c r="H1031" s="124"/>
      <c r="I1031" s="124"/>
      <c r="J1031" s="124"/>
      <c r="K1031" s="124"/>
    </row>
    <row r="1032" spans="2:11">
      <c r="B1032" s="123"/>
      <c r="C1032" s="123"/>
      <c r="D1032" s="123"/>
      <c r="E1032" s="124"/>
      <c r="F1032" s="124"/>
      <c r="G1032" s="124"/>
      <c r="H1032" s="124"/>
      <c r="I1032" s="124"/>
      <c r="J1032" s="124"/>
      <c r="K1032" s="124"/>
    </row>
    <row r="1033" spans="2:11">
      <c r="B1033" s="123"/>
      <c r="C1033" s="123"/>
      <c r="D1033" s="123"/>
      <c r="E1033" s="124"/>
      <c r="F1033" s="124"/>
      <c r="G1033" s="124"/>
      <c r="H1033" s="124"/>
      <c r="I1033" s="124"/>
      <c r="J1033" s="124"/>
      <c r="K1033" s="124"/>
    </row>
    <row r="1034" spans="2:11">
      <c r="B1034" s="123"/>
      <c r="C1034" s="123"/>
      <c r="D1034" s="123"/>
      <c r="E1034" s="124"/>
      <c r="F1034" s="124"/>
      <c r="G1034" s="124"/>
      <c r="H1034" s="124"/>
      <c r="I1034" s="124"/>
      <c r="J1034" s="124"/>
      <c r="K1034" s="124"/>
    </row>
    <row r="1035" spans="2:11">
      <c r="B1035" s="123"/>
      <c r="C1035" s="123"/>
      <c r="D1035" s="123"/>
      <c r="E1035" s="124"/>
      <c r="F1035" s="124"/>
      <c r="G1035" s="124"/>
      <c r="H1035" s="124"/>
      <c r="I1035" s="124"/>
      <c r="J1035" s="124"/>
      <c r="K1035" s="124"/>
    </row>
    <row r="1036" spans="2:11">
      <c r="B1036" s="123"/>
      <c r="C1036" s="123"/>
      <c r="D1036" s="123"/>
      <c r="E1036" s="124"/>
      <c r="F1036" s="124"/>
      <c r="G1036" s="124"/>
      <c r="H1036" s="124"/>
      <c r="I1036" s="124"/>
      <c r="J1036" s="124"/>
      <c r="K1036" s="124"/>
    </row>
    <row r="1037" spans="2:11">
      <c r="B1037" s="123"/>
      <c r="C1037" s="123"/>
      <c r="D1037" s="123"/>
      <c r="E1037" s="124"/>
      <c r="F1037" s="124"/>
      <c r="G1037" s="124"/>
      <c r="H1037" s="124"/>
      <c r="I1037" s="124"/>
      <c r="J1037" s="124"/>
      <c r="K1037" s="124"/>
    </row>
    <row r="1038" spans="2:11">
      <c r="B1038" s="123"/>
      <c r="C1038" s="123"/>
      <c r="D1038" s="123"/>
      <c r="E1038" s="124"/>
      <c r="F1038" s="124"/>
      <c r="G1038" s="124"/>
      <c r="H1038" s="124"/>
      <c r="I1038" s="124"/>
      <c r="J1038" s="124"/>
      <c r="K1038" s="124"/>
    </row>
    <row r="1039" spans="2:11">
      <c r="B1039" s="123"/>
      <c r="C1039" s="123"/>
      <c r="D1039" s="123"/>
      <c r="E1039" s="124"/>
      <c r="F1039" s="124"/>
      <c r="G1039" s="124"/>
      <c r="H1039" s="124"/>
      <c r="I1039" s="124"/>
      <c r="J1039" s="124"/>
      <c r="K1039" s="124"/>
    </row>
    <row r="1040" spans="2:11">
      <c r="B1040" s="123"/>
      <c r="C1040" s="123"/>
      <c r="D1040" s="123"/>
      <c r="E1040" s="124"/>
      <c r="F1040" s="124"/>
      <c r="G1040" s="124"/>
      <c r="H1040" s="124"/>
      <c r="I1040" s="124"/>
      <c r="J1040" s="124"/>
      <c r="K1040" s="124"/>
    </row>
    <row r="1041" spans="2:11">
      <c r="B1041" s="123"/>
      <c r="C1041" s="123"/>
      <c r="D1041" s="123"/>
      <c r="E1041" s="124"/>
      <c r="F1041" s="124"/>
      <c r="G1041" s="124"/>
      <c r="H1041" s="124"/>
      <c r="I1041" s="124"/>
      <c r="J1041" s="124"/>
      <c r="K1041" s="124"/>
    </row>
    <row r="1042" spans="2:11">
      <c r="B1042" s="123"/>
      <c r="C1042" s="123"/>
      <c r="D1042" s="123"/>
      <c r="E1042" s="124"/>
      <c r="F1042" s="124"/>
      <c r="G1042" s="124"/>
      <c r="H1042" s="124"/>
      <c r="I1042" s="124"/>
      <c r="J1042" s="124"/>
      <c r="K1042" s="124"/>
    </row>
    <row r="1043" spans="2:11">
      <c r="B1043" s="123"/>
      <c r="C1043" s="123"/>
      <c r="D1043" s="123"/>
      <c r="E1043" s="124"/>
      <c r="F1043" s="124"/>
      <c r="G1043" s="124"/>
      <c r="H1043" s="124"/>
      <c r="I1043" s="124"/>
      <c r="J1043" s="124"/>
      <c r="K1043" s="124"/>
    </row>
    <row r="1044" spans="2:11">
      <c r="B1044" s="123"/>
      <c r="C1044" s="123"/>
      <c r="D1044" s="123"/>
      <c r="E1044" s="124"/>
      <c r="F1044" s="124"/>
      <c r="G1044" s="124"/>
      <c r="H1044" s="124"/>
      <c r="I1044" s="124"/>
      <c r="J1044" s="124"/>
      <c r="K1044" s="124"/>
    </row>
    <row r="1045" spans="2:11">
      <c r="B1045" s="123"/>
      <c r="C1045" s="123"/>
      <c r="D1045" s="123"/>
      <c r="E1045" s="124"/>
      <c r="F1045" s="124"/>
      <c r="G1045" s="124"/>
      <c r="H1045" s="124"/>
      <c r="I1045" s="124"/>
      <c r="J1045" s="124"/>
      <c r="K1045" s="124"/>
    </row>
    <row r="1046" spans="2:11">
      <c r="B1046" s="123"/>
      <c r="C1046" s="123"/>
      <c r="D1046" s="123"/>
      <c r="E1046" s="124"/>
      <c r="F1046" s="124"/>
      <c r="G1046" s="124"/>
      <c r="H1046" s="124"/>
      <c r="I1046" s="124"/>
      <c r="J1046" s="124"/>
      <c r="K1046" s="124"/>
    </row>
    <row r="1047" spans="2:11">
      <c r="B1047" s="123"/>
      <c r="C1047" s="123"/>
      <c r="D1047" s="123"/>
      <c r="E1047" s="124"/>
      <c r="F1047" s="124"/>
      <c r="G1047" s="124"/>
      <c r="H1047" s="124"/>
      <c r="I1047" s="124"/>
      <c r="J1047" s="124"/>
      <c r="K1047" s="124"/>
    </row>
    <row r="1048" spans="2:11">
      <c r="B1048" s="123"/>
      <c r="C1048" s="123"/>
      <c r="D1048" s="123"/>
      <c r="E1048" s="124"/>
      <c r="F1048" s="124"/>
      <c r="G1048" s="124"/>
      <c r="H1048" s="124"/>
      <c r="I1048" s="124"/>
      <c r="J1048" s="124"/>
      <c r="K1048" s="124"/>
    </row>
    <row r="1049" spans="2:11">
      <c r="B1049" s="123"/>
      <c r="C1049" s="123"/>
      <c r="D1049" s="123"/>
      <c r="E1049" s="124"/>
      <c r="F1049" s="124"/>
      <c r="G1049" s="124"/>
      <c r="H1049" s="124"/>
      <c r="I1049" s="124"/>
      <c r="J1049" s="124"/>
      <c r="K1049" s="124"/>
    </row>
    <row r="1050" spans="2:11">
      <c r="B1050" s="123"/>
      <c r="C1050" s="123"/>
      <c r="D1050" s="123"/>
      <c r="E1050" s="124"/>
      <c r="F1050" s="124"/>
      <c r="G1050" s="124"/>
      <c r="H1050" s="124"/>
      <c r="I1050" s="124"/>
      <c r="J1050" s="124"/>
      <c r="K1050" s="124"/>
    </row>
    <row r="1051" spans="2:11">
      <c r="B1051" s="123"/>
      <c r="C1051" s="123"/>
      <c r="D1051" s="123"/>
      <c r="E1051" s="124"/>
      <c r="F1051" s="124"/>
      <c r="G1051" s="124"/>
      <c r="H1051" s="124"/>
      <c r="I1051" s="124"/>
      <c r="J1051" s="124"/>
      <c r="K1051" s="124"/>
    </row>
    <row r="1052" spans="2:11">
      <c r="B1052" s="123"/>
      <c r="C1052" s="123"/>
      <c r="D1052" s="123"/>
      <c r="E1052" s="124"/>
      <c r="F1052" s="124"/>
      <c r="G1052" s="124"/>
      <c r="H1052" s="124"/>
      <c r="I1052" s="124"/>
      <c r="J1052" s="124"/>
      <c r="K1052" s="124"/>
    </row>
    <row r="1053" spans="2:11">
      <c r="B1053" s="123"/>
      <c r="C1053" s="123"/>
      <c r="D1053" s="123"/>
      <c r="E1053" s="124"/>
      <c r="F1053" s="124"/>
      <c r="G1053" s="124"/>
      <c r="H1053" s="124"/>
      <c r="I1053" s="124"/>
      <c r="J1053" s="124"/>
      <c r="K1053" s="124"/>
    </row>
    <row r="1054" spans="2:11">
      <c r="B1054" s="123"/>
      <c r="C1054" s="123"/>
      <c r="D1054" s="123"/>
      <c r="E1054" s="124"/>
      <c r="F1054" s="124"/>
      <c r="G1054" s="124"/>
      <c r="H1054" s="124"/>
      <c r="I1054" s="124"/>
      <c r="J1054" s="124"/>
      <c r="K1054" s="124"/>
    </row>
    <row r="1055" spans="2:11">
      <c r="B1055" s="123"/>
      <c r="C1055" s="123"/>
      <c r="D1055" s="123"/>
      <c r="E1055" s="124"/>
      <c r="F1055" s="124"/>
      <c r="G1055" s="124"/>
      <c r="H1055" s="124"/>
      <c r="I1055" s="124"/>
      <c r="J1055" s="124"/>
      <c r="K1055" s="124"/>
    </row>
    <row r="1056" spans="2:11">
      <c r="B1056" s="123"/>
      <c r="C1056" s="123"/>
      <c r="D1056" s="123"/>
      <c r="E1056" s="124"/>
      <c r="F1056" s="124"/>
      <c r="G1056" s="124"/>
      <c r="H1056" s="124"/>
      <c r="I1056" s="124"/>
      <c r="J1056" s="124"/>
      <c r="K1056" s="124"/>
    </row>
    <row r="1057" spans="2:11">
      <c r="B1057" s="123"/>
      <c r="C1057" s="123"/>
      <c r="D1057" s="123"/>
      <c r="E1057" s="124"/>
      <c r="F1057" s="124"/>
      <c r="G1057" s="124"/>
      <c r="H1057" s="124"/>
      <c r="I1057" s="124"/>
      <c r="J1057" s="124"/>
      <c r="K1057" s="124"/>
    </row>
    <row r="1058" spans="2:11">
      <c r="B1058" s="123"/>
      <c r="C1058" s="123"/>
      <c r="D1058" s="123"/>
      <c r="E1058" s="124"/>
      <c r="F1058" s="124"/>
      <c r="G1058" s="124"/>
      <c r="H1058" s="124"/>
      <c r="I1058" s="124"/>
      <c r="J1058" s="124"/>
      <c r="K1058" s="124"/>
    </row>
    <row r="1059" spans="2:11">
      <c r="B1059" s="123"/>
      <c r="C1059" s="123"/>
      <c r="D1059" s="123"/>
      <c r="E1059" s="124"/>
      <c r="F1059" s="124"/>
      <c r="G1059" s="124"/>
      <c r="H1059" s="124"/>
      <c r="I1059" s="124"/>
      <c r="J1059" s="124"/>
      <c r="K1059" s="124"/>
    </row>
    <row r="1060" spans="2:11">
      <c r="B1060" s="123"/>
      <c r="C1060" s="123"/>
      <c r="D1060" s="123"/>
      <c r="E1060" s="124"/>
      <c r="F1060" s="124"/>
      <c r="G1060" s="124"/>
      <c r="H1060" s="124"/>
      <c r="I1060" s="124"/>
      <c r="J1060" s="124"/>
      <c r="K1060" s="124"/>
    </row>
    <row r="1061" spans="2:11">
      <c r="B1061" s="123"/>
      <c r="C1061" s="123"/>
      <c r="D1061" s="123"/>
      <c r="E1061" s="124"/>
      <c r="F1061" s="124"/>
      <c r="G1061" s="124"/>
      <c r="H1061" s="124"/>
      <c r="I1061" s="124"/>
      <c r="J1061" s="124"/>
      <c r="K1061" s="124"/>
    </row>
    <row r="1062" spans="2:11">
      <c r="B1062" s="123"/>
      <c r="C1062" s="123"/>
      <c r="D1062" s="123"/>
      <c r="E1062" s="124"/>
      <c r="F1062" s="124"/>
      <c r="G1062" s="124"/>
      <c r="H1062" s="124"/>
      <c r="I1062" s="124"/>
      <c r="J1062" s="124"/>
      <c r="K1062" s="124"/>
    </row>
    <row r="1063" spans="2:11">
      <c r="B1063" s="123"/>
      <c r="C1063" s="123"/>
      <c r="D1063" s="123"/>
      <c r="E1063" s="124"/>
      <c r="F1063" s="124"/>
      <c r="G1063" s="124"/>
      <c r="H1063" s="124"/>
      <c r="I1063" s="124"/>
      <c r="J1063" s="124"/>
      <c r="K1063" s="124"/>
    </row>
    <row r="1064" spans="2:11">
      <c r="B1064" s="123"/>
      <c r="C1064" s="123"/>
      <c r="D1064" s="123"/>
      <c r="E1064" s="124"/>
      <c r="F1064" s="124"/>
      <c r="G1064" s="124"/>
      <c r="H1064" s="124"/>
      <c r="I1064" s="124"/>
      <c r="J1064" s="124"/>
      <c r="K1064" s="124"/>
    </row>
    <row r="1065" spans="2:11">
      <c r="B1065" s="123"/>
      <c r="C1065" s="123"/>
      <c r="D1065" s="123"/>
      <c r="E1065" s="124"/>
      <c r="F1065" s="124"/>
      <c r="G1065" s="124"/>
      <c r="H1065" s="124"/>
      <c r="I1065" s="124"/>
      <c r="J1065" s="124"/>
      <c r="K1065" s="124"/>
    </row>
    <row r="1066" spans="2:11">
      <c r="B1066" s="123"/>
      <c r="C1066" s="123"/>
      <c r="D1066" s="123"/>
      <c r="E1066" s="124"/>
      <c r="F1066" s="124"/>
      <c r="G1066" s="124"/>
      <c r="H1066" s="124"/>
      <c r="I1066" s="124"/>
      <c r="J1066" s="124"/>
      <c r="K1066" s="124"/>
    </row>
    <row r="1067" spans="2:11">
      <c r="B1067" s="123"/>
      <c r="C1067" s="123"/>
      <c r="D1067" s="123"/>
      <c r="E1067" s="124"/>
      <c r="F1067" s="124"/>
      <c r="G1067" s="124"/>
      <c r="H1067" s="124"/>
      <c r="I1067" s="124"/>
      <c r="J1067" s="124"/>
      <c r="K1067" s="124"/>
    </row>
    <row r="1068" spans="2:11">
      <c r="B1068" s="123"/>
      <c r="C1068" s="123"/>
      <c r="D1068" s="123"/>
      <c r="E1068" s="124"/>
      <c r="F1068" s="124"/>
      <c r="G1068" s="124"/>
      <c r="H1068" s="124"/>
      <c r="I1068" s="124"/>
      <c r="J1068" s="124"/>
      <c r="K1068" s="124"/>
    </row>
    <row r="1069" spans="2:11">
      <c r="B1069" s="123"/>
      <c r="C1069" s="123"/>
      <c r="D1069" s="123"/>
      <c r="E1069" s="124"/>
      <c r="F1069" s="124"/>
      <c r="G1069" s="124"/>
      <c r="H1069" s="124"/>
      <c r="I1069" s="124"/>
      <c r="J1069" s="124"/>
      <c r="K1069" s="124"/>
    </row>
    <row r="1070" spans="2:11">
      <c r="B1070" s="123"/>
      <c r="C1070" s="123"/>
      <c r="D1070" s="123"/>
      <c r="E1070" s="124"/>
      <c r="F1070" s="124"/>
      <c r="G1070" s="124"/>
      <c r="H1070" s="124"/>
      <c r="I1070" s="124"/>
      <c r="J1070" s="124"/>
      <c r="K1070" s="124"/>
    </row>
    <row r="1071" spans="2:11">
      <c r="B1071" s="123"/>
      <c r="C1071" s="123"/>
      <c r="D1071" s="123"/>
      <c r="E1071" s="124"/>
      <c r="F1071" s="124"/>
      <c r="G1071" s="124"/>
      <c r="H1071" s="124"/>
      <c r="I1071" s="124"/>
      <c r="J1071" s="124"/>
      <c r="K1071" s="124"/>
    </row>
    <row r="1072" spans="2:11">
      <c r="B1072" s="123"/>
      <c r="C1072" s="123"/>
      <c r="D1072" s="123"/>
      <c r="E1072" s="124"/>
      <c r="F1072" s="124"/>
      <c r="G1072" s="124"/>
      <c r="H1072" s="124"/>
      <c r="I1072" s="124"/>
      <c r="J1072" s="124"/>
      <c r="K1072" s="124"/>
    </row>
    <row r="1073" spans="2:11">
      <c r="B1073" s="123"/>
      <c r="C1073" s="123"/>
      <c r="D1073" s="123"/>
      <c r="E1073" s="124"/>
      <c r="F1073" s="124"/>
      <c r="G1073" s="124"/>
      <c r="H1073" s="124"/>
      <c r="I1073" s="124"/>
      <c r="J1073" s="124"/>
      <c r="K1073" s="124"/>
    </row>
    <row r="1074" spans="2:11">
      <c r="B1074" s="123"/>
      <c r="C1074" s="123"/>
      <c r="D1074" s="123"/>
      <c r="E1074" s="124"/>
      <c r="F1074" s="124"/>
      <c r="G1074" s="124"/>
      <c r="H1074" s="124"/>
      <c r="I1074" s="124"/>
      <c r="J1074" s="124"/>
      <c r="K1074" s="124"/>
    </row>
    <row r="1075" spans="2:11">
      <c r="B1075" s="123"/>
      <c r="C1075" s="123"/>
      <c r="D1075" s="123"/>
      <c r="E1075" s="124"/>
      <c r="F1075" s="124"/>
      <c r="G1075" s="124"/>
      <c r="H1075" s="124"/>
      <c r="I1075" s="124"/>
      <c r="J1075" s="124"/>
      <c r="K1075" s="124"/>
    </row>
    <row r="1076" spans="2:11">
      <c r="B1076" s="123"/>
      <c r="C1076" s="123"/>
      <c r="D1076" s="123"/>
      <c r="E1076" s="124"/>
      <c r="F1076" s="124"/>
      <c r="G1076" s="124"/>
      <c r="H1076" s="124"/>
      <c r="I1076" s="124"/>
      <c r="J1076" s="124"/>
      <c r="K1076" s="124"/>
    </row>
    <row r="1077" spans="2:11">
      <c r="B1077" s="123"/>
      <c r="C1077" s="123"/>
      <c r="D1077" s="123"/>
      <c r="E1077" s="124"/>
      <c r="F1077" s="124"/>
      <c r="G1077" s="124"/>
      <c r="H1077" s="124"/>
      <c r="I1077" s="124"/>
      <c r="J1077" s="124"/>
      <c r="K1077" s="124"/>
    </row>
    <row r="1078" spans="2:11">
      <c r="B1078" s="123"/>
      <c r="C1078" s="123"/>
      <c r="D1078" s="123"/>
      <c r="E1078" s="124"/>
      <c r="F1078" s="124"/>
      <c r="G1078" s="124"/>
      <c r="H1078" s="124"/>
      <c r="I1078" s="124"/>
      <c r="J1078" s="124"/>
      <c r="K1078" s="124"/>
    </row>
    <row r="1079" spans="2:11">
      <c r="B1079" s="123"/>
      <c r="C1079" s="123"/>
      <c r="D1079" s="123"/>
      <c r="E1079" s="124"/>
      <c r="F1079" s="124"/>
      <c r="G1079" s="124"/>
      <c r="H1079" s="124"/>
      <c r="I1079" s="124"/>
      <c r="J1079" s="124"/>
      <c r="K1079" s="124"/>
    </row>
    <row r="1080" spans="2:11">
      <c r="B1080" s="123"/>
      <c r="C1080" s="123"/>
      <c r="D1080" s="123"/>
      <c r="E1080" s="124"/>
      <c r="F1080" s="124"/>
      <c r="G1080" s="124"/>
      <c r="H1080" s="124"/>
      <c r="I1080" s="124"/>
      <c r="J1080" s="124"/>
      <c r="K1080" s="124"/>
    </row>
    <row r="1081" spans="2:11">
      <c r="B1081" s="123"/>
      <c r="C1081" s="123"/>
      <c r="D1081" s="123"/>
      <c r="E1081" s="124"/>
      <c r="F1081" s="124"/>
      <c r="G1081" s="124"/>
      <c r="H1081" s="124"/>
      <c r="I1081" s="124"/>
      <c r="J1081" s="124"/>
      <c r="K1081" s="124"/>
    </row>
    <row r="1082" spans="2:11">
      <c r="B1082" s="123"/>
      <c r="C1082" s="123"/>
      <c r="D1082" s="123"/>
      <c r="E1082" s="124"/>
      <c r="F1082" s="124"/>
      <c r="G1082" s="124"/>
      <c r="H1082" s="124"/>
      <c r="I1082" s="124"/>
      <c r="J1082" s="124"/>
      <c r="K1082" s="124"/>
    </row>
    <row r="1083" spans="2:11">
      <c r="B1083" s="123"/>
      <c r="C1083" s="123"/>
      <c r="D1083" s="123"/>
      <c r="E1083" s="124"/>
      <c r="F1083" s="124"/>
      <c r="G1083" s="124"/>
      <c r="H1083" s="124"/>
      <c r="I1083" s="124"/>
      <c r="J1083" s="124"/>
      <c r="K1083" s="124"/>
    </row>
    <row r="1084" spans="2:11">
      <c r="B1084" s="123"/>
      <c r="C1084" s="123"/>
      <c r="D1084" s="123"/>
      <c r="E1084" s="124"/>
      <c r="F1084" s="124"/>
      <c r="G1084" s="124"/>
      <c r="H1084" s="124"/>
      <c r="I1084" s="124"/>
      <c r="J1084" s="124"/>
      <c r="K1084" s="124"/>
    </row>
    <row r="1085" spans="2:11">
      <c r="B1085" s="123"/>
      <c r="C1085" s="123"/>
      <c r="D1085" s="123"/>
      <c r="E1085" s="124"/>
      <c r="F1085" s="124"/>
      <c r="G1085" s="124"/>
      <c r="H1085" s="124"/>
      <c r="I1085" s="124"/>
      <c r="J1085" s="124"/>
      <c r="K1085" s="124"/>
    </row>
    <row r="1086" spans="2:11">
      <c r="B1086" s="123"/>
      <c r="C1086" s="123"/>
      <c r="D1086" s="123"/>
      <c r="E1086" s="124"/>
      <c r="F1086" s="124"/>
      <c r="G1086" s="124"/>
      <c r="H1086" s="124"/>
      <c r="I1086" s="124"/>
      <c r="J1086" s="124"/>
      <c r="K1086" s="124"/>
    </row>
    <row r="1087" spans="2:11">
      <c r="B1087" s="123"/>
      <c r="C1087" s="123"/>
      <c r="D1087" s="123"/>
      <c r="E1087" s="124"/>
      <c r="F1087" s="124"/>
      <c r="G1087" s="124"/>
      <c r="H1087" s="124"/>
      <c r="I1087" s="124"/>
      <c r="J1087" s="124"/>
      <c r="K1087" s="124"/>
    </row>
    <row r="1088" spans="2:11">
      <c r="B1088" s="123"/>
      <c r="C1088" s="123"/>
      <c r="D1088" s="123"/>
      <c r="E1088" s="124"/>
      <c r="F1088" s="124"/>
      <c r="G1088" s="124"/>
      <c r="H1088" s="124"/>
      <c r="I1088" s="124"/>
      <c r="J1088" s="124"/>
      <c r="K1088" s="124"/>
    </row>
    <row r="1089" spans="2:11">
      <c r="B1089" s="123"/>
      <c r="C1089" s="123"/>
      <c r="D1089" s="123"/>
      <c r="E1089" s="124"/>
      <c r="F1089" s="124"/>
      <c r="G1089" s="124"/>
      <c r="H1089" s="124"/>
      <c r="I1089" s="124"/>
      <c r="J1089" s="124"/>
      <c r="K1089" s="124"/>
    </row>
    <row r="1090" spans="2:11">
      <c r="B1090" s="123"/>
      <c r="C1090" s="123"/>
      <c r="D1090" s="123"/>
      <c r="E1090" s="124"/>
      <c r="F1090" s="124"/>
      <c r="G1090" s="124"/>
      <c r="H1090" s="124"/>
      <c r="I1090" s="124"/>
      <c r="J1090" s="124"/>
      <c r="K1090" s="124"/>
    </row>
    <row r="1091" spans="2:11">
      <c r="B1091" s="123"/>
      <c r="C1091" s="123"/>
      <c r="D1091" s="123"/>
      <c r="E1091" s="124"/>
      <c r="F1091" s="124"/>
      <c r="G1091" s="124"/>
      <c r="H1091" s="124"/>
      <c r="I1091" s="124"/>
      <c r="J1091" s="124"/>
      <c r="K1091" s="124"/>
    </row>
    <row r="1092" spans="2:11">
      <c r="B1092" s="123"/>
      <c r="C1092" s="123"/>
      <c r="D1092" s="123"/>
      <c r="E1092" s="124"/>
      <c r="F1092" s="124"/>
      <c r="G1092" s="124"/>
      <c r="H1092" s="124"/>
      <c r="I1092" s="124"/>
      <c r="J1092" s="124"/>
      <c r="K1092" s="124"/>
    </row>
    <row r="1093" spans="2:11">
      <c r="B1093" s="123"/>
      <c r="C1093" s="123"/>
      <c r="D1093" s="123"/>
      <c r="E1093" s="124"/>
      <c r="F1093" s="124"/>
      <c r="G1093" s="124"/>
      <c r="H1093" s="124"/>
      <c r="I1093" s="124"/>
      <c r="J1093" s="124"/>
      <c r="K1093" s="124"/>
    </row>
    <row r="1094" spans="2:11">
      <c r="B1094" s="123"/>
      <c r="C1094" s="123"/>
      <c r="D1094" s="123"/>
      <c r="E1094" s="124"/>
      <c r="F1094" s="124"/>
      <c r="G1094" s="124"/>
      <c r="H1094" s="124"/>
      <c r="I1094" s="124"/>
      <c r="J1094" s="124"/>
      <c r="K1094" s="124"/>
    </row>
    <row r="1095" spans="2:11">
      <c r="B1095" s="123"/>
      <c r="C1095" s="123"/>
      <c r="D1095" s="123"/>
      <c r="E1095" s="124"/>
      <c r="F1095" s="124"/>
      <c r="G1095" s="124"/>
      <c r="H1095" s="124"/>
      <c r="I1095" s="124"/>
      <c r="J1095" s="124"/>
      <c r="K1095" s="124"/>
    </row>
    <row r="1096" spans="2:11">
      <c r="B1096" s="123"/>
      <c r="C1096" s="123"/>
      <c r="D1096" s="123"/>
      <c r="E1096" s="124"/>
      <c r="F1096" s="124"/>
      <c r="G1096" s="124"/>
      <c r="H1096" s="124"/>
      <c r="I1096" s="124"/>
      <c r="J1096" s="124"/>
      <c r="K1096" s="124"/>
    </row>
    <row r="1097" spans="2:11">
      <c r="B1097" s="123"/>
      <c r="C1097" s="123"/>
      <c r="D1097" s="123"/>
      <c r="E1097" s="124"/>
      <c r="F1097" s="124"/>
      <c r="G1097" s="124"/>
      <c r="H1097" s="124"/>
      <c r="I1097" s="124"/>
      <c r="J1097" s="124"/>
      <c r="K1097" s="124"/>
    </row>
    <row r="1098" spans="2:11">
      <c r="B1098" s="123"/>
      <c r="C1098" s="123"/>
      <c r="D1098" s="123"/>
      <c r="E1098" s="124"/>
      <c r="F1098" s="124"/>
      <c r="G1098" s="124"/>
      <c r="H1098" s="124"/>
      <c r="I1098" s="124"/>
      <c r="J1098" s="124"/>
      <c r="K1098" s="124"/>
    </row>
    <row r="1099" spans="2:11">
      <c r="B1099" s="123"/>
      <c r="C1099" s="123"/>
      <c r="D1099" s="123"/>
      <c r="E1099" s="124"/>
      <c r="F1099" s="124"/>
      <c r="G1099" s="124"/>
      <c r="H1099" s="124"/>
      <c r="I1099" s="124"/>
      <c r="J1099" s="124"/>
      <c r="K1099" s="12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145</v>
      </c>
      <c r="C1" s="67" t="s" vm="1">
        <v>229</v>
      </c>
    </row>
    <row r="2" spans="2:17">
      <c r="B2" s="46" t="s">
        <v>144</v>
      </c>
      <c r="C2" s="67" t="s">
        <v>230</v>
      </c>
    </row>
    <row r="3" spans="2:17">
      <c r="B3" s="46" t="s">
        <v>146</v>
      </c>
      <c r="C3" s="67" t="s">
        <v>231</v>
      </c>
    </row>
    <row r="4" spans="2:17">
      <c r="B4" s="46" t="s">
        <v>147</v>
      </c>
      <c r="C4" s="67">
        <v>8801</v>
      </c>
    </row>
    <row r="6" spans="2:17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7" ht="26.25" customHeight="1">
      <c r="B7" s="152" t="s">
        <v>101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17" s="3" customFormat="1" ht="47.25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110</v>
      </c>
      <c r="O8" s="29" t="s">
        <v>58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28" t="s">
        <v>3263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9">
        <v>0</v>
      </c>
      <c r="O11" s="88"/>
      <c r="P11" s="130">
        <v>0</v>
      </c>
      <c r="Q11" s="130">
        <v>0</v>
      </c>
    </row>
    <row r="12" spans="2:17" ht="18" customHeight="1">
      <c r="B12" s="131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31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31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31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</row>
    <row r="426" spans="2:17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</row>
    <row r="427" spans="2:17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</row>
    <row r="428" spans="2:17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</row>
    <row r="429" spans="2:17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</row>
    <row r="430" spans="2:17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</row>
    <row r="431" spans="2:17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</row>
    <row r="432" spans="2:17">
      <c r="B432" s="123"/>
      <c r="C432" s="123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</row>
    <row r="433" spans="2:17">
      <c r="B433" s="123"/>
      <c r="C433" s="123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</row>
    <row r="434" spans="2:17">
      <c r="B434" s="123"/>
      <c r="C434" s="123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</row>
    <row r="435" spans="2:17">
      <c r="B435" s="123"/>
      <c r="C435" s="123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</row>
    <row r="436" spans="2:17">
      <c r="B436" s="123"/>
      <c r="C436" s="123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</row>
    <row r="437" spans="2:17">
      <c r="B437" s="123"/>
      <c r="C437" s="123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</row>
    <row r="438" spans="2:17">
      <c r="B438" s="123"/>
      <c r="C438" s="123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</row>
    <row r="439" spans="2:17">
      <c r="B439" s="123"/>
      <c r="C439" s="123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</row>
    <row r="440" spans="2:17">
      <c r="B440" s="123"/>
      <c r="C440" s="123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</row>
    <row r="441" spans="2:17">
      <c r="B441" s="123"/>
      <c r="C441" s="123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</row>
    <row r="442" spans="2:17">
      <c r="B442" s="123"/>
      <c r="C442" s="123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</row>
    <row r="443" spans="2:17">
      <c r="B443" s="123"/>
      <c r="C443" s="123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</row>
    <row r="444" spans="2:17">
      <c r="B444" s="123"/>
      <c r="C444" s="123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</row>
    <row r="445" spans="2:17">
      <c r="B445" s="123"/>
      <c r="C445" s="123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</row>
    <row r="446" spans="2:17">
      <c r="B446" s="123"/>
      <c r="C446" s="123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</row>
    <row r="447" spans="2:17">
      <c r="B447" s="123"/>
      <c r="C447" s="123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</row>
    <row r="448" spans="2:17">
      <c r="B448" s="123"/>
      <c r="C448" s="123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</row>
    <row r="449" spans="2:17">
      <c r="B449" s="123"/>
      <c r="C449" s="123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</row>
    <row r="450" spans="2:17">
      <c r="B450" s="123"/>
      <c r="C450" s="123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</row>
    <row r="451" spans="2:17">
      <c r="B451" s="123"/>
      <c r="C451" s="123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</row>
    <row r="452" spans="2:17">
      <c r="B452" s="123"/>
      <c r="C452" s="123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</row>
    <row r="453" spans="2:17">
      <c r="B453" s="123"/>
      <c r="C453" s="123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</row>
    <row r="454" spans="2:17">
      <c r="B454" s="123"/>
      <c r="C454" s="123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</row>
    <row r="455" spans="2:17">
      <c r="B455" s="123"/>
      <c r="C455" s="123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</row>
    <row r="456" spans="2:17">
      <c r="B456" s="123"/>
      <c r="C456" s="123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</row>
    <row r="457" spans="2:17">
      <c r="B457" s="123"/>
      <c r="C457" s="123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</row>
    <row r="458" spans="2:17">
      <c r="B458" s="123"/>
      <c r="C458" s="123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</row>
    <row r="459" spans="2:17">
      <c r="B459" s="123"/>
      <c r="C459" s="123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</row>
    <row r="460" spans="2:17">
      <c r="B460" s="123"/>
      <c r="C460" s="123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</row>
    <row r="461" spans="2:17">
      <c r="B461" s="123"/>
      <c r="C461" s="123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</row>
    <row r="462" spans="2:17">
      <c r="B462" s="123"/>
      <c r="C462" s="123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</row>
    <row r="463" spans="2:17">
      <c r="B463" s="123"/>
      <c r="C463" s="123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</row>
    <row r="464" spans="2:17">
      <c r="B464" s="123"/>
      <c r="C464" s="123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</row>
    <row r="465" spans="2:17">
      <c r="B465" s="123"/>
      <c r="C465" s="123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</row>
    <row r="466" spans="2:17">
      <c r="B466" s="123"/>
      <c r="C466" s="123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</row>
    <row r="467" spans="2:17">
      <c r="B467" s="123"/>
      <c r="C467" s="123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</row>
    <row r="468" spans="2:17">
      <c r="B468" s="123"/>
      <c r="C468" s="123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</row>
    <row r="469" spans="2:17">
      <c r="B469" s="123"/>
      <c r="C469" s="123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</row>
    <row r="470" spans="2:17">
      <c r="B470" s="123"/>
      <c r="C470" s="123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</row>
    <row r="471" spans="2:17">
      <c r="B471" s="123"/>
      <c r="C471" s="123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</row>
    <row r="472" spans="2:17">
      <c r="B472" s="123"/>
      <c r="C472" s="123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</row>
    <row r="473" spans="2:17">
      <c r="B473" s="123"/>
      <c r="C473" s="123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</row>
    <row r="474" spans="2:17">
      <c r="B474" s="123"/>
      <c r="C474" s="123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</row>
    <row r="475" spans="2:17">
      <c r="B475" s="123"/>
      <c r="C475" s="123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</row>
    <row r="476" spans="2:17">
      <c r="B476" s="123"/>
      <c r="C476" s="123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</row>
    <row r="477" spans="2:17">
      <c r="B477" s="123"/>
      <c r="C477" s="123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</row>
    <row r="478" spans="2:17">
      <c r="B478" s="123"/>
      <c r="C478" s="123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</row>
    <row r="479" spans="2:17">
      <c r="B479" s="123"/>
      <c r="C479" s="123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</row>
    <row r="480" spans="2:17">
      <c r="B480" s="123"/>
      <c r="C480" s="123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</row>
    <row r="481" spans="2:17">
      <c r="B481" s="123"/>
      <c r="C481" s="123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</row>
    <row r="482" spans="2:17">
      <c r="B482" s="123"/>
      <c r="C482" s="123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</row>
    <row r="483" spans="2:17">
      <c r="B483" s="123"/>
      <c r="C483" s="123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</row>
    <row r="484" spans="2:17">
      <c r="B484" s="123"/>
      <c r="C484" s="123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</row>
    <row r="485" spans="2:17">
      <c r="B485" s="123"/>
      <c r="C485" s="123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</row>
    <row r="486" spans="2:17">
      <c r="B486" s="123"/>
      <c r="C486" s="123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</row>
    <row r="487" spans="2:17">
      <c r="B487" s="123"/>
      <c r="C487" s="123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</row>
    <row r="488" spans="2:17">
      <c r="B488" s="123"/>
      <c r="C488" s="123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</row>
    <row r="489" spans="2:17">
      <c r="B489" s="123"/>
      <c r="C489" s="123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</row>
    <row r="490" spans="2:17">
      <c r="B490" s="123"/>
      <c r="C490" s="123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</row>
    <row r="491" spans="2:17">
      <c r="B491" s="123"/>
      <c r="C491" s="123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</row>
    <row r="492" spans="2:17">
      <c r="B492" s="123"/>
      <c r="C492" s="123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</row>
    <row r="493" spans="2:17">
      <c r="B493" s="123"/>
      <c r="C493" s="123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</row>
    <row r="494" spans="2:17">
      <c r="B494" s="123"/>
      <c r="C494" s="123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</row>
    <row r="495" spans="2:17">
      <c r="B495" s="123"/>
      <c r="C495" s="123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</row>
    <row r="496" spans="2:17">
      <c r="B496" s="123"/>
      <c r="C496" s="123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</row>
    <row r="497" spans="2:17">
      <c r="B497" s="123"/>
      <c r="C497" s="123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</row>
    <row r="498" spans="2:17">
      <c r="B498" s="123"/>
      <c r="C498" s="123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</row>
    <row r="499" spans="2:17">
      <c r="B499" s="123"/>
      <c r="C499" s="123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</row>
    <row r="500" spans="2:17">
      <c r="B500" s="123"/>
      <c r="C500" s="123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</row>
    <row r="501" spans="2:17">
      <c r="B501" s="123"/>
      <c r="C501" s="123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</row>
    <row r="502" spans="2:17">
      <c r="B502" s="123"/>
      <c r="C502" s="123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</row>
    <row r="503" spans="2:17">
      <c r="B503" s="123"/>
      <c r="C503" s="123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</row>
    <row r="504" spans="2:17">
      <c r="B504" s="123"/>
      <c r="C504" s="123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</row>
    <row r="505" spans="2:17">
      <c r="B505" s="123"/>
      <c r="C505" s="123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</row>
    <row r="506" spans="2:17">
      <c r="B506" s="123"/>
      <c r="C506" s="123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</row>
    <row r="507" spans="2:17">
      <c r="B507" s="123"/>
      <c r="C507" s="123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</row>
    <row r="508" spans="2:17">
      <c r="B508" s="123"/>
      <c r="C508" s="123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</row>
    <row r="509" spans="2:17">
      <c r="B509" s="123"/>
      <c r="C509" s="123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</row>
    <row r="510" spans="2:17">
      <c r="B510" s="123"/>
      <c r="C510" s="123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</row>
    <row r="511" spans="2:17">
      <c r="B511" s="123"/>
      <c r="C511" s="123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</row>
    <row r="512" spans="2:17">
      <c r="B512" s="123"/>
      <c r="C512" s="123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</row>
    <row r="513" spans="2:17">
      <c r="B513" s="123"/>
      <c r="C513" s="123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</row>
    <row r="514" spans="2:17">
      <c r="B514" s="123"/>
      <c r="C514" s="123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</row>
    <row r="515" spans="2:17">
      <c r="B515" s="123"/>
      <c r="C515" s="123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</row>
    <row r="516" spans="2:17">
      <c r="B516" s="123"/>
      <c r="C516" s="123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</row>
    <row r="517" spans="2:17">
      <c r="B517" s="123"/>
      <c r="C517" s="123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</row>
    <row r="518" spans="2:17">
      <c r="B518" s="123"/>
      <c r="C518" s="123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</row>
    <row r="519" spans="2:17">
      <c r="B519" s="123"/>
      <c r="C519" s="123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</row>
    <row r="520" spans="2:17">
      <c r="B520" s="123"/>
      <c r="C520" s="123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</row>
    <row r="521" spans="2:17">
      <c r="B521" s="123"/>
      <c r="C521" s="123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</row>
    <row r="522" spans="2:17">
      <c r="B522" s="123"/>
      <c r="C522" s="123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</row>
    <row r="523" spans="2:17">
      <c r="B523" s="123"/>
      <c r="C523" s="123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</row>
    <row r="524" spans="2:17">
      <c r="B524" s="123"/>
      <c r="C524" s="123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</row>
    <row r="525" spans="2:17">
      <c r="B525" s="123"/>
      <c r="C525" s="123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</row>
    <row r="526" spans="2:17">
      <c r="B526" s="123"/>
      <c r="C526" s="123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</row>
    <row r="527" spans="2:17">
      <c r="B527" s="123"/>
      <c r="C527" s="123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</row>
    <row r="528" spans="2:17">
      <c r="B528" s="123"/>
      <c r="C528" s="123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</row>
    <row r="529" spans="2:17">
      <c r="B529" s="123"/>
      <c r="C529" s="123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</row>
    <row r="530" spans="2:17">
      <c r="B530" s="123"/>
      <c r="C530" s="123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</row>
    <row r="531" spans="2:17">
      <c r="B531" s="123"/>
      <c r="C531" s="123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</row>
    <row r="532" spans="2:17">
      <c r="B532" s="123"/>
      <c r="C532" s="123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</row>
    <row r="533" spans="2:17">
      <c r="B533" s="123"/>
      <c r="C533" s="123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</row>
    <row r="534" spans="2:17">
      <c r="B534" s="123"/>
      <c r="C534" s="123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</row>
    <row r="535" spans="2:17">
      <c r="B535" s="123"/>
      <c r="C535" s="123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</row>
    <row r="536" spans="2:17">
      <c r="B536" s="123"/>
      <c r="C536" s="123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</row>
    <row r="537" spans="2:17">
      <c r="B537" s="123"/>
      <c r="C537" s="123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</row>
    <row r="538" spans="2:17">
      <c r="B538" s="123"/>
      <c r="C538" s="123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</row>
    <row r="539" spans="2:17">
      <c r="B539" s="123"/>
      <c r="C539" s="123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</row>
    <row r="540" spans="2:17">
      <c r="B540" s="123"/>
      <c r="C540" s="123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</row>
    <row r="541" spans="2:17">
      <c r="B541" s="123"/>
      <c r="C541" s="123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</row>
    <row r="542" spans="2:17">
      <c r="B542" s="123"/>
      <c r="C542" s="123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</row>
    <row r="543" spans="2:17">
      <c r="B543" s="123"/>
      <c r="C543" s="123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</row>
    <row r="544" spans="2:17">
      <c r="B544" s="123"/>
      <c r="C544" s="123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</row>
    <row r="545" spans="2:17">
      <c r="B545" s="123"/>
      <c r="C545" s="123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</row>
    <row r="546" spans="2:17">
      <c r="B546" s="123"/>
      <c r="C546" s="123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</row>
    <row r="547" spans="2:17">
      <c r="B547" s="123"/>
      <c r="C547" s="123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</row>
    <row r="548" spans="2:17">
      <c r="B548" s="123"/>
      <c r="C548" s="123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</row>
    <row r="549" spans="2:17">
      <c r="B549" s="123"/>
      <c r="C549" s="123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</row>
    <row r="550" spans="2:17">
      <c r="B550" s="123"/>
      <c r="C550" s="123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</row>
    <row r="551" spans="2:17">
      <c r="B551" s="123"/>
      <c r="C551" s="123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</row>
    <row r="552" spans="2:17">
      <c r="B552" s="123"/>
      <c r="C552" s="123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</row>
    <row r="553" spans="2:17">
      <c r="B553" s="123"/>
      <c r="C553" s="123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</row>
    <row r="554" spans="2:17">
      <c r="B554" s="123"/>
      <c r="C554" s="123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</row>
    <row r="555" spans="2:17">
      <c r="B555" s="123"/>
      <c r="C555" s="123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</row>
    <row r="556" spans="2:17">
      <c r="B556" s="123"/>
      <c r="C556" s="123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</row>
    <row r="557" spans="2:17">
      <c r="B557" s="123"/>
      <c r="C557" s="123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</row>
    <row r="558" spans="2:17">
      <c r="B558" s="123"/>
      <c r="C558" s="123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" style="2" customWidth="1"/>
    <col min="3" max="3" width="15.4257812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7" t="s" vm="1">
        <v>229</v>
      </c>
    </row>
    <row r="2" spans="2:18">
      <c r="B2" s="46" t="s">
        <v>144</v>
      </c>
      <c r="C2" s="67" t="s">
        <v>230</v>
      </c>
    </row>
    <row r="3" spans="2:18">
      <c r="B3" s="46" t="s">
        <v>146</v>
      </c>
      <c r="C3" s="67" t="s">
        <v>231</v>
      </c>
    </row>
    <row r="4" spans="2:18">
      <c r="B4" s="46" t="s">
        <v>147</v>
      </c>
      <c r="C4" s="67">
        <v>8801</v>
      </c>
    </row>
    <row r="6" spans="2:18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115</v>
      </c>
      <c r="C7" s="48" t="s">
        <v>187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66</v>
      </c>
      <c r="I7" s="48" t="s">
        <v>17</v>
      </c>
      <c r="J7" s="48" t="s">
        <v>228</v>
      </c>
      <c r="K7" s="48" t="s">
        <v>102</v>
      </c>
      <c r="L7" s="48" t="s">
        <v>34</v>
      </c>
      <c r="M7" s="48" t="s">
        <v>18</v>
      </c>
      <c r="N7" s="48" t="s">
        <v>205</v>
      </c>
      <c r="O7" s="48" t="s">
        <v>204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4.1128439312759983</v>
      </c>
      <c r="J10" s="69"/>
      <c r="K10" s="69"/>
      <c r="L10" s="69"/>
      <c r="M10" s="90">
        <v>6.0014025451125136E-2</v>
      </c>
      <c r="N10" s="77"/>
      <c r="O10" s="79"/>
      <c r="P10" s="77">
        <f>P11+P259</f>
        <v>250321.97296408803</v>
      </c>
      <c r="Q10" s="78">
        <f>IFERROR(P10/$P$10,0)</f>
        <v>1</v>
      </c>
      <c r="R10" s="78">
        <f>P10/'סכום נכסי הקרן'!$C$42</f>
        <v>1.4508290086819746E-2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5.8957529879145048</v>
      </c>
      <c r="J11" s="71"/>
      <c r="K11" s="71"/>
      <c r="L11" s="71"/>
      <c r="M11" s="91">
        <v>4.41236534823614E-2</v>
      </c>
      <c r="N11" s="80"/>
      <c r="O11" s="82"/>
      <c r="P11" s="80">
        <f>P12+P33</f>
        <v>97637.666147289026</v>
      </c>
      <c r="Q11" s="81">
        <f t="shared" ref="Q11:Q74" si="0">IFERROR(P11/$P$10,0)</f>
        <v>0.3900483245284122</v>
      </c>
      <c r="R11" s="81">
        <f>P11/'סכום נכסי הקרן'!$C$42</f>
        <v>5.6589342401362139E-3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6.7020362759578225</v>
      </c>
      <c r="J12" s="71"/>
      <c r="K12" s="71"/>
      <c r="L12" s="71"/>
      <c r="M12" s="91">
        <v>3.6503780018523717E-2</v>
      </c>
      <c r="N12" s="80"/>
      <c r="O12" s="82"/>
      <c r="P12" s="80">
        <f>SUM(P13:P31)</f>
        <v>12488.941427079</v>
      </c>
      <c r="Q12" s="81">
        <f t="shared" si="0"/>
        <v>4.9891510837806886E-2</v>
      </c>
      <c r="R12" s="81">
        <f>P12/'סכום נכסי הקרן'!$C$42</f>
        <v>7.2384051210461361E-4</v>
      </c>
    </row>
    <row r="13" spans="2:18">
      <c r="B13" s="76" t="s">
        <v>3400</v>
      </c>
      <c r="C13" s="86" t="s">
        <v>3056</v>
      </c>
      <c r="D13" s="73">
        <v>6028</v>
      </c>
      <c r="E13" s="73"/>
      <c r="F13" s="73" t="s">
        <v>526</v>
      </c>
      <c r="G13" s="94">
        <v>43100</v>
      </c>
      <c r="H13" s="73"/>
      <c r="I13" s="83">
        <v>7.5500000000018099</v>
      </c>
      <c r="J13" s="86" t="s">
        <v>27</v>
      </c>
      <c r="K13" s="86" t="s">
        <v>132</v>
      </c>
      <c r="L13" s="87">
        <v>6.4500000000027147E-2</v>
      </c>
      <c r="M13" s="87">
        <v>6.4500000000027147E-2</v>
      </c>
      <c r="N13" s="83">
        <v>212627.52399399999</v>
      </c>
      <c r="O13" s="85">
        <v>103.9</v>
      </c>
      <c r="P13" s="83">
        <v>220.91999745200002</v>
      </c>
      <c r="Q13" s="84">
        <f t="shared" si="0"/>
        <v>8.8254336938968557E-4</v>
      </c>
      <c r="R13" s="84">
        <f>P13/'סכום נכסי הקרן'!$C$42</f>
        <v>1.2804195217304873E-5</v>
      </c>
    </row>
    <row r="14" spans="2:18">
      <c r="B14" s="76" t="s">
        <v>3400</v>
      </c>
      <c r="C14" s="86" t="s">
        <v>3056</v>
      </c>
      <c r="D14" s="73">
        <v>6869</v>
      </c>
      <c r="E14" s="73"/>
      <c r="F14" s="73" t="s">
        <v>526</v>
      </c>
      <c r="G14" s="94">
        <v>43555</v>
      </c>
      <c r="H14" s="73"/>
      <c r="I14" s="83">
        <v>3.5999999999571153</v>
      </c>
      <c r="J14" s="86" t="s">
        <v>27</v>
      </c>
      <c r="K14" s="86" t="s">
        <v>132</v>
      </c>
      <c r="L14" s="87">
        <v>5.3399999999614041E-2</v>
      </c>
      <c r="M14" s="87">
        <v>5.3399999999614041E-2</v>
      </c>
      <c r="N14" s="83">
        <v>45789.180820000001</v>
      </c>
      <c r="O14" s="85">
        <v>101.85</v>
      </c>
      <c r="P14" s="83">
        <v>46.636280669999998</v>
      </c>
      <c r="Q14" s="84">
        <f t="shared" si="0"/>
        <v>1.863051817536233E-4</v>
      </c>
      <c r="R14" s="84">
        <f>P14/'סכום נכסי הקרן'!$C$42</f>
        <v>2.7029696215592442E-6</v>
      </c>
    </row>
    <row r="15" spans="2:18">
      <c r="B15" s="76" t="s">
        <v>3400</v>
      </c>
      <c r="C15" s="86" t="s">
        <v>3056</v>
      </c>
      <c r="D15" s="73">
        <v>6870</v>
      </c>
      <c r="E15" s="73"/>
      <c r="F15" s="73" t="s">
        <v>526</v>
      </c>
      <c r="G15" s="94">
        <v>43555</v>
      </c>
      <c r="H15" s="73"/>
      <c r="I15" s="83">
        <v>5.2600000000026395</v>
      </c>
      <c r="J15" s="86" t="s">
        <v>27</v>
      </c>
      <c r="K15" s="86" t="s">
        <v>132</v>
      </c>
      <c r="L15" s="87">
        <v>4.3500000000024401E-2</v>
      </c>
      <c r="M15" s="87">
        <v>4.3500000000024401E-2</v>
      </c>
      <c r="N15" s="83">
        <v>547452.26339600002</v>
      </c>
      <c r="O15" s="85">
        <v>101.06</v>
      </c>
      <c r="P15" s="83">
        <v>553.255257379</v>
      </c>
      <c r="Q15" s="84">
        <f t="shared" si="0"/>
        <v>2.2101745636943014E-3</v>
      </c>
      <c r="R15" s="84">
        <f>P15/'סכום נכסי הקרן'!$C$42</f>
        <v>3.2065853712587194E-5</v>
      </c>
    </row>
    <row r="16" spans="2:18">
      <c r="B16" s="76" t="s">
        <v>3400</v>
      </c>
      <c r="C16" s="86" t="s">
        <v>3056</v>
      </c>
      <c r="D16" s="73">
        <v>6868</v>
      </c>
      <c r="E16" s="73"/>
      <c r="F16" s="73" t="s">
        <v>526</v>
      </c>
      <c r="G16" s="94">
        <v>43555</v>
      </c>
      <c r="H16" s="73"/>
      <c r="I16" s="83">
        <v>5.1199999999929124</v>
      </c>
      <c r="J16" s="86" t="s">
        <v>27</v>
      </c>
      <c r="K16" s="86" t="s">
        <v>132</v>
      </c>
      <c r="L16" s="87">
        <v>5.2299999999942337E-2</v>
      </c>
      <c r="M16" s="87">
        <v>5.2299999999942337E-2</v>
      </c>
      <c r="N16" s="83">
        <v>232206.523162</v>
      </c>
      <c r="O16" s="85">
        <v>123.97</v>
      </c>
      <c r="P16" s="83">
        <v>287.866392942</v>
      </c>
      <c r="Q16" s="84">
        <f t="shared" si="0"/>
        <v>1.1499845160748163E-3</v>
      </c>
      <c r="R16" s="84">
        <f>P16/'סכום נכסי הקרן'!$C$42</f>
        <v>1.6684308954564458E-5</v>
      </c>
    </row>
    <row r="17" spans="2:18">
      <c r="B17" s="76" t="s">
        <v>3400</v>
      </c>
      <c r="C17" s="86" t="s">
        <v>3056</v>
      </c>
      <c r="D17" s="73">
        <v>6867</v>
      </c>
      <c r="E17" s="73"/>
      <c r="F17" s="73" t="s">
        <v>526</v>
      </c>
      <c r="G17" s="94">
        <v>43555</v>
      </c>
      <c r="H17" s="73"/>
      <c r="I17" s="83">
        <v>5.1599999999960202</v>
      </c>
      <c r="J17" s="86" t="s">
        <v>27</v>
      </c>
      <c r="K17" s="86" t="s">
        <v>132</v>
      </c>
      <c r="L17" s="87">
        <v>5.1399999999972953E-2</v>
      </c>
      <c r="M17" s="87">
        <v>5.1399999999972953E-2</v>
      </c>
      <c r="N17" s="83">
        <v>564068.023881</v>
      </c>
      <c r="O17" s="85">
        <v>114.04</v>
      </c>
      <c r="P17" s="83">
        <v>643.26309794100007</v>
      </c>
      <c r="Q17" s="84">
        <f t="shared" si="0"/>
        <v>2.5697428408863036E-3</v>
      </c>
      <c r="R17" s="84">
        <f>P17/'סכום נכסי הקרן'!$C$42</f>
        <v>3.7282574584106775E-5</v>
      </c>
    </row>
    <row r="18" spans="2:18">
      <c r="B18" s="76" t="s">
        <v>3400</v>
      </c>
      <c r="C18" s="86" t="s">
        <v>3056</v>
      </c>
      <c r="D18" s="73">
        <v>6866</v>
      </c>
      <c r="E18" s="73"/>
      <c r="F18" s="73" t="s">
        <v>526</v>
      </c>
      <c r="G18" s="94">
        <v>43555</v>
      </c>
      <c r="H18" s="73"/>
      <c r="I18" s="83">
        <v>5.8599999999971759</v>
      </c>
      <c r="J18" s="86" t="s">
        <v>27</v>
      </c>
      <c r="K18" s="86" t="s">
        <v>132</v>
      </c>
      <c r="L18" s="87">
        <v>3.2199999999986309E-2</v>
      </c>
      <c r="M18" s="87">
        <v>3.2199999999986309E-2</v>
      </c>
      <c r="N18" s="83">
        <v>848399.09006199997</v>
      </c>
      <c r="O18" s="85">
        <v>110.17</v>
      </c>
      <c r="P18" s="83">
        <v>934.68116262399997</v>
      </c>
      <c r="Q18" s="84">
        <f t="shared" si="0"/>
        <v>3.7339157707825042E-3</v>
      </c>
      <c r="R18" s="84">
        <f>P18/'סכום נכסי הקרן'!$C$42</f>
        <v>5.4172733162263724E-5</v>
      </c>
    </row>
    <row r="19" spans="2:18">
      <c r="B19" s="76" t="s">
        <v>3400</v>
      </c>
      <c r="C19" s="86" t="s">
        <v>3056</v>
      </c>
      <c r="D19" s="73">
        <v>6865</v>
      </c>
      <c r="E19" s="73"/>
      <c r="F19" s="73" t="s">
        <v>526</v>
      </c>
      <c r="G19" s="94">
        <v>43555</v>
      </c>
      <c r="H19" s="73"/>
      <c r="I19" s="83">
        <v>4.1500000000025254</v>
      </c>
      <c r="J19" s="86" t="s">
        <v>27</v>
      </c>
      <c r="K19" s="86" t="s">
        <v>132</v>
      </c>
      <c r="L19" s="87">
        <v>2.360000000001572E-2</v>
      </c>
      <c r="M19" s="87">
        <v>2.360000000001572E-2</v>
      </c>
      <c r="N19" s="83">
        <v>437942.68184899999</v>
      </c>
      <c r="O19" s="85">
        <v>122.04</v>
      </c>
      <c r="P19" s="83">
        <v>534.46530013100005</v>
      </c>
      <c r="Q19" s="84">
        <f t="shared" si="0"/>
        <v>2.1351114079293234E-3</v>
      </c>
      <c r="R19" s="84">
        <f>P19/'סכום נכסי הקרן'!$C$42</f>
        <v>3.0976815673916759E-5</v>
      </c>
    </row>
    <row r="20" spans="2:18">
      <c r="B20" s="76" t="s">
        <v>3400</v>
      </c>
      <c r="C20" s="86" t="s">
        <v>3056</v>
      </c>
      <c r="D20" s="73">
        <v>5212</v>
      </c>
      <c r="E20" s="73"/>
      <c r="F20" s="73" t="s">
        <v>526</v>
      </c>
      <c r="G20" s="94">
        <v>42643</v>
      </c>
      <c r="H20" s="73"/>
      <c r="I20" s="83">
        <v>6.8800000000022878</v>
      </c>
      <c r="J20" s="86" t="s">
        <v>27</v>
      </c>
      <c r="K20" s="86" t="s">
        <v>132</v>
      </c>
      <c r="L20" s="87">
        <v>4.6700000000018546E-2</v>
      </c>
      <c r="M20" s="87">
        <v>4.6700000000018546E-2</v>
      </c>
      <c r="N20" s="83">
        <v>509273.331458</v>
      </c>
      <c r="O20" s="85">
        <v>99.54</v>
      </c>
      <c r="P20" s="83">
        <v>506.93067411800001</v>
      </c>
      <c r="Q20" s="84">
        <f t="shared" si="0"/>
        <v>2.0251145679118063E-3</v>
      </c>
      <c r="R20" s="84">
        <f>P20/'סכום נכסי הקרן'!$C$42</f>
        <v>2.9380949610309115E-5</v>
      </c>
    </row>
    <row r="21" spans="2:18">
      <c r="B21" s="76" t="s">
        <v>3400</v>
      </c>
      <c r="C21" s="86" t="s">
        <v>3056</v>
      </c>
      <c r="D21" s="73">
        <v>5211</v>
      </c>
      <c r="E21" s="73"/>
      <c r="F21" s="73" t="s">
        <v>526</v>
      </c>
      <c r="G21" s="94">
        <v>42643</v>
      </c>
      <c r="H21" s="73"/>
      <c r="I21" s="83">
        <v>4.6999999999982096</v>
      </c>
      <c r="J21" s="86" t="s">
        <v>27</v>
      </c>
      <c r="K21" s="86" t="s">
        <v>132</v>
      </c>
      <c r="L21" s="87">
        <v>4.3700000000000766E-2</v>
      </c>
      <c r="M21" s="87">
        <v>4.3700000000000766E-2</v>
      </c>
      <c r="N21" s="83">
        <v>398279.86349399999</v>
      </c>
      <c r="O21" s="85">
        <v>98.17</v>
      </c>
      <c r="P21" s="83">
        <v>390.99134198100006</v>
      </c>
      <c r="Q21" s="84">
        <f t="shared" si="0"/>
        <v>1.5619537404217125E-3</v>
      </c>
      <c r="R21" s="84">
        <f>P21/'סכום נכסי הקרן'!$C$42</f>
        <v>2.2661277968231354E-5</v>
      </c>
    </row>
    <row r="22" spans="2:18">
      <c r="B22" s="76" t="s">
        <v>3400</v>
      </c>
      <c r="C22" s="86" t="s">
        <v>3056</v>
      </c>
      <c r="D22" s="73">
        <v>6027</v>
      </c>
      <c r="E22" s="73"/>
      <c r="F22" s="73" t="s">
        <v>526</v>
      </c>
      <c r="G22" s="94">
        <v>43100</v>
      </c>
      <c r="H22" s="73"/>
      <c r="I22" s="83">
        <v>8.0800000000022347</v>
      </c>
      <c r="J22" s="86" t="s">
        <v>27</v>
      </c>
      <c r="K22" s="86" t="s">
        <v>132</v>
      </c>
      <c r="L22" s="87">
        <v>4.5400000000011181E-2</v>
      </c>
      <c r="M22" s="87">
        <v>4.5400000000011181E-2</v>
      </c>
      <c r="N22" s="83">
        <v>833669.52664199995</v>
      </c>
      <c r="O22" s="85">
        <v>100.84</v>
      </c>
      <c r="P22" s="83">
        <v>840.672350639</v>
      </c>
      <c r="Q22" s="84">
        <f t="shared" si="0"/>
        <v>3.3583641926616067E-3</v>
      </c>
      <c r="R22" s="84">
        <f>P22/'סכום נכסי הקרן'!$C$42</f>
        <v>4.8724121924322787E-5</v>
      </c>
    </row>
    <row r="23" spans="2:18">
      <c r="B23" s="76" t="s">
        <v>3400</v>
      </c>
      <c r="C23" s="86" t="s">
        <v>3056</v>
      </c>
      <c r="D23" s="73">
        <v>5025</v>
      </c>
      <c r="E23" s="73"/>
      <c r="F23" s="73" t="s">
        <v>526</v>
      </c>
      <c r="G23" s="94">
        <v>42551</v>
      </c>
      <c r="H23" s="73"/>
      <c r="I23" s="83">
        <v>7.5400000000010756</v>
      </c>
      <c r="J23" s="86" t="s">
        <v>27</v>
      </c>
      <c r="K23" s="86" t="s">
        <v>132</v>
      </c>
      <c r="L23" s="87">
        <v>4.8700000000013073E-2</v>
      </c>
      <c r="M23" s="87">
        <v>4.8700000000013073E-2</v>
      </c>
      <c r="N23" s="83">
        <v>526582.46968700003</v>
      </c>
      <c r="O23" s="85">
        <v>98.8</v>
      </c>
      <c r="P23" s="83">
        <v>520.26348003600003</v>
      </c>
      <c r="Q23" s="84">
        <f t="shared" si="0"/>
        <v>2.0783771950800287E-3</v>
      </c>
      <c r="R23" s="84">
        <f>P23/'סכום נכסי הקרן'!$C$42</f>
        <v>3.0153699256051808E-5</v>
      </c>
    </row>
    <row r="24" spans="2:18">
      <c r="B24" s="76" t="s">
        <v>3400</v>
      </c>
      <c r="C24" s="86" t="s">
        <v>3056</v>
      </c>
      <c r="D24" s="73">
        <v>5024</v>
      </c>
      <c r="E24" s="73"/>
      <c r="F24" s="73" t="s">
        <v>526</v>
      </c>
      <c r="G24" s="94">
        <v>42551</v>
      </c>
      <c r="H24" s="73"/>
      <c r="I24" s="83">
        <v>5.6200000000058434</v>
      </c>
      <c r="J24" s="86" t="s">
        <v>27</v>
      </c>
      <c r="K24" s="86" t="s">
        <v>132</v>
      </c>
      <c r="L24" s="87">
        <v>4.310000000004368E-2</v>
      </c>
      <c r="M24" s="87">
        <v>4.310000000004368E-2</v>
      </c>
      <c r="N24" s="83">
        <v>342838.929191</v>
      </c>
      <c r="O24" s="85">
        <v>100.84</v>
      </c>
      <c r="P24" s="83">
        <v>345.71877617899997</v>
      </c>
      <c r="Q24" s="84">
        <f t="shared" si="0"/>
        <v>1.3810964019071465E-3</v>
      </c>
      <c r="R24" s="84">
        <f>P24/'סכום נכסי הקרן'!$C$42</f>
        <v>2.0037347236731872E-5</v>
      </c>
    </row>
    <row r="25" spans="2:18">
      <c r="B25" s="76" t="s">
        <v>3400</v>
      </c>
      <c r="C25" s="86" t="s">
        <v>3056</v>
      </c>
      <c r="D25" s="73">
        <v>6026</v>
      </c>
      <c r="E25" s="73"/>
      <c r="F25" s="73" t="s">
        <v>526</v>
      </c>
      <c r="G25" s="94">
        <v>43100</v>
      </c>
      <c r="H25" s="73"/>
      <c r="I25" s="83">
        <v>6.3800000000029184</v>
      </c>
      <c r="J25" s="86" t="s">
        <v>27</v>
      </c>
      <c r="K25" s="86" t="s">
        <v>132</v>
      </c>
      <c r="L25" s="87">
        <v>4.180000000001912E-2</v>
      </c>
      <c r="M25" s="87">
        <v>4.180000000001912E-2</v>
      </c>
      <c r="N25" s="83">
        <v>1013801.128337</v>
      </c>
      <c r="O25" s="85">
        <v>98.02</v>
      </c>
      <c r="P25" s="83">
        <v>993.727865995</v>
      </c>
      <c r="Q25" s="84">
        <f t="shared" si="0"/>
        <v>3.9697987924438554E-3</v>
      </c>
      <c r="R25" s="84">
        <f>P25/'סכום נכסי הקרן'!$C$42</f>
        <v>5.7594992467082182E-5</v>
      </c>
    </row>
    <row r="26" spans="2:18">
      <c r="B26" s="76" t="s">
        <v>3400</v>
      </c>
      <c r="C26" s="86" t="s">
        <v>3056</v>
      </c>
      <c r="D26" s="73">
        <v>5023</v>
      </c>
      <c r="E26" s="73"/>
      <c r="F26" s="73" t="s">
        <v>526</v>
      </c>
      <c r="G26" s="94">
        <v>42551</v>
      </c>
      <c r="H26" s="73"/>
      <c r="I26" s="83">
        <v>7.6300000000010852</v>
      </c>
      <c r="J26" s="86" t="s">
        <v>27</v>
      </c>
      <c r="K26" s="86" t="s">
        <v>132</v>
      </c>
      <c r="L26" s="87">
        <v>4.2600000000004343E-2</v>
      </c>
      <c r="M26" s="87">
        <v>4.2600000000004343E-2</v>
      </c>
      <c r="N26" s="83">
        <v>1105862.4338440001</v>
      </c>
      <c r="O26" s="85">
        <v>104.04</v>
      </c>
      <c r="P26" s="83">
        <v>1150.5387624250002</v>
      </c>
      <c r="Q26" s="84">
        <f t="shared" si="0"/>
        <v>4.5962355953069294E-3</v>
      </c>
      <c r="R26" s="84">
        <f>P26/'סכום נכסי הקרן'!$C$42</f>
        <v>6.6683519324079574E-5</v>
      </c>
    </row>
    <row r="27" spans="2:18">
      <c r="B27" s="76" t="s">
        <v>3400</v>
      </c>
      <c r="C27" s="86" t="s">
        <v>3056</v>
      </c>
      <c r="D27" s="73">
        <v>5210</v>
      </c>
      <c r="E27" s="73"/>
      <c r="F27" s="73" t="s">
        <v>526</v>
      </c>
      <c r="G27" s="94">
        <v>42643</v>
      </c>
      <c r="H27" s="73"/>
      <c r="I27" s="83">
        <v>7.0499999999986436</v>
      </c>
      <c r="J27" s="86" t="s">
        <v>27</v>
      </c>
      <c r="K27" s="86" t="s">
        <v>132</v>
      </c>
      <c r="L27" s="87">
        <v>3.3899999999998369E-2</v>
      </c>
      <c r="M27" s="87">
        <v>3.3899999999998369E-2</v>
      </c>
      <c r="N27" s="83">
        <v>844820.51443199988</v>
      </c>
      <c r="O27" s="85">
        <v>109.15</v>
      </c>
      <c r="P27" s="83">
        <v>922.12120568500018</v>
      </c>
      <c r="Q27" s="84">
        <f t="shared" si="0"/>
        <v>3.6837405632676543E-3</v>
      </c>
      <c r="R27" s="84">
        <f>P27/'סכום נכסי הקרן'!$C$42</f>
        <v>5.34447766964719E-5</v>
      </c>
    </row>
    <row r="28" spans="2:18">
      <c r="B28" s="76" t="s">
        <v>3400</v>
      </c>
      <c r="C28" s="86" t="s">
        <v>3056</v>
      </c>
      <c r="D28" s="73">
        <v>6025</v>
      </c>
      <c r="E28" s="73"/>
      <c r="F28" s="73" t="s">
        <v>526</v>
      </c>
      <c r="G28" s="94">
        <v>43100</v>
      </c>
      <c r="H28" s="73"/>
      <c r="I28" s="83">
        <v>8.3599999999977008</v>
      </c>
      <c r="J28" s="86" t="s">
        <v>27</v>
      </c>
      <c r="K28" s="86" t="s">
        <v>132</v>
      </c>
      <c r="L28" s="87">
        <v>3.4899999999988246E-2</v>
      </c>
      <c r="M28" s="87">
        <v>3.4899999999988246E-2</v>
      </c>
      <c r="N28" s="83">
        <v>1062018.429699</v>
      </c>
      <c r="O28" s="85">
        <v>109.75</v>
      </c>
      <c r="P28" s="83">
        <v>1165.5650857130001</v>
      </c>
      <c r="Q28" s="84">
        <f t="shared" si="0"/>
        <v>4.6562635789076968E-3</v>
      </c>
      <c r="R28" s="84">
        <f>P28/'סכום נכסי הקרן'!$C$42</f>
        <v>6.7554422723486367E-5</v>
      </c>
    </row>
    <row r="29" spans="2:18">
      <c r="B29" s="76" t="s">
        <v>3400</v>
      </c>
      <c r="C29" s="86" t="s">
        <v>3056</v>
      </c>
      <c r="D29" s="73">
        <v>5022</v>
      </c>
      <c r="E29" s="73"/>
      <c r="F29" s="73" t="s">
        <v>526</v>
      </c>
      <c r="G29" s="94">
        <v>42551</v>
      </c>
      <c r="H29" s="73"/>
      <c r="I29" s="83">
        <v>7.1199999999974048</v>
      </c>
      <c r="J29" s="86" t="s">
        <v>27</v>
      </c>
      <c r="K29" s="86" t="s">
        <v>132</v>
      </c>
      <c r="L29" s="87">
        <v>2.0599999999992819E-2</v>
      </c>
      <c r="M29" s="87">
        <v>2.0599999999992819E-2</v>
      </c>
      <c r="N29" s="83">
        <v>749922.97681400005</v>
      </c>
      <c r="O29" s="85">
        <v>115.19</v>
      </c>
      <c r="P29" s="83">
        <v>863.83604947700019</v>
      </c>
      <c r="Q29" s="84">
        <f t="shared" si="0"/>
        <v>3.450899812142855E-3</v>
      </c>
      <c r="R29" s="84">
        <f>P29/'סכום נכסי הקרן'!$C$42</f>
        <v>5.0066655535120305E-5</v>
      </c>
    </row>
    <row r="30" spans="2:18">
      <c r="B30" s="76" t="s">
        <v>3400</v>
      </c>
      <c r="C30" s="86" t="s">
        <v>3056</v>
      </c>
      <c r="D30" s="73">
        <v>6024</v>
      </c>
      <c r="E30" s="73"/>
      <c r="F30" s="73" t="s">
        <v>526</v>
      </c>
      <c r="G30" s="94">
        <v>43100</v>
      </c>
      <c r="H30" s="73"/>
      <c r="I30" s="83">
        <v>7.5899999999979668</v>
      </c>
      <c r="J30" s="86" t="s">
        <v>27</v>
      </c>
      <c r="K30" s="86" t="s">
        <v>132</v>
      </c>
      <c r="L30" s="87">
        <v>1.4499999999994646E-2</v>
      </c>
      <c r="M30" s="87">
        <v>1.4499999999994646E-2</v>
      </c>
      <c r="N30" s="83">
        <v>773820.17004999996</v>
      </c>
      <c r="O30" s="85">
        <v>116.97822157718001</v>
      </c>
      <c r="P30" s="83">
        <v>905.20107313000005</v>
      </c>
      <c r="Q30" s="84">
        <f t="shared" si="0"/>
        <v>3.6161470861363937E-3</v>
      </c>
      <c r="R30" s="84">
        <f>P30/'סכום נכסי הקרן'!$C$42</f>
        <v>5.2464110922274754E-5</v>
      </c>
    </row>
    <row r="31" spans="2:18">
      <c r="B31" s="76" t="s">
        <v>3400</v>
      </c>
      <c r="C31" s="86" t="s">
        <v>3056</v>
      </c>
      <c r="D31" s="73">
        <v>5209</v>
      </c>
      <c r="E31" s="73"/>
      <c r="F31" s="73" t="s">
        <v>526</v>
      </c>
      <c r="G31" s="94">
        <v>42643</v>
      </c>
      <c r="H31" s="73"/>
      <c r="I31" s="83">
        <v>6.1499999999980375</v>
      </c>
      <c r="J31" s="86" t="s">
        <v>27</v>
      </c>
      <c r="K31" s="86" t="s">
        <v>132</v>
      </c>
      <c r="L31" s="87">
        <v>1.8599999999995169E-2</v>
      </c>
      <c r="M31" s="87">
        <v>1.8599999999995169E-2</v>
      </c>
      <c r="N31" s="83">
        <v>574652.56177899998</v>
      </c>
      <c r="O31" s="85">
        <v>115.25</v>
      </c>
      <c r="P31" s="83">
        <v>662.287272562</v>
      </c>
      <c r="Q31" s="84">
        <f t="shared" si="0"/>
        <v>2.6457416611086466E-3</v>
      </c>
      <c r="R31" s="84">
        <f>P31/'סכום נכסי הקרן'!$C$42</f>
        <v>3.838518751414859E-5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5.7771809178333653</v>
      </c>
      <c r="J33" s="71"/>
      <c r="K33" s="71"/>
      <c r="L33" s="71"/>
      <c r="M33" s="91">
        <v>4.5244232544041106E-2</v>
      </c>
      <c r="N33" s="80"/>
      <c r="O33" s="82"/>
      <c r="P33" s="80">
        <f>SUM(P34:P257)</f>
        <v>85148.724720210026</v>
      </c>
      <c r="Q33" s="81">
        <f t="shared" si="0"/>
        <v>0.3401568136906053</v>
      </c>
      <c r="R33" s="81">
        <f>P33/'סכום נכסי הקרן'!$C$42</f>
        <v>4.9350937280316001E-3</v>
      </c>
    </row>
    <row r="34" spans="2:18">
      <c r="B34" s="76" t="s">
        <v>3401</v>
      </c>
      <c r="C34" s="86" t="s">
        <v>3057</v>
      </c>
      <c r="D34" s="73" t="s">
        <v>3058</v>
      </c>
      <c r="E34" s="73"/>
      <c r="F34" s="73" t="s">
        <v>334</v>
      </c>
      <c r="G34" s="94">
        <v>42368</v>
      </c>
      <c r="H34" s="73" t="s">
        <v>294</v>
      </c>
      <c r="I34" s="83">
        <v>7.2399999999864741</v>
      </c>
      <c r="J34" s="86" t="s">
        <v>128</v>
      </c>
      <c r="K34" s="86" t="s">
        <v>132</v>
      </c>
      <c r="L34" s="87">
        <v>3.1699999999999999E-2</v>
      </c>
      <c r="M34" s="87">
        <v>2.3799999999971018E-2</v>
      </c>
      <c r="N34" s="83">
        <v>177631.86850499999</v>
      </c>
      <c r="O34" s="85">
        <v>116.55</v>
      </c>
      <c r="P34" s="83">
        <v>207.02993277000002</v>
      </c>
      <c r="Q34" s="84">
        <f t="shared" si="0"/>
        <v>8.2705457422909171E-4</v>
      </c>
      <c r="R34" s="84">
        <f>P34/'סכום נכסי הקרן'!$C$42</f>
        <v>1.1999147680546857E-5</v>
      </c>
    </row>
    <row r="35" spans="2:18">
      <c r="B35" s="76" t="s">
        <v>3401</v>
      </c>
      <c r="C35" s="86" t="s">
        <v>3057</v>
      </c>
      <c r="D35" s="73" t="s">
        <v>3059</v>
      </c>
      <c r="E35" s="73"/>
      <c r="F35" s="73" t="s">
        <v>334</v>
      </c>
      <c r="G35" s="94">
        <v>42388</v>
      </c>
      <c r="H35" s="73" t="s">
        <v>294</v>
      </c>
      <c r="I35" s="83">
        <v>7.2299999999868003</v>
      </c>
      <c r="J35" s="86" t="s">
        <v>128</v>
      </c>
      <c r="K35" s="86" t="s">
        <v>132</v>
      </c>
      <c r="L35" s="87">
        <v>3.1899999999999998E-2</v>
      </c>
      <c r="M35" s="87">
        <v>2.3999999999951744E-2</v>
      </c>
      <c r="N35" s="83">
        <v>248684.61777100002</v>
      </c>
      <c r="O35" s="85">
        <v>116.67</v>
      </c>
      <c r="P35" s="83">
        <v>290.14032952099996</v>
      </c>
      <c r="Q35" s="84">
        <f t="shared" si="0"/>
        <v>1.159068563120603E-3</v>
      </c>
      <c r="R35" s="84">
        <f>P35/'סכום נכסי הקרן'!$C$42</f>
        <v>1.6816102944267053E-5</v>
      </c>
    </row>
    <row r="36" spans="2:18">
      <c r="B36" s="76" t="s">
        <v>3401</v>
      </c>
      <c r="C36" s="86" t="s">
        <v>3057</v>
      </c>
      <c r="D36" s="73" t="s">
        <v>3060</v>
      </c>
      <c r="E36" s="73"/>
      <c r="F36" s="73" t="s">
        <v>334</v>
      </c>
      <c r="G36" s="94">
        <v>42509</v>
      </c>
      <c r="H36" s="73" t="s">
        <v>294</v>
      </c>
      <c r="I36" s="83">
        <v>7.2899999999996048</v>
      </c>
      <c r="J36" s="86" t="s">
        <v>128</v>
      </c>
      <c r="K36" s="86" t="s">
        <v>132</v>
      </c>
      <c r="L36" s="87">
        <v>2.7400000000000001E-2</v>
      </c>
      <c r="M36" s="87">
        <v>2.6100000000000359E-2</v>
      </c>
      <c r="N36" s="83">
        <v>248684.61777100002</v>
      </c>
      <c r="O36" s="85">
        <v>111.98</v>
      </c>
      <c r="P36" s="83">
        <v>278.47704695900001</v>
      </c>
      <c r="Q36" s="84">
        <f t="shared" si="0"/>
        <v>1.11247543977672E-3</v>
      </c>
      <c r="R36" s="84">
        <f>P36/'סכום נכסי הקרן'!$C$42</f>
        <v>1.6140116394743024E-5</v>
      </c>
    </row>
    <row r="37" spans="2:18">
      <c r="B37" s="76" t="s">
        <v>3401</v>
      </c>
      <c r="C37" s="86" t="s">
        <v>3057</v>
      </c>
      <c r="D37" s="73" t="s">
        <v>3061</v>
      </c>
      <c r="E37" s="73"/>
      <c r="F37" s="73" t="s">
        <v>334</v>
      </c>
      <c r="G37" s="94">
        <v>42723</v>
      </c>
      <c r="H37" s="73" t="s">
        <v>294</v>
      </c>
      <c r="I37" s="83">
        <v>7.1999999999701405</v>
      </c>
      <c r="J37" s="86" t="s">
        <v>128</v>
      </c>
      <c r="K37" s="86" t="s">
        <v>132</v>
      </c>
      <c r="L37" s="87">
        <v>3.15E-2</v>
      </c>
      <c r="M37" s="87">
        <v>2.8299999999743704E-2</v>
      </c>
      <c r="N37" s="83">
        <v>35526.373248000004</v>
      </c>
      <c r="O37" s="85">
        <v>113.12</v>
      </c>
      <c r="P37" s="83">
        <v>40.187435640999993</v>
      </c>
      <c r="Q37" s="84">
        <f t="shared" si="0"/>
        <v>1.6054298056673359E-4</v>
      </c>
      <c r="R37" s="84">
        <f>P37/'סכום נכסי הקרן'!$C$42</f>
        <v>2.3292041334648362E-6</v>
      </c>
    </row>
    <row r="38" spans="2:18">
      <c r="B38" s="76" t="s">
        <v>3401</v>
      </c>
      <c r="C38" s="86" t="s">
        <v>3057</v>
      </c>
      <c r="D38" s="73" t="s">
        <v>3062</v>
      </c>
      <c r="E38" s="73"/>
      <c r="F38" s="73" t="s">
        <v>334</v>
      </c>
      <c r="G38" s="94">
        <v>42918</v>
      </c>
      <c r="H38" s="73" t="s">
        <v>294</v>
      </c>
      <c r="I38" s="83">
        <v>7.1399999999990778</v>
      </c>
      <c r="J38" s="86" t="s">
        <v>128</v>
      </c>
      <c r="K38" s="86" t="s">
        <v>132</v>
      </c>
      <c r="L38" s="87">
        <v>3.1899999999999998E-2</v>
      </c>
      <c r="M38" s="87">
        <v>3.1800000000017418E-2</v>
      </c>
      <c r="N38" s="83">
        <v>177631.86850499999</v>
      </c>
      <c r="O38" s="85">
        <v>109.89</v>
      </c>
      <c r="P38" s="83">
        <v>195.19965898699999</v>
      </c>
      <c r="Q38" s="84">
        <f t="shared" si="0"/>
        <v>7.7979434516123737E-4</v>
      </c>
      <c r="R38" s="84">
        <f>P38/'סכום נכסי הקרן'!$C$42</f>
        <v>1.1313482567660876E-5</v>
      </c>
    </row>
    <row r="39" spans="2:18">
      <c r="B39" s="76" t="s">
        <v>3401</v>
      </c>
      <c r="C39" s="86" t="s">
        <v>3057</v>
      </c>
      <c r="D39" s="73" t="s">
        <v>3063</v>
      </c>
      <c r="E39" s="73"/>
      <c r="F39" s="73" t="s">
        <v>334</v>
      </c>
      <c r="G39" s="94">
        <v>43915</v>
      </c>
      <c r="H39" s="73" t="s">
        <v>294</v>
      </c>
      <c r="I39" s="83">
        <v>7.1500000000005377</v>
      </c>
      <c r="J39" s="86" t="s">
        <v>128</v>
      </c>
      <c r="K39" s="86" t="s">
        <v>132</v>
      </c>
      <c r="L39" s="87">
        <v>2.6600000000000002E-2</v>
      </c>
      <c r="M39" s="87">
        <v>3.9899999999997847E-2</v>
      </c>
      <c r="N39" s="83">
        <v>373961.83024099999</v>
      </c>
      <c r="O39" s="85">
        <v>99.43</v>
      </c>
      <c r="P39" s="83">
        <v>371.83022099200002</v>
      </c>
      <c r="Q39" s="84">
        <f t="shared" si="0"/>
        <v>1.4854078393083932E-3</v>
      </c>
      <c r="R39" s="84">
        <f>P39/'סכום נכסי הקרן'!$C$42</f>
        <v>2.15507278299223E-5</v>
      </c>
    </row>
    <row r="40" spans="2:18">
      <c r="B40" s="76" t="s">
        <v>3401</v>
      </c>
      <c r="C40" s="86" t="s">
        <v>3057</v>
      </c>
      <c r="D40" s="73" t="s">
        <v>3064</v>
      </c>
      <c r="E40" s="73"/>
      <c r="F40" s="73" t="s">
        <v>334</v>
      </c>
      <c r="G40" s="94">
        <v>44168</v>
      </c>
      <c r="H40" s="73" t="s">
        <v>294</v>
      </c>
      <c r="I40" s="83">
        <v>7.2600000000029539</v>
      </c>
      <c r="J40" s="86" t="s">
        <v>128</v>
      </c>
      <c r="K40" s="86" t="s">
        <v>132</v>
      </c>
      <c r="L40" s="87">
        <v>1.89E-2</v>
      </c>
      <c r="M40" s="87">
        <v>4.3600000000020858E-2</v>
      </c>
      <c r="N40" s="83">
        <v>378745.989627</v>
      </c>
      <c r="O40" s="85">
        <v>91.15</v>
      </c>
      <c r="P40" s="83">
        <v>345.22696822300003</v>
      </c>
      <c r="Q40" s="84">
        <f t="shared" si="0"/>
        <v>1.3791317004062098E-3</v>
      </c>
      <c r="R40" s="84">
        <f>P40/'סכום נכסי הקרן'!$C$42</f>
        <v>2.0008842777422278E-5</v>
      </c>
    </row>
    <row r="41" spans="2:18">
      <c r="B41" s="76" t="s">
        <v>3401</v>
      </c>
      <c r="C41" s="86" t="s">
        <v>3057</v>
      </c>
      <c r="D41" s="73" t="s">
        <v>3065</v>
      </c>
      <c r="E41" s="73"/>
      <c r="F41" s="73" t="s">
        <v>334</v>
      </c>
      <c r="G41" s="94">
        <v>44277</v>
      </c>
      <c r="H41" s="73" t="s">
        <v>294</v>
      </c>
      <c r="I41" s="83">
        <v>7.1000000000058359</v>
      </c>
      <c r="J41" s="86" t="s">
        <v>128</v>
      </c>
      <c r="K41" s="86" t="s">
        <v>132</v>
      </c>
      <c r="L41" s="87">
        <v>1.9E-2</v>
      </c>
      <c r="M41" s="87">
        <v>5.7100000000060019E-2</v>
      </c>
      <c r="N41" s="83">
        <v>575947.69922299997</v>
      </c>
      <c r="O41" s="85">
        <v>83.31</v>
      </c>
      <c r="P41" s="83">
        <v>479.82204077199998</v>
      </c>
      <c r="Q41" s="84">
        <f t="shared" si="0"/>
        <v>1.9168195068550245E-3</v>
      </c>
      <c r="R41" s="84">
        <f>P41/'סכום נכסי הקרן'!$C$42</f>
        <v>2.7809773449527465E-5</v>
      </c>
    </row>
    <row r="42" spans="2:18">
      <c r="B42" s="76" t="s">
        <v>3402</v>
      </c>
      <c r="C42" s="86" t="s">
        <v>3057</v>
      </c>
      <c r="D42" s="73" t="s">
        <v>3066</v>
      </c>
      <c r="E42" s="73"/>
      <c r="F42" s="73" t="s">
        <v>343</v>
      </c>
      <c r="G42" s="94">
        <v>42122</v>
      </c>
      <c r="H42" s="73" t="s">
        <v>130</v>
      </c>
      <c r="I42" s="83">
        <v>4.4000000000002446</v>
      </c>
      <c r="J42" s="86" t="s">
        <v>324</v>
      </c>
      <c r="K42" s="86" t="s">
        <v>132</v>
      </c>
      <c r="L42" s="87">
        <v>2.98E-2</v>
      </c>
      <c r="M42" s="87">
        <v>2.5899999999999878E-2</v>
      </c>
      <c r="N42" s="83">
        <v>3634792.6251750006</v>
      </c>
      <c r="O42" s="85">
        <v>112.46</v>
      </c>
      <c r="P42" s="83">
        <v>4087.6877516950003</v>
      </c>
      <c r="Q42" s="84">
        <f t="shared" si="0"/>
        <v>1.6329720093255388E-2</v>
      </c>
      <c r="R42" s="84">
        <f>P42/'סכום נכסי הקרן'!$C$42</f>
        <v>2.3691631614951837E-4</v>
      </c>
    </row>
    <row r="43" spans="2:18">
      <c r="B43" s="76" t="s">
        <v>3403</v>
      </c>
      <c r="C43" s="86" t="s">
        <v>3057</v>
      </c>
      <c r="D43" s="73" t="s">
        <v>3067</v>
      </c>
      <c r="E43" s="73"/>
      <c r="F43" s="73" t="s">
        <v>3068</v>
      </c>
      <c r="G43" s="94">
        <v>40742</v>
      </c>
      <c r="H43" s="73" t="s">
        <v>3055</v>
      </c>
      <c r="I43" s="83">
        <v>3.3099999999995378</v>
      </c>
      <c r="J43" s="86" t="s">
        <v>314</v>
      </c>
      <c r="K43" s="86" t="s">
        <v>132</v>
      </c>
      <c r="L43" s="87">
        <v>4.4999999999999998E-2</v>
      </c>
      <c r="M43" s="87">
        <v>1.6099999999998935E-2</v>
      </c>
      <c r="N43" s="83">
        <v>1352255.672089</v>
      </c>
      <c r="O43" s="85">
        <v>124.67</v>
      </c>
      <c r="P43" s="83">
        <v>1685.857127238</v>
      </c>
      <c r="Q43" s="84">
        <f t="shared" si="0"/>
        <v>6.7347548729965404E-3</v>
      </c>
      <c r="R43" s="84">
        <f>P43/'סכום נכסי הקרן'!$C$42</f>
        <v>9.7709777361056679E-5</v>
      </c>
    </row>
    <row r="44" spans="2:18">
      <c r="B44" s="76" t="s">
        <v>3404</v>
      </c>
      <c r="C44" s="86" t="s">
        <v>3057</v>
      </c>
      <c r="D44" s="73" t="s">
        <v>3069</v>
      </c>
      <c r="E44" s="73"/>
      <c r="F44" s="73" t="s">
        <v>408</v>
      </c>
      <c r="G44" s="94">
        <v>43431</v>
      </c>
      <c r="H44" s="73" t="s">
        <v>294</v>
      </c>
      <c r="I44" s="83">
        <v>7.960000000008689</v>
      </c>
      <c r="J44" s="86" t="s">
        <v>324</v>
      </c>
      <c r="K44" s="86" t="s">
        <v>132</v>
      </c>
      <c r="L44" s="87">
        <v>3.6600000000000001E-2</v>
      </c>
      <c r="M44" s="87">
        <v>3.7200000000023395E-2</v>
      </c>
      <c r="N44" s="83">
        <v>110540.131733</v>
      </c>
      <c r="O44" s="85">
        <v>108.28</v>
      </c>
      <c r="P44" s="83">
        <v>119.692846901</v>
      </c>
      <c r="Q44" s="84">
        <f t="shared" si="0"/>
        <v>4.7815557493297446E-4</v>
      </c>
      <c r="R44" s="84">
        <f>P44/'סכום נכסי הקרן'!$C$42</f>
        <v>6.9372197877576694E-6</v>
      </c>
    </row>
    <row r="45" spans="2:18">
      <c r="B45" s="76" t="s">
        <v>3404</v>
      </c>
      <c r="C45" s="86" t="s">
        <v>3057</v>
      </c>
      <c r="D45" s="73" t="s">
        <v>3070</v>
      </c>
      <c r="E45" s="73"/>
      <c r="F45" s="73" t="s">
        <v>408</v>
      </c>
      <c r="G45" s="94">
        <v>43276</v>
      </c>
      <c r="H45" s="73" t="s">
        <v>294</v>
      </c>
      <c r="I45" s="83">
        <v>8.0200000000171752</v>
      </c>
      <c r="J45" s="86" t="s">
        <v>324</v>
      </c>
      <c r="K45" s="86" t="s">
        <v>132</v>
      </c>
      <c r="L45" s="87">
        <v>3.2599999999999997E-2</v>
      </c>
      <c r="M45" s="87">
        <v>3.8100000000103232E-2</v>
      </c>
      <c r="N45" s="83">
        <v>110134.338819</v>
      </c>
      <c r="O45" s="85">
        <v>104.67</v>
      </c>
      <c r="P45" s="83">
        <v>115.27761540100001</v>
      </c>
      <c r="Q45" s="84">
        <f t="shared" si="0"/>
        <v>4.6051736503985644E-4</v>
      </c>
      <c r="R45" s="84">
        <f>P45/'סכום נכסי הקרן'!$C$42</f>
        <v>6.6813195220160997E-6</v>
      </c>
    </row>
    <row r="46" spans="2:18">
      <c r="B46" s="76" t="s">
        <v>3404</v>
      </c>
      <c r="C46" s="86" t="s">
        <v>3057</v>
      </c>
      <c r="D46" s="73" t="s">
        <v>3071</v>
      </c>
      <c r="E46" s="73"/>
      <c r="F46" s="73" t="s">
        <v>408</v>
      </c>
      <c r="G46" s="94">
        <v>43222</v>
      </c>
      <c r="H46" s="73" t="s">
        <v>294</v>
      </c>
      <c r="I46" s="83">
        <v>8.030000000002115</v>
      </c>
      <c r="J46" s="86" t="s">
        <v>324</v>
      </c>
      <c r="K46" s="86" t="s">
        <v>132</v>
      </c>
      <c r="L46" s="87">
        <v>3.2199999999999999E-2</v>
      </c>
      <c r="M46" s="87">
        <v>3.8200000000017699E-2</v>
      </c>
      <c r="N46" s="83">
        <v>526295.51963300002</v>
      </c>
      <c r="O46" s="85">
        <v>105.21</v>
      </c>
      <c r="P46" s="83">
        <v>553.71551556099996</v>
      </c>
      <c r="Q46" s="84">
        <f t="shared" si="0"/>
        <v>2.2120132284209732E-3</v>
      </c>
      <c r="R46" s="84">
        <f>P46/'סכום נכסי הקרן'!$C$42</f>
        <v>3.2092529593814153E-5</v>
      </c>
    </row>
    <row r="47" spans="2:18">
      <c r="B47" s="76" t="s">
        <v>3404</v>
      </c>
      <c r="C47" s="86" t="s">
        <v>3057</v>
      </c>
      <c r="D47" s="73" t="s">
        <v>3072</v>
      </c>
      <c r="E47" s="73"/>
      <c r="F47" s="73" t="s">
        <v>408</v>
      </c>
      <c r="G47" s="94">
        <v>43922</v>
      </c>
      <c r="H47" s="73" t="s">
        <v>294</v>
      </c>
      <c r="I47" s="83">
        <v>8.2200000000157996</v>
      </c>
      <c r="J47" s="86" t="s">
        <v>324</v>
      </c>
      <c r="K47" s="86" t="s">
        <v>132</v>
      </c>
      <c r="L47" s="87">
        <v>2.7699999999999999E-2</v>
      </c>
      <c r="M47" s="87">
        <v>3.3700000000051647E-2</v>
      </c>
      <c r="N47" s="83">
        <v>126626.542691</v>
      </c>
      <c r="O47" s="85">
        <v>103.98</v>
      </c>
      <c r="P47" s="83">
        <v>131.666280836</v>
      </c>
      <c r="Q47" s="84">
        <f t="shared" si="0"/>
        <v>5.2598770805825049E-4</v>
      </c>
      <c r="R47" s="84">
        <f>P47/'סכום נכסי הקרן'!$C$42</f>
        <v>7.6311822506105537E-6</v>
      </c>
    </row>
    <row r="48" spans="2:18">
      <c r="B48" s="76" t="s">
        <v>3404</v>
      </c>
      <c r="C48" s="86" t="s">
        <v>3057</v>
      </c>
      <c r="D48" s="73" t="s">
        <v>3073</v>
      </c>
      <c r="E48" s="73"/>
      <c r="F48" s="73" t="s">
        <v>408</v>
      </c>
      <c r="G48" s="94">
        <v>43978</v>
      </c>
      <c r="H48" s="73" t="s">
        <v>294</v>
      </c>
      <c r="I48" s="83">
        <v>8.2100000000150555</v>
      </c>
      <c r="J48" s="86" t="s">
        <v>324</v>
      </c>
      <c r="K48" s="86" t="s">
        <v>132</v>
      </c>
      <c r="L48" s="87">
        <v>2.3E-2</v>
      </c>
      <c r="M48" s="87">
        <v>3.9799999999976216E-2</v>
      </c>
      <c r="N48" s="83">
        <v>53119.121468999998</v>
      </c>
      <c r="O48" s="85">
        <v>95.02</v>
      </c>
      <c r="P48" s="83">
        <v>50.473791144000003</v>
      </c>
      <c r="Q48" s="84">
        <f t="shared" si="0"/>
        <v>2.0163547988350639E-4</v>
      </c>
      <c r="R48" s="84">
        <f>P48/'סכום נכסי הקרן'!$C$42</f>
        <v>2.9253860339450182E-6</v>
      </c>
    </row>
    <row r="49" spans="2:18">
      <c r="B49" s="76" t="s">
        <v>3404</v>
      </c>
      <c r="C49" s="86" t="s">
        <v>3057</v>
      </c>
      <c r="D49" s="73" t="s">
        <v>3074</v>
      </c>
      <c r="E49" s="73"/>
      <c r="F49" s="73" t="s">
        <v>408</v>
      </c>
      <c r="G49" s="94">
        <v>44010</v>
      </c>
      <c r="H49" s="73" t="s">
        <v>294</v>
      </c>
      <c r="I49" s="83">
        <v>8.3199999999729517</v>
      </c>
      <c r="J49" s="86" t="s">
        <v>324</v>
      </c>
      <c r="K49" s="86" t="s">
        <v>132</v>
      </c>
      <c r="L49" s="87">
        <v>2.2000000000000002E-2</v>
      </c>
      <c r="M49" s="87">
        <v>3.5599999999926232E-2</v>
      </c>
      <c r="N49" s="83">
        <v>83290.489035999999</v>
      </c>
      <c r="O49" s="85">
        <v>97.66</v>
      </c>
      <c r="P49" s="83">
        <v>81.341487409999999</v>
      </c>
      <c r="Q49" s="84">
        <f t="shared" si="0"/>
        <v>3.2494745246223155E-4</v>
      </c>
      <c r="R49" s="84">
        <f>P49/'סכום נכסי הקרן'!$C$42</f>
        <v>4.7144319032951244E-6</v>
      </c>
    </row>
    <row r="50" spans="2:18">
      <c r="B50" s="76" t="s">
        <v>3404</v>
      </c>
      <c r="C50" s="86" t="s">
        <v>3057</v>
      </c>
      <c r="D50" s="73" t="s">
        <v>3075</v>
      </c>
      <c r="E50" s="73"/>
      <c r="F50" s="73" t="s">
        <v>408</v>
      </c>
      <c r="G50" s="94">
        <v>44133</v>
      </c>
      <c r="H50" s="73" t="s">
        <v>294</v>
      </c>
      <c r="I50" s="83">
        <v>8.1799999999807316</v>
      </c>
      <c r="J50" s="86" t="s">
        <v>324</v>
      </c>
      <c r="K50" s="86" t="s">
        <v>132</v>
      </c>
      <c r="L50" s="87">
        <v>2.3799999999999998E-2</v>
      </c>
      <c r="M50" s="87">
        <v>3.9999999999903654E-2</v>
      </c>
      <c r="N50" s="83">
        <v>108309.84010199999</v>
      </c>
      <c r="O50" s="85">
        <v>95.83</v>
      </c>
      <c r="P50" s="83">
        <v>103.79332249999999</v>
      </c>
      <c r="Q50" s="84">
        <f t="shared" si="0"/>
        <v>4.1463927944867428E-4</v>
      </c>
      <c r="R50" s="84">
        <f>P50/'סכום נכסי הקרן'!$C$42</f>
        <v>6.0157069476312841E-6</v>
      </c>
    </row>
    <row r="51" spans="2:18">
      <c r="B51" s="76" t="s">
        <v>3404</v>
      </c>
      <c r="C51" s="86" t="s">
        <v>3057</v>
      </c>
      <c r="D51" s="73" t="s">
        <v>3076</v>
      </c>
      <c r="E51" s="73"/>
      <c r="F51" s="73" t="s">
        <v>408</v>
      </c>
      <c r="G51" s="94">
        <v>44251</v>
      </c>
      <c r="H51" s="73" t="s">
        <v>294</v>
      </c>
      <c r="I51" s="83">
        <v>8.0400000000110836</v>
      </c>
      <c r="J51" s="86" t="s">
        <v>324</v>
      </c>
      <c r="K51" s="86" t="s">
        <v>132</v>
      </c>
      <c r="L51" s="87">
        <v>2.3599999999999999E-2</v>
      </c>
      <c r="M51" s="87">
        <v>4.6700000000051992E-2</v>
      </c>
      <c r="N51" s="83">
        <v>321584.959431</v>
      </c>
      <c r="O51" s="85">
        <v>90.9</v>
      </c>
      <c r="P51" s="83">
        <v>292.32072984400003</v>
      </c>
      <c r="Q51" s="84">
        <f t="shared" si="0"/>
        <v>1.1677789463809367E-3</v>
      </c>
      <c r="R51" s="84">
        <f>P51/'סכום נכסי הקרן'!$C$42</f>
        <v>1.6942475711375353E-5</v>
      </c>
    </row>
    <row r="52" spans="2:18">
      <c r="B52" s="76" t="s">
        <v>3404</v>
      </c>
      <c r="C52" s="86" t="s">
        <v>3057</v>
      </c>
      <c r="D52" s="73" t="s">
        <v>3077</v>
      </c>
      <c r="E52" s="73"/>
      <c r="F52" s="73" t="s">
        <v>408</v>
      </c>
      <c r="G52" s="94">
        <v>44294</v>
      </c>
      <c r="H52" s="73" t="s">
        <v>294</v>
      </c>
      <c r="I52" s="83">
        <v>7.9800000000195945</v>
      </c>
      <c r="J52" s="86" t="s">
        <v>324</v>
      </c>
      <c r="K52" s="86" t="s">
        <v>132</v>
      </c>
      <c r="L52" s="87">
        <v>2.3199999999999998E-2</v>
      </c>
      <c r="M52" s="87">
        <v>5.0400000000100434E-2</v>
      </c>
      <c r="N52" s="83">
        <v>231376.48492799996</v>
      </c>
      <c r="O52" s="85">
        <v>87.78</v>
      </c>
      <c r="P52" s="83">
        <v>203.10227699900003</v>
      </c>
      <c r="Q52" s="84">
        <f t="shared" si="0"/>
        <v>8.1136415870346993E-4</v>
      </c>
      <c r="R52" s="84">
        <f>P52/'סכום נכסי הקרן'!$C$42</f>
        <v>1.1771506580518396E-5</v>
      </c>
    </row>
    <row r="53" spans="2:18">
      <c r="B53" s="76" t="s">
        <v>3404</v>
      </c>
      <c r="C53" s="86" t="s">
        <v>3057</v>
      </c>
      <c r="D53" s="73" t="s">
        <v>3078</v>
      </c>
      <c r="E53" s="73"/>
      <c r="F53" s="73" t="s">
        <v>408</v>
      </c>
      <c r="G53" s="94">
        <v>44602</v>
      </c>
      <c r="H53" s="73" t="s">
        <v>294</v>
      </c>
      <c r="I53" s="83">
        <v>7.7500000000039826</v>
      </c>
      <c r="J53" s="86" t="s">
        <v>324</v>
      </c>
      <c r="K53" s="86" t="s">
        <v>132</v>
      </c>
      <c r="L53" s="87">
        <v>2.0899999999999998E-2</v>
      </c>
      <c r="M53" s="87">
        <v>6.3800000000015927E-2</v>
      </c>
      <c r="N53" s="83">
        <v>331488.88549900003</v>
      </c>
      <c r="O53" s="85">
        <v>75.77</v>
      </c>
      <c r="P53" s="83">
        <v>251.16911371999996</v>
      </c>
      <c r="Q53" s="84">
        <f t="shared" si="0"/>
        <v>1.0033842045341879E-3</v>
      </c>
      <c r="R53" s="84">
        <f>P53/'סכום נכסי הקרן'!$C$42</f>
        <v>1.4557389107914874E-5</v>
      </c>
    </row>
    <row r="54" spans="2:18">
      <c r="B54" s="76" t="s">
        <v>3404</v>
      </c>
      <c r="C54" s="86" t="s">
        <v>3057</v>
      </c>
      <c r="D54" s="73" t="s">
        <v>3079</v>
      </c>
      <c r="E54" s="73"/>
      <c r="F54" s="73" t="s">
        <v>408</v>
      </c>
      <c r="G54" s="94">
        <v>43500</v>
      </c>
      <c r="H54" s="73" t="s">
        <v>294</v>
      </c>
      <c r="I54" s="83">
        <v>8.0500000000123872</v>
      </c>
      <c r="J54" s="86" t="s">
        <v>324</v>
      </c>
      <c r="K54" s="86" t="s">
        <v>132</v>
      </c>
      <c r="L54" s="87">
        <v>3.4500000000000003E-2</v>
      </c>
      <c r="M54" s="87">
        <v>3.5000000000044239E-2</v>
      </c>
      <c r="N54" s="83">
        <v>207484.43328699999</v>
      </c>
      <c r="O54" s="85">
        <v>108.93</v>
      </c>
      <c r="P54" s="83">
        <v>226.01279472400003</v>
      </c>
      <c r="Q54" s="84">
        <f t="shared" si="0"/>
        <v>9.0288835633468151E-4</v>
      </c>
      <c r="R54" s="84">
        <f>P54/'סכום נכסי הקרן'!$C$42</f>
        <v>1.3099366189715435E-5</v>
      </c>
    </row>
    <row r="55" spans="2:18">
      <c r="B55" s="76" t="s">
        <v>3404</v>
      </c>
      <c r="C55" s="86" t="s">
        <v>3057</v>
      </c>
      <c r="D55" s="73" t="s">
        <v>3080</v>
      </c>
      <c r="E55" s="73"/>
      <c r="F55" s="73" t="s">
        <v>408</v>
      </c>
      <c r="G55" s="94">
        <v>43556</v>
      </c>
      <c r="H55" s="73" t="s">
        <v>294</v>
      </c>
      <c r="I55" s="83">
        <v>8.1400000000120158</v>
      </c>
      <c r="J55" s="86" t="s">
        <v>324</v>
      </c>
      <c r="K55" s="86" t="s">
        <v>132</v>
      </c>
      <c r="L55" s="87">
        <v>3.0499999999999999E-2</v>
      </c>
      <c r="M55" s="87">
        <v>3.450000000004743E-2</v>
      </c>
      <c r="N55" s="83">
        <v>209232.66684399999</v>
      </c>
      <c r="O55" s="85">
        <v>105.81</v>
      </c>
      <c r="P55" s="83">
        <v>221.389076531</v>
      </c>
      <c r="Q55" s="84">
        <f t="shared" si="0"/>
        <v>8.844172723213602E-4</v>
      </c>
      <c r="R55" s="84">
        <f>P55/'סכום נכסי הקרן'!$C$42</f>
        <v>1.2831382344632151E-5</v>
      </c>
    </row>
    <row r="56" spans="2:18">
      <c r="B56" s="76" t="s">
        <v>3404</v>
      </c>
      <c r="C56" s="86" t="s">
        <v>3057</v>
      </c>
      <c r="D56" s="73" t="s">
        <v>3081</v>
      </c>
      <c r="E56" s="73"/>
      <c r="F56" s="73" t="s">
        <v>408</v>
      </c>
      <c r="G56" s="94">
        <v>43647</v>
      </c>
      <c r="H56" s="73" t="s">
        <v>294</v>
      </c>
      <c r="I56" s="83">
        <v>8.1100000000178412</v>
      </c>
      <c r="J56" s="86" t="s">
        <v>324</v>
      </c>
      <c r="K56" s="86" t="s">
        <v>132</v>
      </c>
      <c r="L56" s="87">
        <v>2.8999999999999998E-2</v>
      </c>
      <c r="M56" s="87">
        <v>3.8100000000070439E-2</v>
      </c>
      <c r="N56" s="83">
        <v>194231.412843</v>
      </c>
      <c r="O56" s="85">
        <v>100.14</v>
      </c>
      <c r="P56" s="83">
        <v>194.503317823</v>
      </c>
      <c r="Q56" s="84">
        <f t="shared" si="0"/>
        <v>7.7701256313964916E-4</v>
      </c>
      <c r="R56" s="84">
        <f>P56/'סכום נכסי הקרן'!$C$42</f>
        <v>1.1273123667133375E-5</v>
      </c>
    </row>
    <row r="57" spans="2:18">
      <c r="B57" s="76" t="s">
        <v>3404</v>
      </c>
      <c r="C57" s="86" t="s">
        <v>3057</v>
      </c>
      <c r="D57" s="73" t="s">
        <v>3082</v>
      </c>
      <c r="E57" s="73"/>
      <c r="F57" s="73" t="s">
        <v>408</v>
      </c>
      <c r="G57" s="94">
        <v>43703</v>
      </c>
      <c r="H57" s="73" t="s">
        <v>294</v>
      </c>
      <c r="I57" s="83">
        <v>8.2599999999510914</v>
      </c>
      <c r="J57" s="86" t="s">
        <v>324</v>
      </c>
      <c r="K57" s="86" t="s">
        <v>132</v>
      </c>
      <c r="L57" s="87">
        <v>2.3799999999999998E-2</v>
      </c>
      <c r="M57" s="87">
        <v>3.6499999999518321E-2</v>
      </c>
      <c r="N57" s="83">
        <v>13792.595159</v>
      </c>
      <c r="O57" s="85">
        <v>97.84</v>
      </c>
      <c r="P57" s="83">
        <v>13.494675641000002</v>
      </c>
      <c r="Q57" s="84">
        <f t="shared" si="0"/>
        <v>5.3909273249999472E-5</v>
      </c>
      <c r="R57" s="84">
        <f>P57/'סכום נכסי הקרן'!$C$42</f>
        <v>7.8213137468062431E-7</v>
      </c>
    </row>
    <row r="58" spans="2:18">
      <c r="B58" s="76" t="s">
        <v>3404</v>
      </c>
      <c r="C58" s="86" t="s">
        <v>3057</v>
      </c>
      <c r="D58" s="73" t="s">
        <v>3083</v>
      </c>
      <c r="E58" s="73"/>
      <c r="F58" s="73" t="s">
        <v>408</v>
      </c>
      <c r="G58" s="94">
        <v>43740</v>
      </c>
      <c r="H58" s="73" t="s">
        <v>294</v>
      </c>
      <c r="I58" s="83">
        <v>8.1400000000202812</v>
      </c>
      <c r="J58" s="86" t="s">
        <v>324</v>
      </c>
      <c r="K58" s="86" t="s">
        <v>132</v>
      </c>
      <c r="L58" s="87">
        <v>2.4300000000000002E-2</v>
      </c>
      <c r="M58" s="87">
        <v>4.1400000000098795E-2</v>
      </c>
      <c r="N58" s="83">
        <v>203827.67857799999</v>
      </c>
      <c r="O58" s="85">
        <v>94.35</v>
      </c>
      <c r="P58" s="83">
        <v>192.31140981499999</v>
      </c>
      <c r="Q58" s="84">
        <f t="shared" si="0"/>
        <v>7.6825620834567961E-4</v>
      </c>
      <c r="R58" s="84">
        <f>P58/'סכום נכסי הקרן'!$C$42</f>
        <v>1.1146083931679349E-5</v>
      </c>
    </row>
    <row r="59" spans="2:18">
      <c r="B59" s="76" t="s">
        <v>3404</v>
      </c>
      <c r="C59" s="86" t="s">
        <v>3057</v>
      </c>
      <c r="D59" s="73" t="s">
        <v>3084</v>
      </c>
      <c r="E59" s="73"/>
      <c r="F59" s="73" t="s">
        <v>408</v>
      </c>
      <c r="G59" s="94">
        <v>43831</v>
      </c>
      <c r="H59" s="73" t="s">
        <v>294</v>
      </c>
      <c r="I59" s="83">
        <v>8.1100000000146704</v>
      </c>
      <c r="J59" s="86" t="s">
        <v>324</v>
      </c>
      <c r="K59" s="86" t="s">
        <v>132</v>
      </c>
      <c r="L59" s="87">
        <v>2.3799999999999998E-2</v>
      </c>
      <c r="M59" s="87">
        <v>4.3200000000079467E-2</v>
      </c>
      <c r="N59" s="83">
        <v>211552.33993300001</v>
      </c>
      <c r="O59" s="85">
        <v>92.8</v>
      </c>
      <c r="P59" s="83">
        <v>196.32057759199998</v>
      </c>
      <c r="Q59" s="84">
        <f t="shared" si="0"/>
        <v>7.8427225252081548E-4</v>
      </c>
      <c r="R59" s="84">
        <f>P59/'סכום נכסי הקרן'!$C$42</f>
        <v>1.137844934661554E-5</v>
      </c>
    </row>
    <row r="60" spans="2:18">
      <c r="B60" s="76" t="s">
        <v>3405</v>
      </c>
      <c r="C60" s="86" t="s">
        <v>3057</v>
      </c>
      <c r="D60" s="73">
        <v>7936</v>
      </c>
      <c r="E60" s="73"/>
      <c r="F60" s="73" t="s">
        <v>3085</v>
      </c>
      <c r="G60" s="94">
        <v>44087</v>
      </c>
      <c r="H60" s="73" t="s">
        <v>3055</v>
      </c>
      <c r="I60" s="83">
        <v>5.4700000000004447</v>
      </c>
      <c r="J60" s="86" t="s">
        <v>314</v>
      </c>
      <c r="K60" s="86" t="s">
        <v>132</v>
      </c>
      <c r="L60" s="87">
        <v>1.7947999999999999E-2</v>
      </c>
      <c r="M60" s="87">
        <v>3.1099999999999805E-2</v>
      </c>
      <c r="N60" s="83">
        <v>1018870.910116</v>
      </c>
      <c r="O60" s="85">
        <v>101.66</v>
      </c>
      <c r="P60" s="83">
        <v>1035.784072082</v>
      </c>
      <c r="Q60" s="84">
        <f t="shared" si="0"/>
        <v>4.1378072400803457E-3</v>
      </c>
      <c r="R60" s="84">
        <f>P60/'סכום נכסי הקרן'!$C$42</f>
        <v>6.0032507762428651E-5</v>
      </c>
    </row>
    <row r="61" spans="2:18">
      <c r="B61" s="76" t="s">
        <v>3405</v>
      </c>
      <c r="C61" s="86" t="s">
        <v>3057</v>
      </c>
      <c r="D61" s="73">
        <v>7937</v>
      </c>
      <c r="E61" s="73"/>
      <c r="F61" s="73" t="s">
        <v>3085</v>
      </c>
      <c r="G61" s="94">
        <v>44087</v>
      </c>
      <c r="H61" s="73" t="s">
        <v>3055</v>
      </c>
      <c r="I61" s="83">
        <v>6.9100000000020305</v>
      </c>
      <c r="J61" s="86" t="s">
        <v>314</v>
      </c>
      <c r="K61" s="86" t="s">
        <v>132</v>
      </c>
      <c r="L61" s="87">
        <v>7.0499999999999993E-2</v>
      </c>
      <c r="M61" s="87">
        <v>8.4099999999928038E-2</v>
      </c>
      <c r="N61" s="83">
        <v>58120.530772999999</v>
      </c>
      <c r="O61" s="85">
        <v>93.26</v>
      </c>
      <c r="P61" s="83">
        <v>54.203149979000003</v>
      </c>
      <c r="Q61" s="84">
        <f t="shared" si="0"/>
        <v>2.1653372789122335E-4</v>
      </c>
      <c r="R61" s="84">
        <f>P61/'סכום נכסי הקרן'!$C$42</f>
        <v>3.1415341378263602E-6</v>
      </c>
    </row>
    <row r="62" spans="2:18">
      <c r="B62" s="76" t="s">
        <v>3406</v>
      </c>
      <c r="C62" s="86" t="s">
        <v>3056</v>
      </c>
      <c r="D62" s="73">
        <v>8063</v>
      </c>
      <c r="E62" s="73"/>
      <c r="F62" s="73" t="s">
        <v>411</v>
      </c>
      <c r="G62" s="94">
        <v>44147</v>
      </c>
      <c r="H62" s="73" t="s">
        <v>130</v>
      </c>
      <c r="I62" s="83">
        <v>7.8600000000021417</v>
      </c>
      <c r="J62" s="86" t="s">
        <v>496</v>
      </c>
      <c r="K62" s="86" t="s">
        <v>132</v>
      </c>
      <c r="L62" s="87">
        <v>1.6250000000000001E-2</v>
      </c>
      <c r="M62" s="87">
        <v>3.2900000000012544E-2</v>
      </c>
      <c r="N62" s="83">
        <v>799325.720264</v>
      </c>
      <c r="O62" s="85">
        <v>95.77</v>
      </c>
      <c r="P62" s="83">
        <v>765.51429397600009</v>
      </c>
      <c r="Q62" s="84">
        <f t="shared" si="0"/>
        <v>3.0581186497991657E-3</v>
      </c>
      <c r="R62" s="84">
        <f>P62/'סכום נכסי הקרן'!$C$42</f>
        <v>4.4368072491199823E-5</v>
      </c>
    </row>
    <row r="63" spans="2:18">
      <c r="B63" s="76" t="s">
        <v>3406</v>
      </c>
      <c r="C63" s="86" t="s">
        <v>3056</v>
      </c>
      <c r="D63" s="73">
        <v>8145</v>
      </c>
      <c r="E63" s="73"/>
      <c r="F63" s="73" t="s">
        <v>411</v>
      </c>
      <c r="G63" s="94">
        <v>44185</v>
      </c>
      <c r="H63" s="73" t="s">
        <v>130</v>
      </c>
      <c r="I63" s="83">
        <v>7.8500000000068315</v>
      </c>
      <c r="J63" s="86" t="s">
        <v>496</v>
      </c>
      <c r="K63" s="86" t="s">
        <v>132</v>
      </c>
      <c r="L63" s="87">
        <v>1.4990000000000002E-2</v>
      </c>
      <c r="M63" s="87">
        <v>3.4500000000022769E-2</v>
      </c>
      <c r="N63" s="83">
        <v>375747.14159500005</v>
      </c>
      <c r="O63" s="85">
        <v>93.49</v>
      </c>
      <c r="P63" s="83">
        <v>351.28598383600001</v>
      </c>
      <c r="Q63" s="84">
        <f t="shared" si="0"/>
        <v>1.4033365895785609E-3</v>
      </c>
      <c r="R63" s="84">
        <f>P63/'סכום נכסי הקרן'!$C$42</f>
        <v>2.0360014331054066E-5</v>
      </c>
    </row>
    <row r="64" spans="2:18">
      <c r="B64" s="76" t="s">
        <v>3407</v>
      </c>
      <c r="C64" s="86" t="s">
        <v>3056</v>
      </c>
      <c r="D64" s="73" t="s">
        <v>3086</v>
      </c>
      <c r="E64" s="73"/>
      <c r="F64" s="73" t="s">
        <v>408</v>
      </c>
      <c r="G64" s="94">
        <v>42901</v>
      </c>
      <c r="H64" s="73" t="s">
        <v>294</v>
      </c>
      <c r="I64" s="83">
        <v>0.66000000000033188</v>
      </c>
      <c r="J64" s="86" t="s">
        <v>156</v>
      </c>
      <c r="K64" s="86" t="s">
        <v>132</v>
      </c>
      <c r="L64" s="87">
        <v>0.04</v>
      </c>
      <c r="M64" s="87">
        <v>6.0599999999942485E-2</v>
      </c>
      <c r="N64" s="83">
        <v>362106.82860900002</v>
      </c>
      <c r="O64" s="85">
        <v>99.88</v>
      </c>
      <c r="P64" s="83">
        <v>361.67229231800002</v>
      </c>
      <c r="Q64" s="84">
        <f t="shared" si="0"/>
        <v>1.4448283865591243E-3</v>
      </c>
      <c r="R64" s="84">
        <f>P64/'סכום נכסי הקרן'!$C$42</f>
        <v>2.0961989357871512E-5</v>
      </c>
    </row>
    <row r="65" spans="2:18">
      <c r="B65" s="76" t="s">
        <v>3408</v>
      </c>
      <c r="C65" s="86" t="s">
        <v>3056</v>
      </c>
      <c r="D65" s="73">
        <v>4069</v>
      </c>
      <c r="E65" s="73"/>
      <c r="F65" s="73" t="s">
        <v>411</v>
      </c>
      <c r="G65" s="94">
        <v>42052</v>
      </c>
      <c r="H65" s="73" t="s">
        <v>130</v>
      </c>
      <c r="I65" s="83">
        <v>4.3800000000001882</v>
      </c>
      <c r="J65" s="86" t="s">
        <v>538</v>
      </c>
      <c r="K65" s="86" t="s">
        <v>132</v>
      </c>
      <c r="L65" s="87">
        <v>2.9779E-2</v>
      </c>
      <c r="M65" s="87">
        <v>2.0099999999995913E-2</v>
      </c>
      <c r="N65" s="83">
        <v>554834.29715500004</v>
      </c>
      <c r="O65" s="85">
        <v>114.66</v>
      </c>
      <c r="P65" s="83">
        <v>636.17300672600004</v>
      </c>
      <c r="Q65" s="84">
        <f t="shared" si="0"/>
        <v>2.541418954129398E-3</v>
      </c>
      <c r="R65" s="84">
        <f>P65/'סכום נכסי הקרן'!$C$42</f>
        <v>3.6871643418651352E-5</v>
      </c>
    </row>
    <row r="66" spans="2:18">
      <c r="B66" s="76" t="s">
        <v>3409</v>
      </c>
      <c r="C66" s="86" t="s">
        <v>3056</v>
      </c>
      <c r="D66" s="73">
        <v>8224</v>
      </c>
      <c r="E66" s="73"/>
      <c r="F66" s="73" t="s">
        <v>411</v>
      </c>
      <c r="G66" s="94">
        <v>44223</v>
      </c>
      <c r="H66" s="73" t="s">
        <v>130</v>
      </c>
      <c r="I66" s="83">
        <v>12.679999999998719</v>
      </c>
      <c r="J66" s="86" t="s">
        <v>314</v>
      </c>
      <c r="K66" s="86" t="s">
        <v>132</v>
      </c>
      <c r="L66" s="87">
        <v>2.1537000000000001E-2</v>
      </c>
      <c r="M66" s="87">
        <v>4.0199999999997821E-2</v>
      </c>
      <c r="N66" s="83">
        <v>1690364.112765</v>
      </c>
      <c r="O66" s="85">
        <v>86.84</v>
      </c>
      <c r="P66" s="83">
        <v>1467.9122256159999</v>
      </c>
      <c r="Q66" s="84">
        <f t="shared" si="0"/>
        <v>5.8640965802334551E-3</v>
      </c>
      <c r="R66" s="84">
        <f>P66/'סכום נכסי הקרן'!$C$42</f>
        <v>8.5078014283154603E-5</v>
      </c>
    </row>
    <row r="67" spans="2:18">
      <c r="B67" s="76" t="s">
        <v>3409</v>
      </c>
      <c r="C67" s="86" t="s">
        <v>3056</v>
      </c>
      <c r="D67" s="73">
        <v>2963</v>
      </c>
      <c r="E67" s="73"/>
      <c r="F67" s="73" t="s">
        <v>411</v>
      </c>
      <c r="G67" s="94">
        <v>41423</v>
      </c>
      <c r="H67" s="73" t="s">
        <v>130</v>
      </c>
      <c r="I67" s="83">
        <v>3.029999999997222</v>
      </c>
      <c r="J67" s="86" t="s">
        <v>314</v>
      </c>
      <c r="K67" s="86" t="s">
        <v>132</v>
      </c>
      <c r="L67" s="87">
        <v>0.05</v>
      </c>
      <c r="M67" s="87">
        <v>2.1999999999995291E-2</v>
      </c>
      <c r="N67" s="83">
        <v>350558.048412</v>
      </c>
      <c r="O67" s="85">
        <v>121.19</v>
      </c>
      <c r="P67" s="83">
        <v>424.84129620600004</v>
      </c>
      <c r="Q67" s="84">
        <f t="shared" si="0"/>
        <v>1.6971794012943047E-3</v>
      </c>
      <c r="R67" s="84">
        <f>P67/'סכום נכסי הקרן'!$C$42</f>
        <v>2.4623171083352832E-5</v>
      </c>
    </row>
    <row r="68" spans="2:18">
      <c r="B68" s="76" t="s">
        <v>3409</v>
      </c>
      <c r="C68" s="86" t="s">
        <v>3056</v>
      </c>
      <c r="D68" s="73">
        <v>2968</v>
      </c>
      <c r="E68" s="73"/>
      <c r="F68" s="73" t="s">
        <v>411</v>
      </c>
      <c r="G68" s="94">
        <v>41423</v>
      </c>
      <c r="H68" s="73" t="s">
        <v>130</v>
      </c>
      <c r="I68" s="83">
        <v>3.0300000000074654</v>
      </c>
      <c r="J68" s="86" t="s">
        <v>314</v>
      </c>
      <c r="K68" s="86" t="s">
        <v>132</v>
      </c>
      <c r="L68" s="87">
        <v>0.05</v>
      </c>
      <c r="M68" s="87">
        <v>2.2000000000058549E-2</v>
      </c>
      <c r="N68" s="83">
        <v>112746.436306</v>
      </c>
      <c r="O68" s="85">
        <v>121.19</v>
      </c>
      <c r="P68" s="83">
        <v>136.63740546599999</v>
      </c>
      <c r="Q68" s="84">
        <f t="shared" si="0"/>
        <v>5.4584663043384695E-4</v>
      </c>
      <c r="R68" s="84">
        <f>P68/'סכום נכסי הקרן'!$C$42</f>
        <v>7.9193012572473433E-6</v>
      </c>
    </row>
    <row r="69" spans="2:18">
      <c r="B69" s="76" t="s">
        <v>3409</v>
      </c>
      <c r="C69" s="86" t="s">
        <v>3056</v>
      </c>
      <c r="D69" s="73">
        <v>4605</v>
      </c>
      <c r="E69" s="73"/>
      <c r="F69" s="73" t="s">
        <v>411</v>
      </c>
      <c r="G69" s="94">
        <v>42352</v>
      </c>
      <c r="H69" s="73" t="s">
        <v>130</v>
      </c>
      <c r="I69" s="83">
        <v>5.2299999999982951</v>
      </c>
      <c r="J69" s="86" t="s">
        <v>314</v>
      </c>
      <c r="K69" s="86" t="s">
        <v>132</v>
      </c>
      <c r="L69" s="87">
        <v>0.05</v>
      </c>
      <c r="M69" s="87">
        <v>2.7199999999993795E-2</v>
      </c>
      <c r="N69" s="83">
        <v>415022.26455000008</v>
      </c>
      <c r="O69" s="85">
        <v>124.33</v>
      </c>
      <c r="P69" s="83">
        <v>515.99717135599997</v>
      </c>
      <c r="Q69" s="84">
        <f t="shared" si="0"/>
        <v>2.0613339102677438E-3</v>
      </c>
      <c r="R69" s="84">
        <f>P69/'סכום נכסי הקרן'!$C$42</f>
        <v>2.990643033596289E-5</v>
      </c>
    </row>
    <row r="70" spans="2:18">
      <c r="B70" s="76" t="s">
        <v>3409</v>
      </c>
      <c r="C70" s="86" t="s">
        <v>3056</v>
      </c>
      <c r="D70" s="73">
        <v>4606</v>
      </c>
      <c r="E70" s="73"/>
      <c r="F70" s="73" t="s">
        <v>411</v>
      </c>
      <c r="G70" s="94">
        <v>42352</v>
      </c>
      <c r="H70" s="73" t="s">
        <v>130</v>
      </c>
      <c r="I70" s="83">
        <v>6.999999999998014</v>
      </c>
      <c r="J70" s="86" t="s">
        <v>314</v>
      </c>
      <c r="K70" s="86" t="s">
        <v>132</v>
      </c>
      <c r="L70" s="87">
        <v>4.0999999999999995E-2</v>
      </c>
      <c r="M70" s="87">
        <v>2.7599999999994171E-2</v>
      </c>
      <c r="N70" s="83">
        <v>1246666.3514129999</v>
      </c>
      <c r="O70" s="85">
        <v>121.24</v>
      </c>
      <c r="P70" s="83">
        <v>1511.4582289130003</v>
      </c>
      <c r="Q70" s="84">
        <f t="shared" si="0"/>
        <v>6.0380565517907563E-3</v>
      </c>
      <c r="R70" s="84">
        <f>P70/'סכום נכסי הקרן'!$C$42</f>
        <v>8.760187601400285E-5</v>
      </c>
    </row>
    <row r="71" spans="2:18">
      <c r="B71" s="76" t="s">
        <v>3409</v>
      </c>
      <c r="C71" s="86" t="s">
        <v>3056</v>
      </c>
      <c r="D71" s="73">
        <v>5150</v>
      </c>
      <c r="E71" s="73"/>
      <c r="F71" s="73" t="s">
        <v>411</v>
      </c>
      <c r="G71" s="94">
        <v>42631</v>
      </c>
      <c r="H71" s="73" t="s">
        <v>130</v>
      </c>
      <c r="I71" s="83">
        <v>6.9400000000052149</v>
      </c>
      <c r="J71" s="86" t="s">
        <v>314</v>
      </c>
      <c r="K71" s="86" t="s">
        <v>132</v>
      </c>
      <c r="L71" s="87">
        <v>4.0999999999999995E-2</v>
      </c>
      <c r="M71" s="87">
        <v>3.0700000000014736E-2</v>
      </c>
      <c r="N71" s="83">
        <v>369949.17090400006</v>
      </c>
      <c r="O71" s="85">
        <v>119.22</v>
      </c>
      <c r="P71" s="83">
        <v>441.05339780500003</v>
      </c>
      <c r="Q71" s="84">
        <f t="shared" si="0"/>
        <v>1.7619443973792702E-3</v>
      </c>
      <c r="R71" s="84">
        <f>P71/'סכום נכסי הקרן'!$C$42</f>
        <v>2.5562800434025258E-5</v>
      </c>
    </row>
    <row r="72" spans="2:18">
      <c r="B72" s="76" t="s">
        <v>3410</v>
      </c>
      <c r="C72" s="86" t="s">
        <v>3057</v>
      </c>
      <c r="D72" s="73" t="s">
        <v>3087</v>
      </c>
      <c r="E72" s="73"/>
      <c r="F72" s="73" t="s">
        <v>408</v>
      </c>
      <c r="G72" s="94">
        <v>42033</v>
      </c>
      <c r="H72" s="73" t="s">
        <v>294</v>
      </c>
      <c r="I72" s="83">
        <v>3.8799999999964512</v>
      </c>
      <c r="J72" s="86" t="s">
        <v>324</v>
      </c>
      <c r="K72" s="86" t="s">
        <v>132</v>
      </c>
      <c r="L72" s="87">
        <v>5.0999999999999997E-2</v>
      </c>
      <c r="M72" s="87">
        <v>2.7199999999917197E-2</v>
      </c>
      <c r="N72" s="83">
        <v>83666.588514000003</v>
      </c>
      <c r="O72" s="85">
        <v>121.25</v>
      </c>
      <c r="P72" s="83">
        <v>101.445737322</v>
      </c>
      <c r="Q72" s="84">
        <f t="shared" si="0"/>
        <v>4.0526101692460584E-4</v>
      </c>
      <c r="R72" s="84">
        <f>P72/'סכום נכסי הקרן'!$C$42</f>
        <v>5.8796443944217482E-6</v>
      </c>
    </row>
    <row r="73" spans="2:18">
      <c r="B73" s="76" t="s">
        <v>3410</v>
      </c>
      <c r="C73" s="86" t="s">
        <v>3057</v>
      </c>
      <c r="D73" s="73" t="s">
        <v>3088</v>
      </c>
      <c r="E73" s="73"/>
      <c r="F73" s="73" t="s">
        <v>408</v>
      </c>
      <c r="G73" s="94">
        <v>42054</v>
      </c>
      <c r="H73" s="73" t="s">
        <v>294</v>
      </c>
      <c r="I73" s="83">
        <v>3.8800000000008001</v>
      </c>
      <c r="J73" s="86" t="s">
        <v>324</v>
      </c>
      <c r="K73" s="86" t="s">
        <v>132</v>
      </c>
      <c r="L73" s="87">
        <v>5.0999999999999997E-2</v>
      </c>
      <c r="M73" s="87">
        <v>2.7200000000002E-2</v>
      </c>
      <c r="N73" s="83">
        <v>163435.20537700001</v>
      </c>
      <c r="O73" s="85">
        <v>122.32</v>
      </c>
      <c r="P73" s="83">
        <v>199.91393906800002</v>
      </c>
      <c r="Q73" s="84">
        <f t="shared" si="0"/>
        <v>7.9862721079096118E-4</v>
      </c>
      <c r="R73" s="84">
        <f>P73/'סכום נכסי הקרן'!$C$42</f>
        <v>1.1586715245383007E-5</v>
      </c>
    </row>
    <row r="74" spans="2:18">
      <c r="B74" s="76" t="s">
        <v>3410</v>
      </c>
      <c r="C74" s="86" t="s">
        <v>3057</v>
      </c>
      <c r="D74" s="73" t="s">
        <v>3089</v>
      </c>
      <c r="E74" s="73"/>
      <c r="F74" s="73" t="s">
        <v>408</v>
      </c>
      <c r="G74" s="94">
        <v>42565</v>
      </c>
      <c r="H74" s="73" t="s">
        <v>294</v>
      </c>
      <c r="I74" s="83">
        <v>3.8800000000006527</v>
      </c>
      <c r="J74" s="86" t="s">
        <v>324</v>
      </c>
      <c r="K74" s="86" t="s">
        <v>132</v>
      </c>
      <c r="L74" s="87">
        <v>5.0999999999999997E-2</v>
      </c>
      <c r="M74" s="87">
        <v>2.7200000000001633E-2</v>
      </c>
      <c r="N74" s="83">
        <v>199487.20308600002</v>
      </c>
      <c r="O74" s="85">
        <v>122.81</v>
      </c>
      <c r="P74" s="83">
        <v>244.99022224300001</v>
      </c>
      <c r="Q74" s="84">
        <f t="shared" si="0"/>
        <v>9.787004286601203E-4</v>
      </c>
      <c r="R74" s="84">
        <f>P74/'סכום נכסי הקרן'!$C$42</f>
        <v>1.419926972709586E-5</v>
      </c>
    </row>
    <row r="75" spans="2:18">
      <c r="B75" s="76" t="s">
        <v>3410</v>
      </c>
      <c r="C75" s="86" t="s">
        <v>3057</v>
      </c>
      <c r="D75" s="73" t="s">
        <v>3090</v>
      </c>
      <c r="E75" s="73"/>
      <c r="F75" s="73" t="s">
        <v>408</v>
      </c>
      <c r="G75" s="94">
        <v>40570</v>
      </c>
      <c r="H75" s="73" t="s">
        <v>294</v>
      </c>
      <c r="I75" s="83">
        <v>3.9199999999991859</v>
      </c>
      <c r="J75" s="86" t="s">
        <v>324</v>
      </c>
      <c r="K75" s="86" t="s">
        <v>132</v>
      </c>
      <c r="L75" s="87">
        <v>5.0999999999999997E-2</v>
      </c>
      <c r="M75" s="87">
        <v>2.0599999999992912E-2</v>
      </c>
      <c r="N75" s="83">
        <v>1011488.609287</v>
      </c>
      <c r="O75" s="85">
        <v>131.16999999999999</v>
      </c>
      <c r="P75" s="83">
        <v>1326.769557049</v>
      </c>
      <c r="Q75" s="84">
        <f t="shared" ref="Q75:Q138" si="1">IFERROR(P75/$P$10,0)</f>
        <v>5.3002520767097923E-3</v>
      </c>
      <c r="R75" s="84">
        <f>P75/'סכום נכסי הקרן'!$C$42</f>
        <v>7.6897594662174448E-5</v>
      </c>
    </row>
    <row r="76" spans="2:18">
      <c r="B76" s="76" t="s">
        <v>3410</v>
      </c>
      <c r="C76" s="86" t="s">
        <v>3057</v>
      </c>
      <c r="D76" s="73" t="s">
        <v>3091</v>
      </c>
      <c r="E76" s="73"/>
      <c r="F76" s="73" t="s">
        <v>408</v>
      </c>
      <c r="G76" s="94">
        <v>41207</v>
      </c>
      <c r="H76" s="73" t="s">
        <v>294</v>
      </c>
      <c r="I76" s="83">
        <v>3.920000000015476</v>
      </c>
      <c r="J76" s="86" t="s">
        <v>324</v>
      </c>
      <c r="K76" s="86" t="s">
        <v>132</v>
      </c>
      <c r="L76" s="87">
        <v>5.0999999999999997E-2</v>
      </c>
      <c r="M76" s="87">
        <v>2.0400000000198974E-2</v>
      </c>
      <c r="N76" s="83">
        <v>14377.626635000001</v>
      </c>
      <c r="O76" s="85">
        <v>125.84</v>
      </c>
      <c r="P76" s="83">
        <v>18.092805591000001</v>
      </c>
      <c r="Q76" s="84">
        <f t="shared" si="1"/>
        <v>7.227813594132886E-5</v>
      </c>
      <c r="R76" s="84">
        <f>P76/'סכום נכסי הקרן'!$C$42</f>
        <v>1.0486321631713915E-6</v>
      </c>
    </row>
    <row r="77" spans="2:18">
      <c r="B77" s="76" t="s">
        <v>3410</v>
      </c>
      <c r="C77" s="86" t="s">
        <v>3057</v>
      </c>
      <c r="D77" s="73" t="s">
        <v>3092</v>
      </c>
      <c r="E77" s="73"/>
      <c r="F77" s="73" t="s">
        <v>408</v>
      </c>
      <c r="G77" s="94">
        <v>41239</v>
      </c>
      <c r="H77" s="73" t="s">
        <v>294</v>
      </c>
      <c r="I77" s="83">
        <v>3.8800000000061639</v>
      </c>
      <c r="J77" s="86" t="s">
        <v>324</v>
      </c>
      <c r="K77" s="86" t="s">
        <v>132</v>
      </c>
      <c r="L77" s="87">
        <v>5.0999999999999997E-2</v>
      </c>
      <c r="M77" s="87">
        <v>2.7200000000015413E-2</v>
      </c>
      <c r="N77" s="83">
        <v>126793.002618</v>
      </c>
      <c r="O77" s="85">
        <v>122.84</v>
      </c>
      <c r="P77" s="83">
        <v>155.75252810800001</v>
      </c>
      <c r="Q77" s="84">
        <f t="shared" si="1"/>
        <v>6.2220877481796116E-4</v>
      </c>
      <c r="R77" s="84">
        <f>P77/'סכום נכסי הקרן'!$C$42</f>
        <v>9.0271853996236863E-6</v>
      </c>
    </row>
    <row r="78" spans="2:18">
      <c r="B78" s="76" t="s">
        <v>3410</v>
      </c>
      <c r="C78" s="86" t="s">
        <v>3057</v>
      </c>
      <c r="D78" s="73" t="s">
        <v>3093</v>
      </c>
      <c r="E78" s="73"/>
      <c r="F78" s="73" t="s">
        <v>408</v>
      </c>
      <c r="G78" s="94">
        <v>41269</v>
      </c>
      <c r="H78" s="73" t="s">
        <v>294</v>
      </c>
      <c r="I78" s="83">
        <v>3.92</v>
      </c>
      <c r="J78" s="86" t="s">
        <v>324</v>
      </c>
      <c r="K78" s="86" t="s">
        <v>132</v>
      </c>
      <c r="L78" s="87">
        <v>5.0999999999999997E-2</v>
      </c>
      <c r="M78" s="87">
        <v>2.0599999999999997E-2</v>
      </c>
      <c r="N78" s="83">
        <v>34520.053822000002</v>
      </c>
      <c r="O78" s="85">
        <v>126.57</v>
      </c>
      <c r="P78" s="83">
        <v>43.692030550000005</v>
      </c>
      <c r="Q78" s="84">
        <f t="shared" si="1"/>
        <v>1.7454332926765563E-4</v>
      </c>
      <c r="R78" s="84">
        <f>P78/'סכום נכסי הקרן'!$C$42</f>
        <v>2.5323252537344431E-6</v>
      </c>
    </row>
    <row r="79" spans="2:18">
      <c r="B79" s="76" t="s">
        <v>3410</v>
      </c>
      <c r="C79" s="86" t="s">
        <v>3057</v>
      </c>
      <c r="D79" s="73" t="s">
        <v>3094</v>
      </c>
      <c r="E79" s="73"/>
      <c r="F79" s="73" t="s">
        <v>408</v>
      </c>
      <c r="G79" s="94">
        <v>41298</v>
      </c>
      <c r="H79" s="73" t="s">
        <v>294</v>
      </c>
      <c r="I79" s="83">
        <v>3.8800000000167358</v>
      </c>
      <c r="J79" s="86" t="s">
        <v>324</v>
      </c>
      <c r="K79" s="86" t="s">
        <v>132</v>
      </c>
      <c r="L79" s="87">
        <v>5.0999999999999997E-2</v>
      </c>
      <c r="M79" s="87">
        <v>2.7200000000158063E-2</v>
      </c>
      <c r="N79" s="83">
        <v>69850.93707</v>
      </c>
      <c r="O79" s="85">
        <v>123.18</v>
      </c>
      <c r="P79" s="83">
        <v>86.04238428699999</v>
      </c>
      <c r="Q79" s="84">
        <f t="shared" si="1"/>
        <v>3.4372685413175413E-4</v>
      </c>
      <c r="R79" s="84">
        <f>P79/'סכום נכסי הקרן'!$C$42</f>
        <v>4.9868889103734656E-6</v>
      </c>
    </row>
    <row r="80" spans="2:18">
      <c r="B80" s="76" t="s">
        <v>3410</v>
      </c>
      <c r="C80" s="86" t="s">
        <v>3057</v>
      </c>
      <c r="D80" s="73" t="s">
        <v>3095</v>
      </c>
      <c r="E80" s="73"/>
      <c r="F80" s="73" t="s">
        <v>408</v>
      </c>
      <c r="G80" s="94">
        <v>41330</v>
      </c>
      <c r="H80" s="73" t="s">
        <v>294</v>
      </c>
      <c r="I80" s="83">
        <v>3.8800000000035921</v>
      </c>
      <c r="J80" s="86" t="s">
        <v>324</v>
      </c>
      <c r="K80" s="86" t="s">
        <v>132</v>
      </c>
      <c r="L80" s="87">
        <v>5.0999999999999997E-2</v>
      </c>
      <c r="M80" s="87">
        <v>2.7200000000008981E-2</v>
      </c>
      <c r="N80" s="83">
        <v>108280.860766</v>
      </c>
      <c r="O80" s="85">
        <v>123.41</v>
      </c>
      <c r="P80" s="83">
        <v>133.62940620399999</v>
      </c>
      <c r="Q80" s="84">
        <f t="shared" si="1"/>
        <v>5.3383010936547263E-4</v>
      </c>
      <c r="R80" s="84">
        <f>P80/'סכום נכסי הקרן'!$C$42</f>
        <v>7.744962083752987E-6</v>
      </c>
    </row>
    <row r="81" spans="2:18">
      <c r="B81" s="76" t="s">
        <v>3410</v>
      </c>
      <c r="C81" s="86" t="s">
        <v>3057</v>
      </c>
      <c r="D81" s="73" t="s">
        <v>3096</v>
      </c>
      <c r="E81" s="73"/>
      <c r="F81" s="73" t="s">
        <v>408</v>
      </c>
      <c r="G81" s="94">
        <v>41389</v>
      </c>
      <c r="H81" s="73" t="s">
        <v>294</v>
      </c>
      <c r="I81" s="83">
        <v>3.92000000001403</v>
      </c>
      <c r="J81" s="86" t="s">
        <v>324</v>
      </c>
      <c r="K81" s="86" t="s">
        <v>132</v>
      </c>
      <c r="L81" s="87">
        <v>5.0999999999999997E-2</v>
      </c>
      <c r="M81" s="87">
        <v>2.0600000000103556E-2</v>
      </c>
      <c r="N81" s="83">
        <v>47396.158331999999</v>
      </c>
      <c r="O81" s="85">
        <v>126.32</v>
      </c>
      <c r="P81" s="83">
        <v>59.870827423000001</v>
      </c>
      <c r="Q81" s="84">
        <f t="shared" si="1"/>
        <v>2.3917527779948131E-4</v>
      </c>
      <c r="R81" s="84">
        <f>P81/'סכום נכסי הקרן'!$C$42</f>
        <v>3.4700243119105736E-6</v>
      </c>
    </row>
    <row r="82" spans="2:18">
      <c r="B82" s="76" t="s">
        <v>3410</v>
      </c>
      <c r="C82" s="86" t="s">
        <v>3057</v>
      </c>
      <c r="D82" s="73" t="s">
        <v>3097</v>
      </c>
      <c r="E82" s="73"/>
      <c r="F82" s="73" t="s">
        <v>408</v>
      </c>
      <c r="G82" s="94">
        <v>41422</v>
      </c>
      <c r="H82" s="73" t="s">
        <v>294</v>
      </c>
      <c r="I82" s="83">
        <v>3.9199999999706581</v>
      </c>
      <c r="J82" s="86" t="s">
        <v>324</v>
      </c>
      <c r="K82" s="86" t="s">
        <v>132</v>
      </c>
      <c r="L82" s="87">
        <v>5.0999999999999997E-2</v>
      </c>
      <c r="M82" s="87">
        <v>2.0899999999757012E-2</v>
      </c>
      <c r="N82" s="83">
        <v>17359.061181000001</v>
      </c>
      <c r="O82" s="85">
        <v>125.65</v>
      </c>
      <c r="P82" s="83">
        <v>21.811659416999998</v>
      </c>
      <c r="Q82" s="84">
        <f t="shared" si="1"/>
        <v>8.7134417960700429E-5</v>
      </c>
      <c r="R82" s="84">
        <f>P82/'סכום נכסי הקרן'!$C$42</f>
        <v>1.2641714123200384E-6</v>
      </c>
    </row>
    <row r="83" spans="2:18">
      <c r="B83" s="76" t="s">
        <v>3410</v>
      </c>
      <c r="C83" s="86" t="s">
        <v>3057</v>
      </c>
      <c r="D83" s="73" t="s">
        <v>3098</v>
      </c>
      <c r="E83" s="73"/>
      <c r="F83" s="73" t="s">
        <v>408</v>
      </c>
      <c r="G83" s="94">
        <v>41450</v>
      </c>
      <c r="H83" s="73" t="s">
        <v>294</v>
      </c>
      <c r="I83" s="83">
        <v>3.9200000000501607</v>
      </c>
      <c r="J83" s="86" t="s">
        <v>324</v>
      </c>
      <c r="K83" s="86" t="s">
        <v>132</v>
      </c>
      <c r="L83" s="87">
        <v>5.0999999999999997E-2</v>
      </c>
      <c r="M83" s="87">
        <v>2.1000000000139338E-2</v>
      </c>
      <c r="N83" s="83">
        <v>28597.718711000001</v>
      </c>
      <c r="O83" s="85">
        <v>125.48</v>
      </c>
      <c r="P83" s="83">
        <v>35.884418035000003</v>
      </c>
      <c r="Q83" s="84">
        <f t="shared" si="1"/>
        <v>1.4335304891571822E-4</v>
      </c>
      <c r="R83" s="84">
        <f>P83/'סכום נכסי הקרן'!$C$42</f>
        <v>2.0798076184993008E-6</v>
      </c>
    </row>
    <row r="84" spans="2:18">
      <c r="B84" s="76" t="s">
        <v>3410</v>
      </c>
      <c r="C84" s="86" t="s">
        <v>3057</v>
      </c>
      <c r="D84" s="73" t="s">
        <v>3099</v>
      </c>
      <c r="E84" s="73"/>
      <c r="F84" s="73" t="s">
        <v>408</v>
      </c>
      <c r="G84" s="94">
        <v>41480</v>
      </c>
      <c r="H84" s="73" t="s">
        <v>294</v>
      </c>
      <c r="I84" s="83">
        <v>3.9100000000183495</v>
      </c>
      <c r="J84" s="86" t="s">
        <v>324</v>
      </c>
      <c r="K84" s="86" t="s">
        <v>132</v>
      </c>
      <c r="L84" s="87">
        <v>5.0999999999999997E-2</v>
      </c>
      <c r="M84" s="87">
        <v>2.2700000000093357E-2</v>
      </c>
      <c r="N84" s="83">
        <v>25114.429081999999</v>
      </c>
      <c r="O84" s="85">
        <v>123.69</v>
      </c>
      <c r="P84" s="83">
        <v>31.064037972999998</v>
      </c>
      <c r="Q84" s="84">
        <f t="shared" si="1"/>
        <v>1.2409632924016838E-4</v>
      </c>
      <c r="R84" s="84">
        <f>P84/'סכום נכסי הקרן'!$C$42</f>
        <v>1.8004255433258544E-6</v>
      </c>
    </row>
    <row r="85" spans="2:18">
      <c r="B85" s="76" t="s">
        <v>3410</v>
      </c>
      <c r="C85" s="86" t="s">
        <v>3057</v>
      </c>
      <c r="D85" s="73" t="s">
        <v>3100</v>
      </c>
      <c r="E85" s="73"/>
      <c r="F85" s="73" t="s">
        <v>408</v>
      </c>
      <c r="G85" s="94">
        <v>41512</v>
      </c>
      <c r="H85" s="73" t="s">
        <v>294</v>
      </c>
      <c r="I85" s="83">
        <v>3.8199999999916754</v>
      </c>
      <c r="J85" s="86" t="s">
        <v>324</v>
      </c>
      <c r="K85" s="86" t="s">
        <v>132</v>
      </c>
      <c r="L85" s="87">
        <v>5.0999999999999997E-2</v>
      </c>
      <c r="M85" s="87">
        <v>3.7599999999815975E-2</v>
      </c>
      <c r="N85" s="83">
        <v>78298.782793000006</v>
      </c>
      <c r="O85" s="85">
        <v>116.6</v>
      </c>
      <c r="P85" s="83">
        <v>91.29638046800001</v>
      </c>
      <c r="Q85" s="84">
        <f t="shared" si="1"/>
        <v>3.6471580735382615E-4</v>
      </c>
      <c r="R85" s="84">
        <f>P85/'סכום נכסי הקרן'!$C$42</f>
        <v>5.2914027323379763E-6</v>
      </c>
    </row>
    <row r="86" spans="2:18">
      <c r="B86" s="76" t="s">
        <v>3410</v>
      </c>
      <c r="C86" s="86" t="s">
        <v>3057</v>
      </c>
      <c r="D86" s="73" t="s">
        <v>3101</v>
      </c>
      <c r="E86" s="73"/>
      <c r="F86" s="73" t="s">
        <v>408</v>
      </c>
      <c r="G86" s="94">
        <v>40871</v>
      </c>
      <c r="H86" s="73" t="s">
        <v>294</v>
      </c>
      <c r="I86" s="83">
        <v>3.880000000021834</v>
      </c>
      <c r="J86" s="86" t="s">
        <v>324</v>
      </c>
      <c r="K86" s="86" t="s">
        <v>132</v>
      </c>
      <c r="L86" s="87">
        <v>5.1879999999999996E-2</v>
      </c>
      <c r="M86" s="87">
        <v>2.7200000000105126E-2</v>
      </c>
      <c r="N86" s="83">
        <v>39404.739886000003</v>
      </c>
      <c r="O86" s="85">
        <v>125.53</v>
      </c>
      <c r="P86" s="83">
        <v>49.464768033999995</v>
      </c>
      <c r="Q86" s="84">
        <f t="shared" si="1"/>
        <v>1.9760457880817504E-4</v>
      </c>
      <c r="R86" s="84">
        <f>P86/'סכום נכסי הקרן'!$C$42</f>
        <v>2.8669045518328372E-6</v>
      </c>
    </row>
    <row r="87" spans="2:18">
      <c r="B87" s="76" t="s">
        <v>3410</v>
      </c>
      <c r="C87" s="86" t="s">
        <v>3057</v>
      </c>
      <c r="D87" s="73" t="s">
        <v>3102</v>
      </c>
      <c r="E87" s="73"/>
      <c r="F87" s="73" t="s">
        <v>408</v>
      </c>
      <c r="G87" s="94">
        <v>41547</v>
      </c>
      <c r="H87" s="73" t="s">
        <v>294</v>
      </c>
      <c r="I87" s="83">
        <v>3.8200000000095988</v>
      </c>
      <c r="J87" s="86" t="s">
        <v>324</v>
      </c>
      <c r="K87" s="86" t="s">
        <v>132</v>
      </c>
      <c r="L87" s="87">
        <v>5.0999999999999997E-2</v>
      </c>
      <c r="M87" s="87">
        <v>3.7700000000155984E-2</v>
      </c>
      <c r="N87" s="83">
        <v>57291.907630000002</v>
      </c>
      <c r="O87" s="85">
        <v>116.37</v>
      </c>
      <c r="P87" s="83">
        <v>66.670592348</v>
      </c>
      <c r="Q87" s="84">
        <f t="shared" si="1"/>
        <v>2.66339353108106E-4</v>
      </c>
      <c r="R87" s="84">
        <f>P87/'סכום נכסי הקרן'!$C$42</f>
        <v>3.8641285964283183E-6</v>
      </c>
    </row>
    <row r="88" spans="2:18">
      <c r="B88" s="76" t="s">
        <v>3410</v>
      </c>
      <c r="C88" s="86" t="s">
        <v>3057</v>
      </c>
      <c r="D88" s="73" t="s">
        <v>3103</v>
      </c>
      <c r="E88" s="73"/>
      <c r="F88" s="73" t="s">
        <v>408</v>
      </c>
      <c r="G88" s="94">
        <v>41571</v>
      </c>
      <c r="H88" s="73" t="s">
        <v>294</v>
      </c>
      <c r="I88" s="83">
        <v>3.8999999999474007</v>
      </c>
      <c r="J88" s="86" t="s">
        <v>324</v>
      </c>
      <c r="K88" s="86" t="s">
        <v>132</v>
      </c>
      <c r="L88" s="87">
        <v>5.0999999999999997E-2</v>
      </c>
      <c r="M88" s="87">
        <v>2.3999999999766222E-2</v>
      </c>
      <c r="N88" s="83">
        <v>27935.261031999999</v>
      </c>
      <c r="O88" s="85">
        <v>122.5</v>
      </c>
      <c r="P88" s="83">
        <v>34.220694521999995</v>
      </c>
      <c r="Q88" s="84">
        <f t="shared" si="1"/>
        <v>1.367067146235277E-4</v>
      </c>
      <c r="R88" s="84">
        <f>P88/'סכום נכסי הקרן'!$C$42</f>
        <v>1.9833806725742228E-6</v>
      </c>
    </row>
    <row r="89" spans="2:18">
      <c r="B89" s="76" t="s">
        <v>3410</v>
      </c>
      <c r="C89" s="86" t="s">
        <v>3057</v>
      </c>
      <c r="D89" s="73" t="s">
        <v>3104</v>
      </c>
      <c r="E89" s="73"/>
      <c r="F89" s="73" t="s">
        <v>408</v>
      </c>
      <c r="G89" s="94">
        <v>41597</v>
      </c>
      <c r="H89" s="73" t="s">
        <v>294</v>
      </c>
      <c r="I89" s="83">
        <v>3.8999999999204573</v>
      </c>
      <c r="J89" s="86" t="s">
        <v>324</v>
      </c>
      <c r="K89" s="86" t="s">
        <v>132</v>
      </c>
      <c r="L89" s="87">
        <v>5.0999999999999997E-2</v>
      </c>
      <c r="M89" s="87">
        <v>2.4300000000011361E-2</v>
      </c>
      <c r="N89" s="83">
        <v>7214.5470370000003</v>
      </c>
      <c r="O89" s="85">
        <v>121.98</v>
      </c>
      <c r="P89" s="83">
        <v>8.8003044930000005</v>
      </c>
      <c r="Q89" s="84">
        <f t="shared" si="1"/>
        <v>3.5155940921984185E-5</v>
      </c>
      <c r="R89" s="84">
        <f>P89/'סכום נכסי הקרן'!$C$42</f>
        <v>5.1005258917124376E-7</v>
      </c>
    </row>
    <row r="90" spans="2:18">
      <c r="B90" s="76" t="s">
        <v>3410</v>
      </c>
      <c r="C90" s="86" t="s">
        <v>3057</v>
      </c>
      <c r="D90" s="73" t="s">
        <v>3105</v>
      </c>
      <c r="E90" s="73"/>
      <c r="F90" s="73" t="s">
        <v>408</v>
      </c>
      <c r="G90" s="94">
        <v>41630</v>
      </c>
      <c r="H90" s="73" t="s">
        <v>294</v>
      </c>
      <c r="I90" s="83">
        <v>3.8800000000072439</v>
      </c>
      <c r="J90" s="86" t="s">
        <v>324</v>
      </c>
      <c r="K90" s="86" t="s">
        <v>132</v>
      </c>
      <c r="L90" s="87">
        <v>5.0999999999999997E-2</v>
      </c>
      <c r="M90" s="87">
        <v>2.7200000000068409E-2</v>
      </c>
      <c r="N90" s="83">
        <v>82078.254279999994</v>
      </c>
      <c r="O90" s="85">
        <v>121.1</v>
      </c>
      <c r="P90" s="83">
        <v>99.396767506000003</v>
      </c>
      <c r="Q90" s="84">
        <f t="shared" si="1"/>
        <v>3.9707567949002934E-4</v>
      </c>
      <c r="R90" s="84">
        <f>P90/'סכום נכסי הקרן'!$C$42</f>
        <v>5.7608891444624078E-6</v>
      </c>
    </row>
    <row r="91" spans="2:18">
      <c r="B91" s="76" t="s">
        <v>3410</v>
      </c>
      <c r="C91" s="86" t="s">
        <v>3057</v>
      </c>
      <c r="D91" s="73" t="s">
        <v>3106</v>
      </c>
      <c r="E91" s="73"/>
      <c r="F91" s="73" t="s">
        <v>408</v>
      </c>
      <c r="G91" s="94">
        <v>41666</v>
      </c>
      <c r="H91" s="73" t="s">
        <v>294</v>
      </c>
      <c r="I91" s="83">
        <v>3.8800000000520578</v>
      </c>
      <c r="J91" s="86" t="s">
        <v>324</v>
      </c>
      <c r="K91" s="86" t="s">
        <v>132</v>
      </c>
      <c r="L91" s="87">
        <v>5.0999999999999997E-2</v>
      </c>
      <c r="M91" s="87">
        <v>2.7200000000520582E-2</v>
      </c>
      <c r="N91" s="83">
        <v>15875.558746999997</v>
      </c>
      <c r="O91" s="85">
        <v>121</v>
      </c>
      <c r="P91" s="83">
        <v>19.209426000000001</v>
      </c>
      <c r="Q91" s="84">
        <f t="shared" si="1"/>
        <v>7.6738872630873061E-5</v>
      </c>
      <c r="R91" s="84">
        <f>P91/'סכום נכסי הקרן'!$C$42</f>
        <v>1.1133498250642189E-6</v>
      </c>
    </row>
    <row r="92" spans="2:18">
      <c r="B92" s="76" t="s">
        <v>3410</v>
      </c>
      <c r="C92" s="86" t="s">
        <v>3057</v>
      </c>
      <c r="D92" s="73" t="s">
        <v>3107</v>
      </c>
      <c r="E92" s="73"/>
      <c r="F92" s="73" t="s">
        <v>408</v>
      </c>
      <c r="G92" s="94">
        <v>41696</v>
      </c>
      <c r="H92" s="73" t="s">
        <v>294</v>
      </c>
      <c r="I92" s="83">
        <v>3.8799999999591375</v>
      </c>
      <c r="J92" s="86" t="s">
        <v>324</v>
      </c>
      <c r="K92" s="86" t="s">
        <v>132</v>
      </c>
      <c r="L92" s="87">
        <v>5.0999999999999997E-2</v>
      </c>
      <c r="M92" s="87">
        <v>2.7199999999763431E-2</v>
      </c>
      <c r="N92" s="83">
        <v>15280.219405</v>
      </c>
      <c r="O92" s="85">
        <v>121.72</v>
      </c>
      <c r="P92" s="83">
        <v>18.599082251999999</v>
      </c>
      <c r="Q92" s="84">
        <f t="shared" si="1"/>
        <v>7.4300637821627752E-5</v>
      </c>
      <c r="R92" s="84">
        <f>P92/'סכום נכסי הקרן'!$C$42</f>
        <v>1.0779752071519063E-6</v>
      </c>
    </row>
    <row r="93" spans="2:18">
      <c r="B93" s="76" t="s">
        <v>3410</v>
      </c>
      <c r="C93" s="86" t="s">
        <v>3057</v>
      </c>
      <c r="D93" s="73" t="s">
        <v>3108</v>
      </c>
      <c r="E93" s="73"/>
      <c r="F93" s="73" t="s">
        <v>408</v>
      </c>
      <c r="G93" s="94">
        <v>41725</v>
      </c>
      <c r="H93" s="73" t="s">
        <v>294</v>
      </c>
      <c r="I93" s="83">
        <v>3.8800000000517323</v>
      </c>
      <c r="J93" s="86" t="s">
        <v>324</v>
      </c>
      <c r="K93" s="86" t="s">
        <v>132</v>
      </c>
      <c r="L93" s="87">
        <v>5.0999999999999997E-2</v>
      </c>
      <c r="M93" s="87">
        <v>2.7200000000398773E-2</v>
      </c>
      <c r="N93" s="83">
        <v>30431.023568000001</v>
      </c>
      <c r="O93" s="85">
        <v>121.96</v>
      </c>
      <c r="P93" s="83">
        <v>37.113676241</v>
      </c>
      <c r="Q93" s="84">
        <f t="shared" si="1"/>
        <v>1.4826375727840897E-4</v>
      </c>
      <c r="R93" s="84">
        <f>P93/'סכום נכסי הקרן'!$C$42</f>
        <v>2.1510535999569901E-6</v>
      </c>
    </row>
    <row r="94" spans="2:18">
      <c r="B94" s="76" t="s">
        <v>3410</v>
      </c>
      <c r="C94" s="86" t="s">
        <v>3057</v>
      </c>
      <c r="D94" s="73" t="s">
        <v>3109</v>
      </c>
      <c r="E94" s="73"/>
      <c r="F94" s="73" t="s">
        <v>408</v>
      </c>
      <c r="G94" s="94">
        <v>41787</v>
      </c>
      <c r="H94" s="73" t="s">
        <v>294</v>
      </c>
      <c r="I94" s="83">
        <v>3.880000000046405</v>
      </c>
      <c r="J94" s="86" t="s">
        <v>324</v>
      </c>
      <c r="K94" s="86" t="s">
        <v>132</v>
      </c>
      <c r="L94" s="87">
        <v>5.0999999999999997E-2</v>
      </c>
      <c r="M94" s="87">
        <v>2.7200000000223431E-2</v>
      </c>
      <c r="N94" s="83">
        <v>19158.368740999998</v>
      </c>
      <c r="O94" s="85">
        <v>121.48</v>
      </c>
      <c r="P94" s="83">
        <v>23.273585383999997</v>
      </c>
      <c r="Q94" s="84">
        <f t="shared" si="1"/>
        <v>9.2974600305419043E-5</v>
      </c>
      <c r="R94" s="84">
        <f>P94/'סכום נכסי הקרן'!$C$42</f>
        <v>1.3489024719371393E-6</v>
      </c>
    </row>
    <row r="95" spans="2:18">
      <c r="B95" s="76" t="s">
        <v>3410</v>
      </c>
      <c r="C95" s="86" t="s">
        <v>3057</v>
      </c>
      <c r="D95" s="73" t="s">
        <v>3110</v>
      </c>
      <c r="E95" s="73"/>
      <c r="F95" s="73" t="s">
        <v>408</v>
      </c>
      <c r="G95" s="94">
        <v>41815</v>
      </c>
      <c r="H95" s="73" t="s">
        <v>294</v>
      </c>
      <c r="I95" s="83">
        <v>3.8800000000887271</v>
      </c>
      <c r="J95" s="86" t="s">
        <v>324</v>
      </c>
      <c r="K95" s="86" t="s">
        <v>132</v>
      </c>
      <c r="L95" s="87">
        <v>5.0999999999999997E-2</v>
      </c>
      <c r="M95" s="87">
        <v>2.7200000000030596E-2</v>
      </c>
      <c r="N95" s="83">
        <v>10771.866865</v>
      </c>
      <c r="O95" s="85">
        <v>121.37</v>
      </c>
      <c r="P95" s="83">
        <v>13.073814992999999</v>
      </c>
      <c r="Q95" s="84">
        <f t="shared" si="1"/>
        <v>5.2227995961327814E-5</v>
      </c>
      <c r="R95" s="84">
        <f>P95/'סכום נכסי הקרן'!$C$42</f>
        <v>7.5773891606019407E-7</v>
      </c>
    </row>
    <row r="96" spans="2:18">
      <c r="B96" s="76" t="s">
        <v>3410</v>
      </c>
      <c r="C96" s="86" t="s">
        <v>3057</v>
      </c>
      <c r="D96" s="73" t="s">
        <v>3111</v>
      </c>
      <c r="E96" s="73"/>
      <c r="F96" s="73" t="s">
        <v>408</v>
      </c>
      <c r="G96" s="94">
        <v>41836</v>
      </c>
      <c r="H96" s="73" t="s">
        <v>294</v>
      </c>
      <c r="I96" s="83">
        <v>3.8800000000010324</v>
      </c>
      <c r="J96" s="86" t="s">
        <v>324</v>
      </c>
      <c r="K96" s="86" t="s">
        <v>132</v>
      </c>
      <c r="L96" s="87">
        <v>5.0999999999999997E-2</v>
      </c>
      <c r="M96" s="87">
        <v>2.7199999999938069E-2</v>
      </c>
      <c r="N96" s="83">
        <v>32023.497239</v>
      </c>
      <c r="O96" s="85">
        <v>121.01</v>
      </c>
      <c r="P96" s="83">
        <v>38.751633616999996</v>
      </c>
      <c r="Q96" s="84">
        <f t="shared" si="1"/>
        <v>1.5480715958786178E-4</v>
      </c>
      <c r="R96" s="84">
        <f>P96/'סכום נכסי הקרן'!$C$42</f>
        <v>2.2459871788172975E-6</v>
      </c>
    </row>
    <row r="97" spans="2:18">
      <c r="B97" s="76" t="s">
        <v>3410</v>
      </c>
      <c r="C97" s="86" t="s">
        <v>3057</v>
      </c>
      <c r="D97" s="73" t="s">
        <v>3112</v>
      </c>
      <c r="E97" s="73"/>
      <c r="F97" s="73" t="s">
        <v>408</v>
      </c>
      <c r="G97" s="94">
        <v>40903</v>
      </c>
      <c r="H97" s="73" t="s">
        <v>294</v>
      </c>
      <c r="I97" s="83">
        <v>3.8200000000089727</v>
      </c>
      <c r="J97" s="86" t="s">
        <v>324</v>
      </c>
      <c r="K97" s="86" t="s">
        <v>132</v>
      </c>
      <c r="L97" s="87">
        <v>5.2619999999999993E-2</v>
      </c>
      <c r="M97" s="87">
        <v>3.7400000000016309E-2</v>
      </c>
      <c r="N97" s="83">
        <v>40429.824200000003</v>
      </c>
      <c r="O97" s="85">
        <v>121.29</v>
      </c>
      <c r="P97" s="83">
        <v>49.037332808000002</v>
      </c>
      <c r="Q97" s="84">
        <f t="shared" si="1"/>
        <v>1.9589703703332129E-4</v>
      </c>
      <c r="R97" s="84">
        <f>P97/'סכום נכסי הקרן'!$C$42</f>
        <v>2.8421310404278959E-6</v>
      </c>
    </row>
    <row r="98" spans="2:18">
      <c r="B98" s="76" t="s">
        <v>3410</v>
      </c>
      <c r="C98" s="86" t="s">
        <v>3057</v>
      </c>
      <c r="D98" s="73" t="s">
        <v>3113</v>
      </c>
      <c r="E98" s="73"/>
      <c r="F98" s="73" t="s">
        <v>408</v>
      </c>
      <c r="G98" s="94">
        <v>41911</v>
      </c>
      <c r="H98" s="73" t="s">
        <v>294</v>
      </c>
      <c r="I98" s="83">
        <v>3.8799999999894803</v>
      </c>
      <c r="J98" s="86" t="s">
        <v>324</v>
      </c>
      <c r="K98" s="86" t="s">
        <v>132</v>
      </c>
      <c r="L98" s="87">
        <v>5.0999999999999997E-2</v>
      </c>
      <c r="M98" s="87">
        <v>2.7199999999973704E-2</v>
      </c>
      <c r="N98" s="83">
        <v>12569.178798000001</v>
      </c>
      <c r="O98" s="85">
        <v>121.01</v>
      </c>
      <c r="P98" s="83">
        <v>15.209963031999999</v>
      </c>
      <c r="Q98" s="84">
        <f t="shared" si="1"/>
        <v>6.0761597761064581E-5</v>
      </c>
      <c r="R98" s="84">
        <f>P98/'סכום נכסי הקרן'!$C$42</f>
        <v>8.8154688645618218E-7</v>
      </c>
    </row>
    <row r="99" spans="2:18">
      <c r="B99" s="76" t="s">
        <v>3410</v>
      </c>
      <c r="C99" s="86" t="s">
        <v>3057</v>
      </c>
      <c r="D99" s="73" t="s">
        <v>3114</v>
      </c>
      <c r="E99" s="73"/>
      <c r="F99" s="73" t="s">
        <v>408</v>
      </c>
      <c r="G99" s="94">
        <v>40933</v>
      </c>
      <c r="H99" s="73" t="s">
        <v>294</v>
      </c>
      <c r="I99" s="83">
        <v>3.8800000000096282</v>
      </c>
      <c r="J99" s="86" t="s">
        <v>324</v>
      </c>
      <c r="K99" s="86" t="s">
        <v>132</v>
      </c>
      <c r="L99" s="87">
        <v>5.1330999999999995E-2</v>
      </c>
      <c r="M99" s="87">
        <v>2.720000000006419E-2</v>
      </c>
      <c r="N99" s="83">
        <v>149087.18606199999</v>
      </c>
      <c r="O99" s="85">
        <v>125.38</v>
      </c>
      <c r="P99" s="83">
        <v>186.92551944000004</v>
      </c>
      <c r="Q99" s="84">
        <f t="shared" si="1"/>
        <v>7.467403569354935E-4</v>
      </c>
      <c r="R99" s="84">
        <f>P99/'סכום נכסי הקרן'!$C$42</f>
        <v>1.083392571795546E-5</v>
      </c>
    </row>
    <row r="100" spans="2:18">
      <c r="B100" s="76" t="s">
        <v>3410</v>
      </c>
      <c r="C100" s="86" t="s">
        <v>3057</v>
      </c>
      <c r="D100" s="73" t="s">
        <v>3115</v>
      </c>
      <c r="E100" s="73"/>
      <c r="F100" s="73" t="s">
        <v>408</v>
      </c>
      <c r="G100" s="94">
        <v>40993</v>
      </c>
      <c r="H100" s="73" t="s">
        <v>294</v>
      </c>
      <c r="I100" s="83">
        <v>3.8800000000073496</v>
      </c>
      <c r="J100" s="86" t="s">
        <v>324</v>
      </c>
      <c r="K100" s="86" t="s">
        <v>132</v>
      </c>
      <c r="L100" s="87">
        <v>5.1451999999999998E-2</v>
      </c>
      <c r="M100" s="87">
        <v>2.710000000003215E-2</v>
      </c>
      <c r="N100" s="83">
        <v>86764.86765</v>
      </c>
      <c r="O100" s="85">
        <v>125.45</v>
      </c>
      <c r="P100" s="83">
        <v>108.846530215</v>
      </c>
      <c r="Q100" s="84">
        <f t="shared" si="1"/>
        <v>4.3482611185161708E-4</v>
      </c>
      <c r="R100" s="84">
        <f>P100/'סכום נכסי הקרן'!$C$42</f>
        <v>6.3085833680671899E-6</v>
      </c>
    </row>
    <row r="101" spans="2:18">
      <c r="B101" s="76" t="s">
        <v>3410</v>
      </c>
      <c r="C101" s="86" t="s">
        <v>3057</v>
      </c>
      <c r="D101" s="73" t="s">
        <v>3116</v>
      </c>
      <c r="E101" s="73"/>
      <c r="F101" s="73" t="s">
        <v>408</v>
      </c>
      <c r="G101" s="94">
        <v>41053</v>
      </c>
      <c r="H101" s="73" t="s">
        <v>294</v>
      </c>
      <c r="I101" s="83">
        <v>3.8799999999957655</v>
      </c>
      <c r="J101" s="86" t="s">
        <v>324</v>
      </c>
      <c r="K101" s="86" t="s">
        <v>132</v>
      </c>
      <c r="L101" s="87">
        <v>5.0999999999999997E-2</v>
      </c>
      <c r="M101" s="87">
        <v>2.719999999998941E-2</v>
      </c>
      <c r="N101" s="83">
        <v>61115.134352000001</v>
      </c>
      <c r="O101" s="85">
        <v>123.65</v>
      </c>
      <c r="P101" s="83">
        <v>75.568860339000011</v>
      </c>
      <c r="Q101" s="84">
        <f t="shared" si="1"/>
        <v>3.018866440056437E-4</v>
      </c>
      <c r="R101" s="84">
        <f>P101/'סכום נכסי הקרן'!$C$42</f>
        <v>4.3798590045703625E-6</v>
      </c>
    </row>
    <row r="102" spans="2:18">
      <c r="B102" s="76" t="s">
        <v>3410</v>
      </c>
      <c r="C102" s="86" t="s">
        <v>3057</v>
      </c>
      <c r="D102" s="73" t="s">
        <v>3117</v>
      </c>
      <c r="E102" s="73"/>
      <c r="F102" s="73" t="s">
        <v>408</v>
      </c>
      <c r="G102" s="94">
        <v>41085</v>
      </c>
      <c r="H102" s="73" t="s">
        <v>294</v>
      </c>
      <c r="I102" s="83">
        <v>3.8800000000069033</v>
      </c>
      <c r="J102" s="86" t="s">
        <v>324</v>
      </c>
      <c r="K102" s="86" t="s">
        <v>132</v>
      </c>
      <c r="L102" s="87">
        <v>5.0999999999999997E-2</v>
      </c>
      <c r="M102" s="87">
        <v>2.7200000000017259E-2</v>
      </c>
      <c r="N102" s="83">
        <v>112456.07816400001</v>
      </c>
      <c r="O102" s="85">
        <v>123.65</v>
      </c>
      <c r="P102" s="83">
        <v>139.051934233</v>
      </c>
      <c r="Q102" s="84">
        <f t="shared" si="1"/>
        <v>5.5549232289307988E-4</v>
      </c>
      <c r="R102" s="84">
        <f>P102/'סכום נכסי הקרן'!$C$42</f>
        <v>8.0592437615341446E-6</v>
      </c>
    </row>
    <row r="103" spans="2:18">
      <c r="B103" s="76" t="s">
        <v>3410</v>
      </c>
      <c r="C103" s="86" t="s">
        <v>3057</v>
      </c>
      <c r="D103" s="73" t="s">
        <v>3118</v>
      </c>
      <c r="E103" s="73"/>
      <c r="F103" s="73" t="s">
        <v>408</v>
      </c>
      <c r="G103" s="94">
        <v>41115</v>
      </c>
      <c r="H103" s="73" t="s">
        <v>294</v>
      </c>
      <c r="I103" s="83">
        <v>3.8800000000181267</v>
      </c>
      <c r="J103" s="86" t="s">
        <v>324</v>
      </c>
      <c r="K103" s="86" t="s">
        <v>132</v>
      </c>
      <c r="L103" s="87">
        <v>5.0999999999999997E-2</v>
      </c>
      <c r="M103" s="87">
        <v>2.740000000012301E-2</v>
      </c>
      <c r="N103" s="83">
        <v>49868.685051</v>
      </c>
      <c r="O103" s="85">
        <v>123.9</v>
      </c>
      <c r="P103" s="83">
        <v>61.787298475999997</v>
      </c>
      <c r="Q103" s="84">
        <f t="shared" si="1"/>
        <v>2.468313018804154E-4</v>
      </c>
      <c r="R103" s="84">
        <f>P103/'סכום נכסי הקרן'!$C$42</f>
        <v>3.581100130188443E-6</v>
      </c>
    </row>
    <row r="104" spans="2:18">
      <c r="B104" s="76" t="s">
        <v>3410</v>
      </c>
      <c r="C104" s="86" t="s">
        <v>3057</v>
      </c>
      <c r="D104" s="73" t="s">
        <v>3119</v>
      </c>
      <c r="E104" s="73"/>
      <c r="F104" s="73" t="s">
        <v>408</v>
      </c>
      <c r="G104" s="94">
        <v>41179</v>
      </c>
      <c r="H104" s="73" t="s">
        <v>294</v>
      </c>
      <c r="I104" s="83">
        <v>3.8799999999963686</v>
      </c>
      <c r="J104" s="86" t="s">
        <v>324</v>
      </c>
      <c r="K104" s="86" t="s">
        <v>132</v>
      </c>
      <c r="L104" s="87">
        <v>5.0999999999999997E-2</v>
      </c>
      <c r="M104" s="87">
        <v>2.71999999999585E-2</v>
      </c>
      <c r="N104" s="83">
        <v>62884.415976999997</v>
      </c>
      <c r="O104" s="85">
        <v>122.61</v>
      </c>
      <c r="P104" s="83">
        <v>77.102583181</v>
      </c>
      <c r="Q104" s="84">
        <f t="shared" si="1"/>
        <v>3.0801364445965507E-4</v>
      </c>
      <c r="R104" s="84">
        <f>P104/'סכום נכסי הקרן'!$C$42</f>
        <v>4.4687513045192353E-6</v>
      </c>
    </row>
    <row r="105" spans="2:18">
      <c r="B105" s="76" t="s">
        <v>3411</v>
      </c>
      <c r="C105" s="86" t="s">
        <v>3056</v>
      </c>
      <c r="D105" s="73">
        <v>4099</v>
      </c>
      <c r="E105" s="73"/>
      <c r="F105" s="73" t="s">
        <v>411</v>
      </c>
      <c r="G105" s="94">
        <v>42052</v>
      </c>
      <c r="H105" s="73" t="s">
        <v>130</v>
      </c>
      <c r="I105" s="83">
        <v>4.3500000000054024</v>
      </c>
      <c r="J105" s="86" t="s">
        <v>538</v>
      </c>
      <c r="K105" s="86" t="s">
        <v>132</v>
      </c>
      <c r="L105" s="87">
        <v>2.9779E-2</v>
      </c>
      <c r="M105" s="87">
        <v>3.430000000002828E-2</v>
      </c>
      <c r="N105" s="83">
        <v>402895.17928800004</v>
      </c>
      <c r="O105" s="85">
        <v>107.96</v>
      </c>
      <c r="P105" s="83">
        <v>434.965638539</v>
      </c>
      <c r="Q105" s="84">
        <f t="shared" si="1"/>
        <v>1.7376246814793264E-3</v>
      </c>
      <c r="R105" s="84">
        <f>P105/'סכום נכסי הקרן'!$C$42</f>
        <v>2.5209962940919831E-5</v>
      </c>
    </row>
    <row r="106" spans="2:18">
      <c r="B106" s="76" t="s">
        <v>3411</v>
      </c>
      <c r="C106" s="86" t="s">
        <v>3056</v>
      </c>
      <c r="D106" s="73" t="s">
        <v>3120</v>
      </c>
      <c r="E106" s="73"/>
      <c r="F106" s="73" t="s">
        <v>411</v>
      </c>
      <c r="G106" s="94">
        <v>42054</v>
      </c>
      <c r="H106" s="73" t="s">
        <v>130</v>
      </c>
      <c r="I106" s="83">
        <v>4.3500000000650347</v>
      </c>
      <c r="J106" s="86" t="s">
        <v>538</v>
      </c>
      <c r="K106" s="86" t="s">
        <v>132</v>
      </c>
      <c r="L106" s="87">
        <v>2.9779E-2</v>
      </c>
      <c r="M106" s="87">
        <v>3.430000000035769E-2</v>
      </c>
      <c r="N106" s="83">
        <v>11394.094735999999</v>
      </c>
      <c r="O106" s="85">
        <v>107.96</v>
      </c>
      <c r="P106" s="83">
        <v>12.301064892000001</v>
      </c>
      <c r="Q106" s="84">
        <f t="shared" si="1"/>
        <v>4.9140971311235036E-5</v>
      </c>
      <c r="R106" s="84">
        <f>P106/'סכום נכסי הקרן'!$C$42</f>
        <v>7.1295146693148479E-7</v>
      </c>
    </row>
    <row r="107" spans="2:18">
      <c r="B107" s="76" t="s">
        <v>3412</v>
      </c>
      <c r="C107" s="86" t="s">
        <v>3056</v>
      </c>
      <c r="D107" s="73">
        <v>9079</v>
      </c>
      <c r="E107" s="73"/>
      <c r="F107" s="73" t="s">
        <v>3085</v>
      </c>
      <c r="G107" s="94">
        <v>44705</v>
      </c>
      <c r="H107" s="73" t="s">
        <v>3055</v>
      </c>
      <c r="I107" s="83">
        <v>7.9599999999998126</v>
      </c>
      <c r="J107" s="86" t="s">
        <v>314</v>
      </c>
      <c r="K107" s="86" t="s">
        <v>132</v>
      </c>
      <c r="L107" s="87">
        <v>2.3671999999999999E-2</v>
      </c>
      <c r="M107" s="87">
        <v>2.5899999999999826E-2</v>
      </c>
      <c r="N107" s="83">
        <v>1674146.7450560001</v>
      </c>
      <c r="O107" s="85">
        <v>102.14</v>
      </c>
      <c r="P107" s="83">
        <v>1709.973323017</v>
      </c>
      <c r="Q107" s="84">
        <f t="shared" si="1"/>
        <v>6.8310955797009406E-3</v>
      </c>
      <c r="R107" s="84">
        <f>P107/'סכום נכסי הקרן'!$C$42</f>
        <v>9.9107516281093342E-5</v>
      </c>
    </row>
    <row r="108" spans="2:18">
      <c r="B108" s="76" t="s">
        <v>3412</v>
      </c>
      <c r="C108" s="86" t="s">
        <v>3056</v>
      </c>
      <c r="D108" s="73">
        <v>9017</v>
      </c>
      <c r="E108" s="73"/>
      <c r="F108" s="73" t="s">
        <v>3085</v>
      </c>
      <c r="G108" s="94">
        <v>44651</v>
      </c>
      <c r="H108" s="73" t="s">
        <v>3055</v>
      </c>
      <c r="I108" s="83">
        <v>8.0399999999997434</v>
      </c>
      <c r="J108" s="86" t="s">
        <v>314</v>
      </c>
      <c r="K108" s="86" t="s">
        <v>132</v>
      </c>
      <c r="L108" s="87">
        <v>1.797E-2</v>
      </c>
      <c r="M108" s="87">
        <v>4.2199999999999828E-2</v>
      </c>
      <c r="N108" s="83">
        <v>4101846.5509119998</v>
      </c>
      <c r="O108" s="85">
        <v>87.01</v>
      </c>
      <c r="P108" s="83">
        <v>3569.0166340229998</v>
      </c>
      <c r="Q108" s="84">
        <f t="shared" si="1"/>
        <v>1.4257704155020472E-2</v>
      </c>
      <c r="R108" s="84">
        <f>P108/'סכום נכסי הקרן'!$C$42</f>
        <v>2.068549078530922E-4</v>
      </c>
    </row>
    <row r="109" spans="2:18">
      <c r="B109" s="76" t="s">
        <v>3412</v>
      </c>
      <c r="C109" s="86" t="s">
        <v>3056</v>
      </c>
      <c r="D109" s="73">
        <v>9080</v>
      </c>
      <c r="E109" s="73"/>
      <c r="F109" s="73" t="s">
        <v>3085</v>
      </c>
      <c r="G109" s="94">
        <v>44705</v>
      </c>
      <c r="H109" s="73" t="s">
        <v>3055</v>
      </c>
      <c r="I109" s="83">
        <v>7.5999999999988255</v>
      </c>
      <c r="J109" s="86" t="s">
        <v>314</v>
      </c>
      <c r="K109" s="86" t="s">
        <v>132</v>
      </c>
      <c r="L109" s="87">
        <v>2.3184999999999997E-2</v>
      </c>
      <c r="M109" s="87">
        <v>2.819999999999849E-2</v>
      </c>
      <c r="N109" s="83">
        <v>1189794.8233709999</v>
      </c>
      <c r="O109" s="85">
        <v>100.14</v>
      </c>
      <c r="P109" s="83">
        <v>1191.4605582490001</v>
      </c>
      <c r="Q109" s="84">
        <f t="shared" si="1"/>
        <v>4.7597122383656295E-3</v>
      </c>
      <c r="R109" s="84">
        <f>P109/'סכום נכסי הקרן'!$C$42</f>
        <v>6.9055285883994695E-5</v>
      </c>
    </row>
    <row r="110" spans="2:18">
      <c r="B110" s="76" t="s">
        <v>3412</v>
      </c>
      <c r="C110" s="86" t="s">
        <v>3056</v>
      </c>
      <c r="D110" s="73">
        <v>9019</v>
      </c>
      <c r="E110" s="73"/>
      <c r="F110" s="73" t="s">
        <v>3085</v>
      </c>
      <c r="G110" s="94">
        <v>44651</v>
      </c>
      <c r="H110" s="73" t="s">
        <v>3055</v>
      </c>
      <c r="I110" s="83">
        <v>7.6199999999985479</v>
      </c>
      <c r="J110" s="86" t="s">
        <v>314</v>
      </c>
      <c r="K110" s="86" t="s">
        <v>132</v>
      </c>
      <c r="L110" s="87">
        <v>1.8769999999999998E-2</v>
      </c>
      <c r="M110" s="87">
        <v>4.6099999999993202E-2</v>
      </c>
      <c r="N110" s="83">
        <v>2533859.7021440002</v>
      </c>
      <c r="O110" s="85">
        <v>85.9</v>
      </c>
      <c r="P110" s="83">
        <v>2176.5854631679999</v>
      </c>
      <c r="Q110" s="84">
        <f t="shared" si="1"/>
        <v>8.6951434482352048E-3</v>
      </c>
      <c r="R110" s="84">
        <f>P110/'סכום נכסי הקרן'!$C$42</f>
        <v>1.2615166349350649E-4</v>
      </c>
    </row>
    <row r="111" spans="2:18">
      <c r="B111" s="76" t="s">
        <v>3413</v>
      </c>
      <c r="C111" s="86" t="s">
        <v>3056</v>
      </c>
      <c r="D111" s="73">
        <v>4100</v>
      </c>
      <c r="E111" s="73"/>
      <c r="F111" s="73" t="s">
        <v>411</v>
      </c>
      <c r="G111" s="94">
        <v>42052</v>
      </c>
      <c r="H111" s="73" t="s">
        <v>130</v>
      </c>
      <c r="I111" s="83">
        <v>4.42999999999821</v>
      </c>
      <c r="J111" s="86" t="s">
        <v>538</v>
      </c>
      <c r="K111" s="86" t="s">
        <v>132</v>
      </c>
      <c r="L111" s="87">
        <v>2.9779E-2</v>
      </c>
      <c r="M111" s="87">
        <v>1.9699999999995051E-2</v>
      </c>
      <c r="N111" s="83">
        <v>456962.42394000001</v>
      </c>
      <c r="O111" s="85">
        <v>114.92</v>
      </c>
      <c r="P111" s="83">
        <v>525.14122025799998</v>
      </c>
      <c r="Q111" s="84">
        <f t="shared" si="1"/>
        <v>2.0978630602809223E-3</v>
      </c>
      <c r="R111" s="84">
        <f>P111/'סכום נכסי הקרן'!$C$42</f>
        <v>3.0436405840979039E-5</v>
      </c>
    </row>
    <row r="112" spans="2:18">
      <c r="B112" s="76" t="s">
        <v>3414</v>
      </c>
      <c r="C112" s="86" t="s">
        <v>3057</v>
      </c>
      <c r="D112" s="73" t="s">
        <v>3121</v>
      </c>
      <c r="E112" s="73"/>
      <c r="F112" s="73" t="s">
        <v>411</v>
      </c>
      <c r="G112" s="94">
        <v>41767</v>
      </c>
      <c r="H112" s="73" t="s">
        <v>130</v>
      </c>
      <c r="I112" s="83">
        <v>4.7200000000035063</v>
      </c>
      <c r="J112" s="86" t="s">
        <v>538</v>
      </c>
      <c r="K112" s="86" t="s">
        <v>132</v>
      </c>
      <c r="L112" s="87">
        <v>5.3499999999999999E-2</v>
      </c>
      <c r="M112" s="87">
        <v>2.6500000000189924E-2</v>
      </c>
      <c r="N112" s="83">
        <v>27661.530891999999</v>
      </c>
      <c r="O112" s="85">
        <v>123.73</v>
      </c>
      <c r="P112" s="83">
        <v>34.225610378999995</v>
      </c>
      <c r="Q112" s="84">
        <f t="shared" si="1"/>
        <v>1.3672635275973201E-4</v>
      </c>
      <c r="R112" s="84">
        <f>P112/'סכום נכסי הקרן'!$C$42</f>
        <v>1.9836655883510395E-6</v>
      </c>
    </row>
    <row r="113" spans="2:18">
      <c r="B113" s="76" t="s">
        <v>3414</v>
      </c>
      <c r="C113" s="86" t="s">
        <v>3057</v>
      </c>
      <c r="D113" s="73" t="s">
        <v>3122</v>
      </c>
      <c r="E113" s="73"/>
      <c r="F113" s="73" t="s">
        <v>411</v>
      </c>
      <c r="G113" s="94">
        <v>41269</v>
      </c>
      <c r="H113" s="73" t="s">
        <v>130</v>
      </c>
      <c r="I113" s="83">
        <v>4.7800000000035707</v>
      </c>
      <c r="J113" s="86" t="s">
        <v>538</v>
      </c>
      <c r="K113" s="86" t="s">
        <v>132</v>
      </c>
      <c r="L113" s="87">
        <v>5.3499999999999999E-2</v>
      </c>
      <c r="M113" s="87">
        <v>1.8399999999995535E-2</v>
      </c>
      <c r="N113" s="83">
        <v>137382.61425099999</v>
      </c>
      <c r="O113" s="85">
        <v>130.44</v>
      </c>
      <c r="P113" s="83">
        <v>179.20187346200001</v>
      </c>
      <c r="Q113" s="84">
        <f t="shared" si="1"/>
        <v>7.1588551072865217E-4</v>
      </c>
      <c r="R113" s="84">
        <f>P113/'סכום נכסי הקרן'!$C$42</f>
        <v>1.0386274658602396E-5</v>
      </c>
    </row>
    <row r="114" spans="2:18">
      <c r="B114" s="76" t="s">
        <v>3414</v>
      </c>
      <c r="C114" s="86" t="s">
        <v>3057</v>
      </c>
      <c r="D114" s="73" t="s">
        <v>3123</v>
      </c>
      <c r="E114" s="73"/>
      <c r="F114" s="73" t="s">
        <v>411</v>
      </c>
      <c r="G114" s="94">
        <v>41767</v>
      </c>
      <c r="H114" s="73" t="s">
        <v>130</v>
      </c>
      <c r="I114" s="83">
        <v>5.3999999999029304</v>
      </c>
      <c r="J114" s="86" t="s">
        <v>538</v>
      </c>
      <c r="K114" s="86" t="s">
        <v>132</v>
      </c>
      <c r="L114" s="87">
        <v>5.3499999999999999E-2</v>
      </c>
      <c r="M114" s="87">
        <v>3.0099999999649057E-2</v>
      </c>
      <c r="N114" s="83">
        <v>21648.155978999999</v>
      </c>
      <c r="O114" s="85">
        <v>123.73</v>
      </c>
      <c r="P114" s="83">
        <v>26.785261994000003</v>
      </c>
      <c r="Q114" s="84">
        <f t="shared" si="1"/>
        <v>1.0700323937540514E-4</v>
      </c>
      <c r="R114" s="84">
        <f>P114/'סכום נכסי הקרן'!$C$42</f>
        <v>1.5524340370877906E-6</v>
      </c>
    </row>
    <row r="115" spans="2:18">
      <c r="B115" s="76" t="s">
        <v>3414</v>
      </c>
      <c r="C115" s="86" t="s">
        <v>3057</v>
      </c>
      <c r="D115" s="73" t="s">
        <v>3124</v>
      </c>
      <c r="E115" s="73"/>
      <c r="F115" s="73" t="s">
        <v>411</v>
      </c>
      <c r="G115" s="94">
        <v>41767</v>
      </c>
      <c r="H115" s="73" t="s">
        <v>130</v>
      </c>
      <c r="I115" s="83">
        <v>4.7200000000303861</v>
      </c>
      <c r="J115" s="86" t="s">
        <v>538</v>
      </c>
      <c r="K115" s="86" t="s">
        <v>132</v>
      </c>
      <c r="L115" s="87">
        <v>5.3499999999999999E-2</v>
      </c>
      <c r="M115" s="87">
        <v>2.6500000000233739E-2</v>
      </c>
      <c r="N115" s="83">
        <v>27661.529632999998</v>
      </c>
      <c r="O115" s="85">
        <v>123.73</v>
      </c>
      <c r="P115" s="83">
        <v>34.225608868000002</v>
      </c>
      <c r="Q115" s="84">
        <f t="shared" si="1"/>
        <v>1.3672634672350602E-4</v>
      </c>
      <c r="R115" s="84">
        <f>P115/'סכום נכסי הקרן'!$C$42</f>
        <v>1.983665500775722E-6</v>
      </c>
    </row>
    <row r="116" spans="2:18">
      <c r="B116" s="76" t="s">
        <v>3414</v>
      </c>
      <c r="C116" s="86" t="s">
        <v>3057</v>
      </c>
      <c r="D116" s="73" t="s">
        <v>3125</v>
      </c>
      <c r="E116" s="73"/>
      <c r="F116" s="73" t="s">
        <v>411</v>
      </c>
      <c r="G116" s="94">
        <v>41269</v>
      </c>
      <c r="H116" s="73" t="s">
        <v>130</v>
      </c>
      <c r="I116" s="83">
        <v>4.7799999999935912</v>
      </c>
      <c r="J116" s="86" t="s">
        <v>538</v>
      </c>
      <c r="K116" s="86" t="s">
        <v>132</v>
      </c>
      <c r="L116" s="87">
        <v>5.3499999999999999E-2</v>
      </c>
      <c r="M116" s="87">
        <v>1.8399999999991593E-2</v>
      </c>
      <c r="N116" s="83">
        <v>145969.01952199999</v>
      </c>
      <c r="O116" s="85">
        <v>130.44</v>
      </c>
      <c r="P116" s="83">
        <v>190.401980049</v>
      </c>
      <c r="Q116" s="84">
        <f t="shared" si="1"/>
        <v>7.6062831318573728E-4</v>
      </c>
      <c r="R116" s="84">
        <f>P116/'סכום נכסי הקרן'!$C$42</f>
        <v>1.1035416215947057E-5</v>
      </c>
    </row>
    <row r="117" spans="2:18">
      <c r="B117" s="76" t="s">
        <v>3414</v>
      </c>
      <c r="C117" s="86" t="s">
        <v>3057</v>
      </c>
      <c r="D117" s="73" t="s">
        <v>3126</v>
      </c>
      <c r="E117" s="73"/>
      <c r="F117" s="73" t="s">
        <v>411</v>
      </c>
      <c r="G117" s="94">
        <v>41281</v>
      </c>
      <c r="H117" s="73" t="s">
        <v>130</v>
      </c>
      <c r="I117" s="83">
        <v>4.7800000000035041</v>
      </c>
      <c r="J117" s="86" t="s">
        <v>538</v>
      </c>
      <c r="K117" s="86" t="s">
        <v>132</v>
      </c>
      <c r="L117" s="87">
        <v>5.3499999999999999E-2</v>
      </c>
      <c r="M117" s="87">
        <v>1.8500000000033368E-2</v>
      </c>
      <c r="N117" s="83">
        <v>183899.90701600001</v>
      </c>
      <c r="O117" s="85">
        <v>130.38</v>
      </c>
      <c r="P117" s="83">
        <v>239.76868827199999</v>
      </c>
      <c r="Q117" s="84">
        <f t="shared" si="1"/>
        <v>9.5784115726188349E-4</v>
      </c>
      <c r="R117" s="84">
        <f>P117/'סכום נכסי הקרן'!$C$42</f>
        <v>1.3896637366650539E-5</v>
      </c>
    </row>
    <row r="118" spans="2:18">
      <c r="B118" s="76" t="s">
        <v>3414</v>
      </c>
      <c r="C118" s="86" t="s">
        <v>3057</v>
      </c>
      <c r="D118" s="73" t="s">
        <v>3127</v>
      </c>
      <c r="E118" s="73"/>
      <c r="F118" s="73" t="s">
        <v>411</v>
      </c>
      <c r="G118" s="94">
        <v>41767</v>
      </c>
      <c r="H118" s="73" t="s">
        <v>130</v>
      </c>
      <c r="I118" s="83">
        <v>4.7200000000408187</v>
      </c>
      <c r="J118" s="86" t="s">
        <v>538</v>
      </c>
      <c r="K118" s="86" t="s">
        <v>132</v>
      </c>
      <c r="L118" s="87">
        <v>5.3499999999999999E-2</v>
      </c>
      <c r="M118" s="87">
        <v>2.650000000013689E-2</v>
      </c>
      <c r="N118" s="83">
        <v>32472.230695999999</v>
      </c>
      <c r="O118" s="85">
        <v>123.73</v>
      </c>
      <c r="P118" s="83">
        <v>40.177889213</v>
      </c>
      <c r="Q118" s="84">
        <f t="shared" si="1"/>
        <v>1.6050484397054526E-4</v>
      </c>
      <c r="R118" s="84">
        <f>P118/'סכום נכסי הקרן'!$C$42</f>
        <v>2.328650836664412E-6</v>
      </c>
    </row>
    <row r="119" spans="2:18">
      <c r="B119" s="76" t="s">
        <v>3414</v>
      </c>
      <c r="C119" s="86" t="s">
        <v>3057</v>
      </c>
      <c r="D119" s="73" t="s">
        <v>3128</v>
      </c>
      <c r="E119" s="73"/>
      <c r="F119" s="73" t="s">
        <v>411</v>
      </c>
      <c r="G119" s="94">
        <v>41281</v>
      </c>
      <c r="H119" s="73" t="s">
        <v>130</v>
      </c>
      <c r="I119" s="83">
        <v>4.7799999999938629</v>
      </c>
      <c r="J119" s="86" t="s">
        <v>538</v>
      </c>
      <c r="K119" s="86" t="s">
        <v>132</v>
      </c>
      <c r="L119" s="87">
        <v>5.3499999999999999E-2</v>
      </c>
      <c r="M119" s="87">
        <v>1.8499999999973944E-2</v>
      </c>
      <c r="N119" s="83">
        <v>132470.27230300001</v>
      </c>
      <c r="O119" s="85">
        <v>130.38</v>
      </c>
      <c r="P119" s="83">
        <v>172.714733577</v>
      </c>
      <c r="Q119" s="84">
        <f t="shared" si="1"/>
        <v>6.8997032714254855E-4</v>
      </c>
      <c r="R119" s="84">
        <f>P119/'סכום נכסי הקרן'!$C$42</f>
        <v>1.0010289657482015E-5</v>
      </c>
    </row>
    <row r="120" spans="2:18">
      <c r="B120" s="76" t="s">
        <v>3414</v>
      </c>
      <c r="C120" s="86" t="s">
        <v>3057</v>
      </c>
      <c r="D120" s="73" t="s">
        <v>3129</v>
      </c>
      <c r="E120" s="73"/>
      <c r="F120" s="73" t="s">
        <v>411</v>
      </c>
      <c r="G120" s="94">
        <v>41767</v>
      </c>
      <c r="H120" s="73" t="s">
        <v>130</v>
      </c>
      <c r="I120" s="83">
        <v>4.7199999999890005</v>
      </c>
      <c r="J120" s="86" t="s">
        <v>538</v>
      </c>
      <c r="K120" s="86" t="s">
        <v>132</v>
      </c>
      <c r="L120" s="87">
        <v>5.3499999999999999E-2</v>
      </c>
      <c r="M120" s="87">
        <v>2.6499999999938892E-2</v>
      </c>
      <c r="N120" s="83">
        <v>26452.791096000001</v>
      </c>
      <c r="O120" s="85">
        <v>123.73</v>
      </c>
      <c r="P120" s="83">
        <v>32.730036988000002</v>
      </c>
      <c r="Q120" s="84">
        <f t="shared" si="1"/>
        <v>1.307517538330347E-4</v>
      </c>
      <c r="R120" s="84">
        <f>P120/'סכום נכסי הקרן'!$C$42</f>
        <v>1.8969843739701129E-6</v>
      </c>
    </row>
    <row r="121" spans="2:18">
      <c r="B121" s="76" t="s">
        <v>3414</v>
      </c>
      <c r="C121" s="86" t="s">
        <v>3057</v>
      </c>
      <c r="D121" s="73" t="s">
        <v>3130</v>
      </c>
      <c r="E121" s="73"/>
      <c r="F121" s="73" t="s">
        <v>411</v>
      </c>
      <c r="G121" s="94">
        <v>41281</v>
      </c>
      <c r="H121" s="73" t="s">
        <v>130</v>
      </c>
      <c r="I121" s="83">
        <v>4.780000000005689</v>
      </c>
      <c r="J121" s="86" t="s">
        <v>538</v>
      </c>
      <c r="K121" s="86" t="s">
        <v>132</v>
      </c>
      <c r="L121" s="87">
        <v>5.3499999999999999E-2</v>
      </c>
      <c r="M121" s="87">
        <v>1.8499999999992769E-2</v>
      </c>
      <c r="N121" s="83">
        <v>159094.20413</v>
      </c>
      <c r="O121" s="85">
        <v>130.38</v>
      </c>
      <c r="P121" s="83">
        <v>207.427014219</v>
      </c>
      <c r="Q121" s="84">
        <f t="shared" si="1"/>
        <v>8.2864085706434621E-4</v>
      </c>
      <c r="R121" s="84">
        <f>P121/'סכום נכסי הקרן'!$C$42</f>
        <v>1.2022161932080473E-5</v>
      </c>
    </row>
    <row r="122" spans="2:18">
      <c r="B122" s="76" t="s">
        <v>3415</v>
      </c>
      <c r="C122" s="86" t="s">
        <v>3056</v>
      </c>
      <c r="D122" s="73">
        <v>9533</v>
      </c>
      <c r="E122" s="73"/>
      <c r="F122" s="73" t="s">
        <v>3085</v>
      </c>
      <c r="G122" s="94">
        <v>45015</v>
      </c>
      <c r="H122" s="73" t="s">
        <v>3055</v>
      </c>
      <c r="I122" s="83">
        <v>4.3400000000013437</v>
      </c>
      <c r="J122" s="86" t="s">
        <v>496</v>
      </c>
      <c r="K122" s="86" t="s">
        <v>132</v>
      </c>
      <c r="L122" s="87">
        <v>3.3593000000000005E-2</v>
      </c>
      <c r="M122" s="87">
        <v>3.5000000000011862E-2</v>
      </c>
      <c r="N122" s="83">
        <v>1272068.3405289999</v>
      </c>
      <c r="O122" s="85">
        <v>99.45</v>
      </c>
      <c r="P122" s="83">
        <v>1265.0649035449999</v>
      </c>
      <c r="Q122" s="84">
        <f t="shared" si="1"/>
        <v>5.0537509295138471E-3</v>
      </c>
      <c r="R122" s="84">
        <f>P122/'סכום נכסי הקרן'!$C$42</f>
        <v>7.3321284511921819E-5</v>
      </c>
    </row>
    <row r="123" spans="2:18">
      <c r="B123" s="76" t="s">
        <v>3416</v>
      </c>
      <c r="C123" s="86" t="s">
        <v>3057</v>
      </c>
      <c r="D123" s="73" t="s">
        <v>3131</v>
      </c>
      <c r="E123" s="73"/>
      <c r="F123" s="73" t="s">
        <v>3085</v>
      </c>
      <c r="G123" s="94">
        <v>44748</v>
      </c>
      <c r="H123" s="73" t="s">
        <v>3055</v>
      </c>
      <c r="I123" s="83">
        <v>2.0799999999997478</v>
      </c>
      <c r="J123" s="86" t="s">
        <v>314</v>
      </c>
      <c r="K123" s="86" t="s">
        <v>132</v>
      </c>
      <c r="L123" s="87">
        <v>7.0660000000000001E-2</v>
      </c>
      <c r="M123" s="87">
        <v>9.3599999999999156E-2</v>
      </c>
      <c r="N123" s="83">
        <v>1952004.7012209999</v>
      </c>
      <c r="O123" s="85">
        <v>97.51</v>
      </c>
      <c r="P123" s="83">
        <v>1903.398095406</v>
      </c>
      <c r="Q123" s="84">
        <f t="shared" si="1"/>
        <v>7.6037995101575339E-3</v>
      </c>
      <c r="R123" s="84">
        <f>P123/'סכום נכסי הקרן'!$C$42</f>
        <v>1.103181290553834E-4</v>
      </c>
    </row>
    <row r="124" spans="2:18">
      <c r="B124" s="76" t="s">
        <v>3417</v>
      </c>
      <c r="C124" s="86" t="s">
        <v>3057</v>
      </c>
      <c r="D124" s="73">
        <v>7127</v>
      </c>
      <c r="E124" s="73"/>
      <c r="F124" s="73" t="s">
        <v>3085</v>
      </c>
      <c r="G124" s="94">
        <v>43631</v>
      </c>
      <c r="H124" s="73" t="s">
        <v>3055</v>
      </c>
      <c r="I124" s="83">
        <v>5.099999999997725</v>
      </c>
      <c r="J124" s="86" t="s">
        <v>314</v>
      </c>
      <c r="K124" s="86" t="s">
        <v>132</v>
      </c>
      <c r="L124" s="87">
        <v>3.1E-2</v>
      </c>
      <c r="M124" s="87">
        <v>3.1299999999988844E-2</v>
      </c>
      <c r="N124" s="83">
        <v>847316.15660900017</v>
      </c>
      <c r="O124" s="85">
        <v>108.9</v>
      </c>
      <c r="P124" s="83">
        <v>922.727246831</v>
      </c>
      <c r="Q124" s="84">
        <f t="shared" si="1"/>
        <v>3.6861616098055336E-3</v>
      </c>
      <c r="R124" s="84">
        <f>P124/'סכום נכסי הקרן'!$C$42</f>
        <v>5.3479901941957143E-5</v>
      </c>
    </row>
    <row r="125" spans="2:18">
      <c r="B125" s="76" t="s">
        <v>3417</v>
      </c>
      <c r="C125" s="86" t="s">
        <v>3057</v>
      </c>
      <c r="D125" s="73">
        <v>7128</v>
      </c>
      <c r="E125" s="73"/>
      <c r="F125" s="73" t="s">
        <v>3085</v>
      </c>
      <c r="G125" s="94">
        <v>43634</v>
      </c>
      <c r="H125" s="73" t="s">
        <v>3055</v>
      </c>
      <c r="I125" s="83">
        <v>5.129999999993446</v>
      </c>
      <c r="J125" s="86" t="s">
        <v>314</v>
      </c>
      <c r="K125" s="86" t="s">
        <v>132</v>
      </c>
      <c r="L125" s="87">
        <v>2.4900000000000002E-2</v>
      </c>
      <c r="M125" s="87">
        <v>3.1399999999953521E-2</v>
      </c>
      <c r="N125" s="83">
        <v>356665.33715099999</v>
      </c>
      <c r="O125" s="85">
        <v>107.38</v>
      </c>
      <c r="P125" s="83">
        <v>382.98722462700005</v>
      </c>
      <c r="Q125" s="84">
        <f t="shared" si="1"/>
        <v>1.5299784517196363E-3</v>
      </c>
      <c r="R125" s="84">
        <f>P125/'סכום נכסי הקרן'!$C$42</f>
        <v>2.2197371204131822E-5</v>
      </c>
    </row>
    <row r="126" spans="2:18">
      <c r="B126" s="76" t="s">
        <v>3417</v>
      </c>
      <c r="C126" s="86" t="s">
        <v>3057</v>
      </c>
      <c r="D126" s="73">
        <v>7130</v>
      </c>
      <c r="E126" s="73"/>
      <c r="F126" s="73" t="s">
        <v>3085</v>
      </c>
      <c r="G126" s="94">
        <v>43634</v>
      </c>
      <c r="H126" s="73" t="s">
        <v>3055</v>
      </c>
      <c r="I126" s="83">
        <v>5.4000000000007642</v>
      </c>
      <c r="J126" s="86" t="s">
        <v>314</v>
      </c>
      <c r="K126" s="86" t="s">
        <v>132</v>
      </c>
      <c r="L126" s="87">
        <v>3.6000000000000004E-2</v>
      </c>
      <c r="M126" s="87">
        <v>3.1600000000003056E-2</v>
      </c>
      <c r="N126" s="83">
        <v>234167.09063699999</v>
      </c>
      <c r="O126" s="85">
        <v>111.77</v>
      </c>
      <c r="P126" s="83">
        <v>261.72855853700003</v>
      </c>
      <c r="Q126" s="84">
        <f t="shared" si="1"/>
        <v>1.0455676560784716E-3</v>
      </c>
      <c r="R126" s="84">
        <f>P126/'סכום נכסי הקרן'!$C$42</f>
        <v>1.5169398859782645E-5</v>
      </c>
    </row>
    <row r="127" spans="2:18">
      <c r="B127" s="76" t="s">
        <v>3409</v>
      </c>
      <c r="C127" s="86" t="s">
        <v>3056</v>
      </c>
      <c r="D127" s="73">
        <v>9922</v>
      </c>
      <c r="E127" s="73"/>
      <c r="F127" s="73" t="s">
        <v>411</v>
      </c>
      <c r="G127" s="94">
        <v>40489</v>
      </c>
      <c r="H127" s="73" t="s">
        <v>130</v>
      </c>
      <c r="I127" s="83">
        <v>1.9800000000010156</v>
      </c>
      <c r="J127" s="86" t="s">
        <v>314</v>
      </c>
      <c r="K127" s="86" t="s">
        <v>132</v>
      </c>
      <c r="L127" s="87">
        <v>5.7000000000000002E-2</v>
      </c>
      <c r="M127" s="87">
        <v>2.2600000000003385E-2</v>
      </c>
      <c r="N127" s="83">
        <v>238499.93727200001</v>
      </c>
      <c r="O127" s="85">
        <v>123.85</v>
      </c>
      <c r="P127" s="83">
        <v>295.38217366499998</v>
      </c>
      <c r="Q127" s="84">
        <f t="shared" si="1"/>
        <v>1.1800089707161921E-3</v>
      </c>
      <c r="R127" s="84">
        <f>P127/'סכום נכסי הקרן'!$C$42</f>
        <v>1.7119912452200104E-5</v>
      </c>
    </row>
    <row r="128" spans="2:18">
      <c r="B128" s="76" t="s">
        <v>3418</v>
      </c>
      <c r="C128" s="86" t="s">
        <v>3057</v>
      </c>
      <c r="D128" s="73" t="s">
        <v>3132</v>
      </c>
      <c r="E128" s="73"/>
      <c r="F128" s="73" t="s">
        <v>455</v>
      </c>
      <c r="G128" s="94">
        <v>43801</v>
      </c>
      <c r="H128" s="73" t="s">
        <v>294</v>
      </c>
      <c r="I128" s="83">
        <v>4.6999999999995756</v>
      </c>
      <c r="J128" s="86" t="s">
        <v>324</v>
      </c>
      <c r="K128" s="86" t="s">
        <v>133</v>
      </c>
      <c r="L128" s="87">
        <v>2.3629999999999998E-2</v>
      </c>
      <c r="M128" s="87">
        <v>7.0499999999993623E-2</v>
      </c>
      <c r="N128" s="83">
        <v>1413303.8833180002</v>
      </c>
      <c r="O128" s="85">
        <v>80.45</v>
      </c>
      <c r="P128" s="83">
        <v>4470.9233113169994</v>
      </c>
      <c r="Q128" s="84">
        <f t="shared" si="1"/>
        <v>1.786069060728605E-2</v>
      </c>
      <c r="R128" s="84">
        <f>P128/'סכום נכסי הקרן'!$C$42</f>
        <v>2.5912808048144276E-4</v>
      </c>
    </row>
    <row r="129" spans="2:18">
      <c r="B129" s="76" t="s">
        <v>3419</v>
      </c>
      <c r="C129" s="86" t="s">
        <v>3057</v>
      </c>
      <c r="D129" s="73">
        <v>9365</v>
      </c>
      <c r="E129" s="73"/>
      <c r="F129" s="73" t="s">
        <v>287</v>
      </c>
      <c r="G129" s="94">
        <v>44906</v>
      </c>
      <c r="H129" s="73" t="s">
        <v>3055</v>
      </c>
      <c r="I129" s="83">
        <v>2.4099999994905716</v>
      </c>
      <c r="J129" s="86" t="s">
        <v>314</v>
      </c>
      <c r="K129" s="86" t="s">
        <v>132</v>
      </c>
      <c r="L129" s="87">
        <v>7.1800000000000003E-2</v>
      </c>
      <c r="M129" s="87">
        <v>8.6199999979323205E-2</v>
      </c>
      <c r="N129" s="83">
        <v>1368.49424</v>
      </c>
      <c r="O129" s="85">
        <v>97.54</v>
      </c>
      <c r="P129" s="83">
        <v>1.334829348</v>
      </c>
      <c r="Q129" s="84">
        <f t="shared" si="1"/>
        <v>5.3324497733624801E-6</v>
      </c>
      <c r="R129" s="84">
        <f>P129/'סכום נכסי הקרן'!$C$42</f>
        <v>7.7364728185339065E-8</v>
      </c>
    </row>
    <row r="130" spans="2:18">
      <c r="B130" s="76" t="s">
        <v>3419</v>
      </c>
      <c r="C130" s="86" t="s">
        <v>3057</v>
      </c>
      <c r="D130" s="73">
        <v>9509</v>
      </c>
      <c r="E130" s="73"/>
      <c r="F130" s="73" t="s">
        <v>287</v>
      </c>
      <c r="G130" s="94">
        <v>44991</v>
      </c>
      <c r="H130" s="73" t="s">
        <v>3055</v>
      </c>
      <c r="I130" s="83">
        <v>2.4100000000137292</v>
      </c>
      <c r="J130" s="86" t="s">
        <v>314</v>
      </c>
      <c r="K130" s="86" t="s">
        <v>132</v>
      </c>
      <c r="L130" s="87">
        <v>7.1800000000000003E-2</v>
      </c>
      <c r="M130" s="87">
        <v>7.9400000000489482E-2</v>
      </c>
      <c r="N130" s="83">
        <v>67679.906919999994</v>
      </c>
      <c r="O130" s="85">
        <v>99.01</v>
      </c>
      <c r="P130" s="83">
        <v>67.00988498800001</v>
      </c>
      <c r="Q130" s="84">
        <f t="shared" si="1"/>
        <v>2.6769477802739058E-4</v>
      </c>
      <c r="R130" s="84">
        <f>P130/'סכום נכסי הקרן'!$C$42</f>
        <v>3.8837934943482029E-6</v>
      </c>
    </row>
    <row r="131" spans="2:18">
      <c r="B131" s="76" t="s">
        <v>3419</v>
      </c>
      <c r="C131" s="86" t="s">
        <v>3057</v>
      </c>
      <c r="D131" s="73">
        <v>9316</v>
      </c>
      <c r="E131" s="73"/>
      <c r="F131" s="73" t="s">
        <v>287</v>
      </c>
      <c r="G131" s="94">
        <v>44885</v>
      </c>
      <c r="H131" s="73" t="s">
        <v>3055</v>
      </c>
      <c r="I131" s="83">
        <v>2.4100000000005286</v>
      </c>
      <c r="J131" s="86" t="s">
        <v>314</v>
      </c>
      <c r="K131" s="86" t="s">
        <v>132</v>
      </c>
      <c r="L131" s="87">
        <v>7.1800000000000003E-2</v>
      </c>
      <c r="M131" s="87">
        <v>9.1499999999981374E-2</v>
      </c>
      <c r="N131" s="83">
        <v>529467.50145600003</v>
      </c>
      <c r="O131" s="85">
        <v>96.4</v>
      </c>
      <c r="P131" s="83">
        <v>510.40674335300008</v>
      </c>
      <c r="Q131" s="84">
        <f t="shared" si="1"/>
        <v>2.039000960679647E-3</v>
      </c>
      <c r="R131" s="84">
        <f>P131/'סכום נכסי הקרן'!$C$42</f>
        <v>2.9582417424844462E-5</v>
      </c>
    </row>
    <row r="132" spans="2:18">
      <c r="B132" s="76" t="s">
        <v>3420</v>
      </c>
      <c r="C132" s="86" t="s">
        <v>3057</v>
      </c>
      <c r="D132" s="73" t="s">
        <v>3133</v>
      </c>
      <c r="E132" s="73"/>
      <c r="F132" s="73" t="s">
        <v>463</v>
      </c>
      <c r="G132" s="94">
        <v>44074</v>
      </c>
      <c r="H132" s="73" t="s">
        <v>130</v>
      </c>
      <c r="I132" s="83">
        <v>8.6099999999979566</v>
      </c>
      <c r="J132" s="86" t="s">
        <v>538</v>
      </c>
      <c r="K132" s="86" t="s">
        <v>132</v>
      </c>
      <c r="L132" s="87">
        <v>2.35E-2</v>
      </c>
      <c r="M132" s="87">
        <v>4.0599999999993849E-2</v>
      </c>
      <c r="N132" s="83">
        <v>965311.42194300005</v>
      </c>
      <c r="O132" s="85">
        <v>94.28</v>
      </c>
      <c r="P132" s="83">
        <v>910.095574726</v>
      </c>
      <c r="Q132" s="84">
        <f t="shared" si="1"/>
        <v>3.6356999105970019E-3</v>
      </c>
      <c r="R132" s="84">
        <f>P132/'סכום נכסי הקרן'!$C$42</f>
        <v>5.2747788971565924E-5</v>
      </c>
    </row>
    <row r="133" spans="2:18">
      <c r="B133" s="76" t="s">
        <v>3420</v>
      </c>
      <c r="C133" s="86" t="s">
        <v>3057</v>
      </c>
      <c r="D133" s="73" t="s">
        <v>3134</v>
      </c>
      <c r="E133" s="73"/>
      <c r="F133" s="73" t="s">
        <v>463</v>
      </c>
      <c r="G133" s="94">
        <v>44189</v>
      </c>
      <c r="H133" s="73" t="s">
        <v>130</v>
      </c>
      <c r="I133" s="83">
        <v>8.4999999999911182</v>
      </c>
      <c r="J133" s="86" t="s">
        <v>538</v>
      </c>
      <c r="K133" s="86" t="s">
        <v>132</v>
      </c>
      <c r="L133" s="87">
        <v>2.4700000000000003E-2</v>
      </c>
      <c r="M133" s="87">
        <v>4.3299999999932497E-2</v>
      </c>
      <c r="N133" s="83">
        <v>120693.158924</v>
      </c>
      <c r="O133" s="85">
        <v>93.28</v>
      </c>
      <c r="P133" s="83">
        <v>112.582586772</v>
      </c>
      <c r="Q133" s="84">
        <f t="shared" si="1"/>
        <v>4.497511162879475E-4</v>
      </c>
      <c r="R133" s="84">
        <f>P133/'סכום נכסי הקרן'!$C$42</f>
        <v>6.5251196619765431E-6</v>
      </c>
    </row>
    <row r="134" spans="2:18">
      <c r="B134" s="76" t="s">
        <v>3420</v>
      </c>
      <c r="C134" s="86" t="s">
        <v>3057</v>
      </c>
      <c r="D134" s="73" t="s">
        <v>3135</v>
      </c>
      <c r="E134" s="73"/>
      <c r="F134" s="73" t="s">
        <v>463</v>
      </c>
      <c r="G134" s="94">
        <v>44322</v>
      </c>
      <c r="H134" s="73" t="s">
        <v>130</v>
      </c>
      <c r="I134" s="83">
        <v>8.3300000000010694</v>
      </c>
      <c r="J134" s="86" t="s">
        <v>538</v>
      </c>
      <c r="K134" s="86" t="s">
        <v>132</v>
      </c>
      <c r="L134" s="87">
        <v>2.5600000000000001E-2</v>
      </c>
      <c r="M134" s="87">
        <v>4.8800000000001613E-2</v>
      </c>
      <c r="N134" s="83">
        <v>555348.58880599996</v>
      </c>
      <c r="O134" s="85">
        <v>89.4</v>
      </c>
      <c r="P134" s="83">
        <v>496.48163395899996</v>
      </c>
      <c r="Q134" s="84">
        <f t="shared" si="1"/>
        <v>1.9833721669740385E-3</v>
      </c>
      <c r="R134" s="84">
        <f>P134/'סכום נכסי הקרן'!$C$42</f>
        <v>2.8775338748583642E-5</v>
      </c>
    </row>
    <row r="135" spans="2:18">
      <c r="B135" s="76" t="s">
        <v>3420</v>
      </c>
      <c r="C135" s="86" t="s">
        <v>3057</v>
      </c>
      <c r="D135" s="73" t="s">
        <v>3136</v>
      </c>
      <c r="E135" s="73"/>
      <c r="F135" s="73" t="s">
        <v>463</v>
      </c>
      <c r="G135" s="94">
        <v>44418</v>
      </c>
      <c r="H135" s="73" t="s">
        <v>130</v>
      </c>
      <c r="I135" s="83">
        <v>8.459999999993947</v>
      </c>
      <c r="J135" s="86" t="s">
        <v>538</v>
      </c>
      <c r="K135" s="86" t="s">
        <v>132</v>
      </c>
      <c r="L135" s="87">
        <v>2.2700000000000001E-2</v>
      </c>
      <c r="M135" s="87">
        <v>4.6799999999968714E-2</v>
      </c>
      <c r="N135" s="83">
        <v>554250.55551500001</v>
      </c>
      <c r="O135" s="85">
        <v>87.65</v>
      </c>
      <c r="P135" s="83">
        <v>485.80056793899996</v>
      </c>
      <c r="Q135" s="84">
        <f t="shared" si="1"/>
        <v>1.9407028563517051E-3</v>
      </c>
      <c r="R135" s="84">
        <f>P135/'סכום נכסי הקרן'!$C$42</f>
        <v>2.8156280012270209E-5</v>
      </c>
    </row>
    <row r="136" spans="2:18">
      <c r="B136" s="76" t="s">
        <v>3420</v>
      </c>
      <c r="C136" s="86" t="s">
        <v>3057</v>
      </c>
      <c r="D136" s="73" t="s">
        <v>3137</v>
      </c>
      <c r="E136" s="73"/>
      <c r="F136" s="73" t="s">
        <v>463</v>
      </c>
      <c r="G136" s="94">
        <v>44530</v>
      </c>
      <c r="H136" s="73" t="s">
        <v>130</v>
      </c>
      <c r="I136" s="83">
        <v>8.5000000000081108</v>
      </c>
      <c r="J136" s="86" t="s">
        <v>538</v>
      </c>
      <c r="K136" s="86" t="s">
        <v>132</v>
      </c>
      <c r="L136" s="87">
        <v>1.7899999999999999E-2</v>
      </c>
      <c r="M136" s="87">
        <v>4.9800000000061642E-2</v>
      </c>
      <c r="N136" s="83">
        <v>457809.64627199998</v>
      </c>
      <c r="O136" s="85">
        <v>80.78</v>
      </c>
      <c r="P136" s="83">
        <v>369.81864271400008</v>
      </c>
      <c r="Q136" s="84">
        <f t="shared" si="1"/>
        <v>1.477371875648549E-3</v>
      </c>
      <c r="R136" s="84">
        <f>P136/'סכום נכסי הקרן'!$C$42</f>
        <v>2.1434139738018139E-5</v>
      </c>
    </row>
    <row r="137" spans="2:18">
      <c r="B137" s="76" t="s">
        <v>3420</v>
      </c>
      <c r="C137" s="86" t="s">
        <v>3057</v>
      </c>
      <c r="D137" s="73" t="s">
        <v>3138</v>
      </c>
      <c r="E137" s="73"/>
      <c r="F137" s="73" t="s">
        <v>463</v>
      </c>
      <c r="G137" s="94">
        <v>44612</v>
      </c>
      <c r="H137" s="73" t="s">
        <v>130</v>
      </c>
      <c r="I137" s="83">
        <v>8.2899999999971588</v>
      </c>
      <c r="J137" s="86" t="s">
        <v>538</v>
      </c>
      <c r="K137" s="86" t="s">
        <v>132</v>
      </c>
      <c r="L137" s="87">
        <v>2.3599999999999999E-2</v>
      </c>
      <c r="M137" s="87">
        <v>5.2299999999989036E-2</v>
      </c>
      <c r="N137" s="83">
        <v>535356.051584</v>
      </c>
      <c r="O137" s="85">
        <v>83.46</v>
      </c>
      <c r="P137" s="83">
        <v>446.80818056299995</v>
      </c>
      <c r="Q137" s="84">
        <f t="shared" si="1"/>
        <v>1.7849339203918006E-3</v>
      </c>
      <c r="R137" s="84">
        <f>P137/'סכום נכסי הקרן'!$C$42</f>
        <v>2.5896339102848666E-5</v>
      </c>
    </row>
    <row r="138" spans="2:18">
      <c r="B138" s="76" t="s">
        <v>3420</v>
      </c>
      <c r="C138" s="86" t="s">
        <v>3057</v>
      </c>
      <c r="D138" s="73" t="s">
        <v>3139</v>
      </c>
      <c r="E138" s="73"/>
      <c r="F138" s="73" t="s">
        <v>463</v>
      </c>
      <c r="G138" s="94">
        <v>44662</v>
      </c>
      <c r="H138" s="73" t="s">
        <v>130</v>
      </c>
      <c r="I138" s="83">
        <v>8.3600000000023886</v>
      </c>
      <c r="J138" s="86" t="s">
        <v>538</v>
      </c>
      <c r="K138" s="86" t="s">
        <v>132</v>
      </c>
      <c r="L138" s="87">
        <v>2.4E-2</v>
      </c>
      <c r="M138" s="87">
        <v>4.940000000000886E-2</v>
      </c>
      <c r="N138" s="83">
        <v>609606.39727700001</v>
      </c>
      <c r="O138" s="85">
        <v>85.14</v>
      </c>
      <c r="P138" s="83">
        <v>519.01893114100005</v>
      </c>
      <c r="Q138" s="84">
        <f t="shared" si="1"/>
        <v>2.0734054026310352E-3</v>
      </c>
      <c r="R138" s="84">
        <f>P138/'סכום נכסי הקרן'!$C$42</f>
        <v>3.0081567048950352E-5</v>
      </c>
    </row>
    <row r="139" spans="2:18">
      <c r="B139" s="76" t="s">
        <v>3421</v>
      </c>
      <c r="C139" s="86" t="s">
        <v>3056</v>
      </c>
      <c r="D139" s="73">
        <v>7490</v>
      </c>
      <c r="E139" s="73"/>
      <c r="F139" s="73" t="s">
        <v>287</v>
      </c>
      <c r="G139" s="94">
        <v>43899</v>
      </c>
      <c r="H139" s="73" t="s">
        <v>3055</v>
      </c>
      <c r="I139" s="83">
        <v>3.4400000000064752</v>
      </c>
      <c r="J139" s="86" t="s">
        <v>128</v>
      </c>
      <c r="K139" s="86" t="s">
        <v>132</v>
      </c>
      <c r="L139" s="87">
        <v>2.3889999999999998E-2</v>
      </c>
      <c r="M139" s="87">
        <v>5.3000000000080941E-2</v>
      </c>
      <c r="N139" s="83">
        <v>189569.52032499999</v>
      </c>
      <c r="O139" s="85">
        <v>91.24</v>
      </c>
      <c r="P139" s="83">
        <v>172.963227502</v>
      </c>
      <c r="Q139" s="84">
        <f t="shared" ref="Q139:Q202" si="2">IFERROR(P139/$P$10,0)</f>
        <v>6.909630243558916E-4</v>
      </c>
      <c r="R139" s="84">
        <f>P139/'סכום נכסי הקרן'!$C$42</f>
        <v>1.0024691996621572E-5</v>
      </c>
    </row>
    <row r="140" spans="2:18">
      <c r="B140" s="76" t="s">
        <v>3421</v>
      </c>
      <c r="C140" s="86" t="s">
        <v>3056</v>
      </c>
      <c r="D140" s="73">
        <v>7491</v>
      </c>
      <c r="E140" s="73"/>
      <c r="F140" s="73" t="s">
        <v>287</v>
      </c>
      <c r="G140" s="94">
        <v>43899</v>
      </c>
      <c r="H140" s="73" t="s">
        <v>3055</v>
      </c>
      <c r="I140" s="83">
        <v>3.5999999999976304</v>
      </c>
      <c r="J140" s="86" t="s">
        <v>128</v>
      </c>
      <c r="K140" s="86" t="s">
        <v>132</v>
      </c>
      <c r="L140" s="87">
        <v>1.2969999999999999E-2</v>
      </c>
      <c r="M140" s="87">
        <v>2.2799999999985346E-2</v>
      </c>
      <c r="N140" s="83">
        <v>881293.91113300016</v>
      </c>
      <c r="O140" s="85">
        <v>105.35</v>
      </c>
      <c r="P140" s="83">
        <v>928.44307488700008</v>
      </c>
      <c r="Q140" s="84">
        <f t="shared" si="2"/>
        <v>3.7089955144297198E-3</v>
      </c>
      <c r="R140" s="84">
        <f>P140/'סכום נכסי הקרן'!$C$42</f>
        <v>5.3811182854059609E-5</v>
      </c>
    </row>
    <row r="141" spans="2:18">
      <c r="B141" s="76" t="s">
        <v>3422</v>
      </c>
      <c r="C141" s="86" t="s">
        <v>3057</v>
      </c>
      <c r="D141" s="73" t="s">
        <v>3140</v>
      </c>
      <c r="E141" s="73"/>
      <c r="F141" s="73" t="s">
        <v>463</v>
      </c>
      <c r="G141" s="94">
        <v>43924</v>
      </c>
      <c r="H141" s="73" t="s">
        <v>130</v>
      </c>
      <c r="I141" s="83">
        <v>8.1599999999734951</v>
      </c>
      <c r="J141" s="86" t="s">
        <v>538</v>
      </c>
      <c r="K141" s="86" t="s">
        <v>132</v>
      </c>
      <c r="L141" s="87">
        <v>3.1400000000000004E-2</v>
      </c>
      <c r="M141" s="87">
        <v>3.1999999999900254E-2</v>
      </c>
      <c r="N141" s="83">
        <v>132507.763301</v>
      </c>
      <c r="O141" s="85">
        <v>105.92</v>
      </c>
      <c r="P141" s="83">
        <v>140.35221956699999</v>
      </c>
      <c r="Q141" s="84">
        <f t="shared" si="2"/>
        <v>5.606867743373666E-4</v>
      </c>
      <c r="R141" s="84">
        <f>P141/'סכום נכסי הקרן'!$C$42</f>
        <v>8.1346063699297556E-6</v>
      </c>
    </row>
    <row r="142" spans="2:18">
      <c r="B142" s="76" t="s">
        <v>3422</v>
      </c>
      <c r="C142" s="86" t="s">
        <v>3057</v>
      </c>
      <c r="D142" s="73" t="s">
        <v>3141</v>
      </c>
      <c r="E142" s="73"/>
      <c r="F142" s="73" t="s">
        <v>463</v>
      </c>
      <c r="G142" s="94">
        <v>44015</v>
      </c>
      <c r="H142" s="73" t="s">
        <v>130</v>
      </c>
      <c r="I142" s="83">
        <v>7.7599999999960732</v>
      </c>
      <c r="J142" s="86" t="s">
        <v>538</v>
      </c>
      <c r="K142" s="86" t="s">
        <v>132</v>
      </c>
      <c r="L142" s="87">
        <v>3.1E-2</v>
      </c>
      <c r="M142" s="87">
        <v>4.8499999999975459E-2</v>
      </c>
      <c r="N142" s="83">
        <v>109236.864982</v>
      </c>
      <c r="O142" s="85">
        <v>93.24</v>
      </c>
      <c r="P142" s="83">
        <v>101.85245496499999</v>
      </c>
      <c r="Q142" s="84">
        <f t="shared" si="2"/>
        <v>4.0688579495820794E-4</v>
      </c>
      <c r="R142" s="84">
        <f>P142/'סכום נכסי הקרן'!$C$42</f>
        <v>5.9032171454599401E-6</v>
      </c>
    </row>
    <row r="143" spans="2:18">
      <c r="B143" s="76" t="s">
        <v>3422</v>
      </c>
      <c r="C143" s="86" t="s">
        <v>3057</v>
      </c>
      <c r="D143" s="73" t="s">
        <v>3142</v>
      </c>
      <c r="E143" s="73"/>
      <c r="F143" s="73" t="s">
        <v>463</v>
      </c>
      <c r="G143" s="94">
        <v>44108</v>
      </c>
      <c r="H143" s="73" t="s">
        <v>130</v>
      </c>
      <c r="I143" s="83">
        <v>7.5799999999861862</v>
      </c>
      <c r="J143" s="86" t="s">
        <v>538</v>
      </c>
      <c r="K143" s="86" t="s">
        <v>132</v>
      </c>
      <c r="L143" s="87">
        <v>3.1E-2</v>
      </c>
      <c r="M143" s="87">
        <v>5.5899999999860589E-2</v>
      </c>
      <c r="N143" s="83">
        <v>177182.71391699999</v>
      </c>
      <c r="O143" s="85">
        <v>88.25</v>
      </c>
      <c r="P143" s="83">
        <v>156.36375680199998</v>
      </c>
      <c r="Q143" s="84">
        <f t="shared" si="2"/>
        <v>6.246505448582111E-4</v>
      </c>
      <c r="R143" s="84">
        <f>P143/'סכום נכסי הקרן'!$C$42</f>
        <v>9.0626113076929381E-6</v>
      </c>
    </row>
    <row r="144" spans="2:18">
      <c r="B144" s="76" t="s">
        <v>3422</v>
      </c>
      <c r="C144" s="86" t="s">
        <v>3057</v>
      </c>
      <c r="D144" s="73" t="s">
        <v>3143</v>
      </c>
      <c r="E144" s="73"/>
      <c r="F144" s="73" t="s">
        <v>463</v>
      </c>
      <c r="G144" s="94">
        <v>44200</v>
      </c>
      <c r="H144" s="73" t="s">
        <v>130</v>
      </c>
      <c r="I144" s="83">
        <v>7.4400000000185491</v>
      </c>
      <c r="J144" s="86" t="s">
        <v>538</v>
      </c>
      <c r="K144" s="86" t="s">
        <v>132</v>
      </c>
      <c r="L144" s="87">
        <v>3.1E-2</v>
      </c>
      <c r="M144" s="87">
        <v>6.2100000000155864E-2</v>
      </c>
      <c r="N144" s="83">
        <v>91924.776263000022</v>
      </c>
      <c r="O144" s="85">
        <v>84.45</v>
      </c>
      <c r="P144" s="83">
        <v>77.630480499000001</v>
      </c>
      <c r="Q144" s="84">
        <f t="shared" si="2"/>
        <v>3.1012251773094294E-4</v>
      </c>
      <c r="R144" s="84">
        <f>P144/'סכום נכסי הקרן'!$C$42</f>
        <v>4.4993474496954199E-6</v>
      </c>
    </row>
    <row r="145" spans="2:18">
      <c r="B145" s="76" t="s">
        <v>3422</v>
      </c>
      <c r="C145" s="86" t="s">
        <v>3057</v>
      </c>
      <c r="D145" s="73" t="s">
        <v>3144</v>
      </c>
      <c r="E145" s="73"/>
      <c r="F145" s="73" t="s">
        <v>463</v>
      </c>
      <c r="G145" s="94">
        <v>44290</v>
      </c>
      <c r="H145" s="73" t="s">
        <v>130</v>
      </c>
      <c r="I145" s="83">
        <v>7.3399999999806456</v>
      </c>
      <c r="J145" s="86" t="s">
        <v>538</v>
      </c>
      <c r="K145" s="86" t="s">
        <v>132</v>
      </c>
      <c r="L145" s="87">
        <v>3.1E-2</v>
      </c>
      <c r="M145" s="87">
        <v>6.6299999999820294E-2</v>
      </c>
      <c r="N145" s="83">
        <v>176564.309225</v>
      </c>
      <c r="O145" s="85">
        <v>81.94</v>
      </c>
      <c r="P145" s="83">
        <v>144.67680042000001</v>
      </c>
      <c r="Q145" s="84">
        <f t="shared" si="2"/>
        <v>5.7796284803474205E-4</v>
      </c>
      <c r="R145" s="84">
        <f>P145/'סכום נכסי הקרן'!$C$42</f>
        <v>8.3852526586925553E-6</v>
      </c>
    </row>
    <row r="146" spans="2:18">
      <c r="B146" s="76" t="s">
        <v>3422</v>
      </c>
      <c r="C146" s="86" t="s">
        <v>3057</v>
      </c>
      <c r="D146" s="73" t="s">
        <v>3145</v>
      </c>
      <c r="E146" s="73"/>
      <c r="F146" s="73" t="s">
        <v>463</v>
      </c>
      <c r="G146" s="94">
        <v>44496</v>
      </c>
      <c r="H146" s="73" t="s">
        <v>130</v>
      </c>
      <c r="I146" s="83">
        <v>6.6500000000038773</v>
      </c>
      <c r="J146" s="86" t="s">
        <v>538</v>
      </c>
      <c r="K146" s="86" t="s">
        <v>132</v>
      </c>
      <c r="L146" s="87">
        <v>3.1E-2</v>
      </c>
      <c r="M146" s="87">
        <v>9.820000000009306E-2</v>
      </c>
      <c r="N146" s="83">
        <v>197789.79676999999</v>
      </c>
      <c r="O146" s="85">
        <v>65.2</v>
      </c>
      <c r="P146" s="83">
        <v>128.95894178999998</v>
      </c>
      <c r="Q146" s="84">
        <f t="shared" si="2"/>
        <v>5.1517228097471425E-4</v>
      </c>
      <c r="R146" s="84">
        <f>P146/'סכום נכסי הקרן'!$C$42</f>
        <v>7.4742688970697641E-6</v>
      </c>
    </row>
    <row r="147" spans="2:18">
      <c r="B147" s="76" t="s">
        <v>3422</v>
      </c>
      <c r="C147" s="86" t="s">
        <v>3057</v>
      </c>
      <c r="D147" s="73" t="s">
        <v>3146</v>
      </c>
      <c r="E147" s="73"/>
      <c r="F147" s="73" t="s">
        <v>463</v>
      </c>
      <c r="G147" s="94">
        <v>44615</v>
      </c>
      <c r="H147" s="73" t="s">
        <v>130</v>
      </c>
      <c r="I147" s="83">
        <v>6.9600000000039692</v>
      </c>
      <c r="J147" s="86" t="s">
        <v>538</v>
      </c>
      <c r="K147" s="86" t="s">
        <v>132</v>
      </c>
      <c r="L147" s="87">
        <v>3.1E-2</v>
      </c>
      <c r="M147" s="87">
        <v>8.2900000000033267E-2</v>
      </c>
      <c r="N147" s="83">
        <v>240098.763183</v>
      </c>
      <c r="O147" s="85">
        <v>71.349999999999994</v>
      </c>
      <c r="P147" s="83">
        <v>171.31046676700001</v>
      </c>
      <c r="Q147" s="84">
        <f t="shared" si="2"/>
        <v>6.8436048477285192E-4</v>
      </c>
      <c r="R147" s="84">
        <f>P147/'סכום נכסי הקרן'!$C$42</f>
        <v>9.928900437041124E-6</v>
      </c>
    </row>
    <row r="148" spans="2:18">
      <c r="B148" s="76" t="s">
        <v>3422</v>
      </c>
      <c r="C148" s="86" t="s">
        <v>3057</v>
      </c>
      <c r="D148" s="73" t="s">
        <v>3147</v>
      </c>
      <c r="E148" s="73"/>
      <c r="F148" s="73" t="s">
        <v>463</v>
      </c>
      <c r="G148" s="94">
        <v>44753</v>
      </c>
      <c r="H148" s="73" t="s">
        <v>130</v>
      </c>
      <c r="I148" s="83">
        <v>7.8099999999950214</v>
      </c>
      <c r="J148" s="86" t="s">
        <v>538</v>
      </c>
      <c r="K148" s="86" t="s">
        <v>132</v>
      </c>
      <c r="L148" s="87">
        <v>3.2599999999999997E-2</v>
      </c>
      <c r="M148" s="87">
        <v>4.4899999999969881E-2</v>
      </c>
      <c r="N148" s="83">
        <v>354431.515182</v>
      </c>
      <c r="O148" s="85">
        <v>91.81</v>
      </c>
      <c r="P148" s="83">
        <v>325.40358970200003</v>
      </c>
      <c r="Q148" s="84">
        <f t="shared" si="2"/>
        <v>1.2999401764410168E-3</v>
      </c>
      <c r="R148" s="84">
        <f>P148/'סכום נכסי הקרן'!$C$42</f>
        <v>1.8859909175317917E-5</v>
      </c>
    </row>
    <row r="149" spans="2:18">
      <c r="B149" s="76" t="s">
        <v>3422</v>
      </c>
      <c r="C149" s="86" t="s">
        <v>3057</v>
      </c>
      <c r="D149" s="73" t="s">
        <v>3148</v>
      </c>
      <c r="E149" s="73"/>
      <c r="F149" s="73" t="s">
        <v>463</v>
      </c>
      <c r="G149" s="94">
        <v>44959</v>
      </c>
      <c r="H149" s="73" t="s">
        <v>130</v>
      </c>
      <c r="I149" s="83">
        <v>7.5999999999845613</v>
      </c>
      <c r="J149" s="86" t="s">
        <v>538</v>
      </c>
      <c r="K149" s="86" t="s">
        <v>132</v>
      </c>
      <c r="L149" s="87">
        <v>3.8100000000000002E-2</v>
      </c>
      <c r="M149" s="87">
        <v>4.9699999999891921E-2</v>
      </c>
      <c r="N149" s="83">
        <v>171499.116541</v>
      </c>
      <c r="O149" s="85">
        <v>90.64</v>
      </c>
      <c r="P149" s="83">
        <v>155.446788744</v>
      </c>
      <c r="Q149" s="84">
        <f t="shared" si="2"/>
        <v>6.2098739037304122E-4</v>
      </c>
      <c r="R149" s="84">
        <f>P149/'סכום נכסי הקרן'!$C$42</f>
        <v>9.0094651997892581E-6</v>
      </c>
    </row>
    <row r="150" spans="2:18">
      <c r="B150" s="76" t="s">
        <v>3422</v>
      </c>
      <c r="C150" s="86" t="s">
        <v>3057</v>
      </c>
      <c r="D150" s="73" t="s">
        <v>3149</v>
      </c>
      <c r="E150" s="73"/>
      <c r="F150" s="73" t="s">
        <v>463</v>
      </c>
      <c r="G150" s="94">
        <v>43011</v>
      </c>
      <c r="H150" s="73" t="s">
        <v>130</v>
      </c>
      <c r="I150" s="83">
        <v>7.8200000000186343</v>
      </c>
      <c r="J150" s="86" t="s">
        <v>538</v>
      </c>
      <c r="K150" s="86" t="s">
        <v>132</v>
      </c>
      <c r="L150" s="87">
        <v>3.9E-2</v>
      </c>
      <c r="M150" s="87">
        <v>3.9800000000087189E-2</v>
      </c>
      <c r="N150" s="83">
        <v>109068.92851</v>
      </c>
      <c r="O150" s="85">
        <v>107.26</v>
      </c>
      <c r="P150" s="83">
        <v>116.987334651</v>
      </c>
      <c r="Q150" s="84">
        <f t="shared" si="2"/>
        <v>4.6734744563468015E-4</v>
      </c>
      <c r="R150" s="84">
        <f>P150/'סכום נכסי הקרן'!$C$42</f>
        <v>6.7804123126021601E-6</v>
      </c>
    </row>
    <row r="151" spans="2:18">
      <c r="B151" s="76" t="s">
        <v>3422</v>
      </c>
      <c r="C151" s="86" t="s">
        <v>3057</v>
      </c>
      <c r="D151" s="73" t="s">
        <v>3150</v>
      </c>
      <c r="E151" s="73"/>
      <c r="F151" s="73" t="s">
        <v>463</v>
      </c>
      <c r="G151" s="94">
        <v>43104</v>
      </c>
      <c r="H151" s="73" t="s">
        <v>130</v>
      </c>
      <c r="I151" s="83">
        <v>7.5099999999799216</v>
      </c>
      <c r="J151" s="86" t="s">
        <v>538</v>
      </c>
      <c r="K151" s="86" t="s">
        <v>132</v>
      </c>
      <c r="L151" s="87">
        <v>3.8199999999999998E-2</v>
      </c>
      <c r="M151" s="87">
        <v>5.3399999999866152E-2</v>
      </c>
      <c r="N151" s="83">
        <v>193803.64624999999</v>
      </c>
      <c r="O151" s="85">
        <v>96.37</v>
      </c>
      <c r="P151" s="83">
        <v>186.768579125</v>
      </c>
      <c r="Q151" s="84">
        <f t="shared" si="2"/>
        <v>7.4611340312420119E-4</v>
      </c>
      <c r="R151" s="84">
        <f>P151/'סכום נכסי הקרן'!$C$42</f>
        <v>1.0824829690190194E-5</v>
      </c>
    </row>
    <row r="152" spans="2:18">
      <c r="B152" s="76" t="s">
        <v>3422</v>
      </c>
      <c r="C152" s="86" t="s">
        <v>3057</v>
      </c>
      <c r="D152" s="73" t="s">
        <v>3151</v>
      </c>
      <c r="E152" s="73"/>
      <c r="F152" s="73" t="s">
        <v>463</v>
      </c>
      <c r="G152" s="94">
        <v>43194</v>
      </c>
      <c r="H152" s="73" t="s">
        <v>130</v>
      </c>
      <c r="I152" s="83">
        <v>7.8199999999818663</v>
      </c>
      <c r="J152" s="86" t="s">
        <v>538</v>
      </c>
      <c r="K152" s="86" t="s">
        <v>132</v>
      </c>
      <c r="L152" s="87">
        <v>3.7900000000000003E-2</v>
      </c>
      <c r="M152" s="87">
        <v>4.0599999999909334E-2</v>
      </c>
      <c r="N152" s="83">
        <v>125041.622087</v>
      </c>
      <c r="O152" s="85">
        <v>105.85</v>
      </c>
      <c r="P152" s="83">
        <v>132.35656877000002</v>
      </c>
      <c r="Q152" s="84">
        <f t="shared" si="2"/>
        <v>5.2874530830335188E-4</v>
      </c>
      <c r="R152" s="84">
        <f>P152/'סכום נכסי הקרן'!$C$42</f>
        <v>7.6711903149099698E-6</v>
      </c>
    </row>
    <row r="153" spans="2:18">
      <c r="B153" s="76" t="s">
        <v>3422</v>
      </c>
      <c r="C153" s="86" t="s">
        <v>3057</v>
      </c>
      <c r="D153" s="73" t="s">
        <v>3152</v>
      </c>
      <c r="E153" s="73"/>
      <c r="F153" s="73" t="s">
        <v>463</v>
      </c>
      <c r="G153" s="94">
        <v>43285</v>
      </c>
      <c r="H153" s="73" t="s">
        <v>130</v>
      </c>
      <c r="I153" s="83">
        <v>7.7900000000107674</v>
      </c>
      <c r="J153" s="86" t="s">
        <v>538</v>
      </c>
      <c r="K153" s="86" t="s">
        <v>132</v>
      </c>
      <c r="L153" s="87">
        <v>4.0099999999999997E-2</v>
      </c>
      <c r="M153" s="87">
        <v>4.0800000000074423E-2</v>
      </c>
      <c r="N153" s="83">
        <v>166813.997343</v>
      </c>
      <c r="O153" s="85">
        <v>106.33</v>
      </c>
      <c r="P153" s="83">
        <v>177.37333527100003</v>
      </c>
      <c r="Q153" s="84">
        <f t="shared" si="2"/>
        <v>7.0858076568630505E-4</v>
      </c>
      <c r="R153" s="84">
        <f>P153/'סכום נכסי הקרן'!$C$42</f>
        <v>1.0280295298517763E-5</v>
      </c>
    </row>
    <row r="154" spans="2:18">
      <c r="B154" s="76" t="s">
        <v>3422</v>
      </c>
      <c r="C154" s="86" t="s">
        <v>3057</v>
      </c>
      <c r="D154" s="73" t="s">
        <v>3153</v>
      </c>
      <c r="E154" s="73"/>
      <c r="F154" s="73" t="s">
        <v>463</v>
      </c>
      <c r="G154" s="94">
        <v>43377</v>
      </c>
      <c r="H154" s="73" t="s">
        <v>130</v>
      </c>
      <c r="I154" s="83">
        <v>7.7299999999935345</v>
      </c>
      <c r="J154" s="86" t="s">
        <v>538</v>
      </c>
      <c r="K154" s="86" t="s">
        <v>132</v>
      </c>
      <c r="L154" s="87">
        <v>3.9699999999999999E-2</v>
      </c>
      <c r="M154" s="87">
        <v>4.3199999999966508E-2</v>
      </c>
      <c r="N154" s="83">
        <v>333515.08960499999</v>
      </c>
      <c r="O154" s="85">
        <v>103.88</v>
      </c>
      <c r="P154" s="83">
        <v>346.45546448800002</v>
      </c>
      <c r="Q154" s="84">
        <f t="shared" si="2"/>
        <v>1.3840393649250423E-3</v>
      </c>
      <c r="R154" s="84">
        <f>P154/'סכום נכסי הקרן'!$C$42</f>
        <v>2.0080044597910289E-5</v>
      </c>
    </row>
    <row r="155" spans="2:18">
      <c r="B155" s="76" t="s">
        <v>3422</v>
      </c>
      <c r="C155" s="86" t="s">
        <v>3057</v>
      </c>
      <c r="D155" s="73" t="s">
        <v>3154</v>
      </c>
      <c r="E155" s="73"/>
      <c r="F155" s="73" t="s">
        <v>463</v>
      </c>
      <c r="G155" s="94">
        <v>43469</v>
      </c>
      <c r="H155" s="73" t="s">
        <v>130</v>
      </c>
      <c r="I155" s="83">
        <v>7.8599999999892747</v>
      </c>
      <c r="J155" s="86" t="s">
        <v>538</v>
      </c>
      <c r="K155" s="86" t="s">
        <v>132</v>
      </c>
      <c r="L155" s="87">
        <v>4.1700000000000001E-2</v>
      </c>
      <c r="M155" s="87">
        <v>3.6499999999942551E-2</v>
      </c>
      <c r="N155" s="83">
        <v>235597.17986199996</v>
      </c>
      <c r="O155" s="85">
        <v>110.81</v>
      </c>
      <c r="P155" s="83">
        <v>261.06524272999997</v>
      </c>
      <c r="Q155" s="84">
        <f t="shared" si="2"/>
        <v>1.0429178055713598E-3</v>
      </c>
      <c r="R155" s="84">
        <f>P155/'סכום נכסי הקרן'!$C$42</f>
        <v>1.5130954059938764E-5</v>
      </c>
    </row>
    <row r="156" spans="2:18">
      <c r="B156" s="76" t="s">
        <v>3422</v>
      </c>
      <c r="C156" s="86" t="s">
        <v>3057</v>
      </c>
      <c r="D156" s="73" t="s">
        <v>3155</v>
      </c>
      <c r="E156" s="73"/>
      <c r="F156" s="73" t="s">
        <v>463</v>
      </c>
      <c r="G156" s="94">
        <v>43559</v>
      </c>
      <c r="H156" s="73" t="s">
        <v>130</v>
      </c>
      <c r="I156" s="83">
        <v>7.860000000003657</v>
      </c>
      <c r="J156" s="86" t="s">
        <v>538</v>
      </c>
      <c r="K156" s="86" t="s">
        <v>132</v>
      </c>
      <c r="L156" s="87">
        <v>3.7200000000000004E-2</v>
      </c>
      <c r="M156" s="87">
        <v>3.9800000000017433E-2</v>
      </c>
      <c r="N156" s="83">
        <v>559428.76646199997</v>
      </c>
      <c r="O156" s="85">
        <v>104.64</v>
      </c>
      <c r="P156" s="83">
        <v>585.386287251</v>
      </c>
      <c r="Q156" s="84">
        <f t="shared" si="2"/>
        <v>2.3385333709197847E-3</v>
      </c>
      <c r="R156" s="84">
        <f>P156/'סכום נכסי הקרן'!$C$42</f>
        <v>3.3928120523012676E-5</v>
      </c>
    </row>
    <row r="157" spans="2:18">
      <c r="B157" s="76" t="s">
        <v>3422</v>
      </c>
      <c r="C157" s="86" t="s">
        <v>3057</v>
      </c>
      <c r="D157" s="73" t="s">
        <v>3156</v>
      </c>
      <c r="E157" s="73"/>
      <c r="F157" s="73" t="s">
        <v>463</v>
      </c>
      <c r="G157" s="94">
        <v>43742</v>
      </c>
      <c r="H157" s="73" t="s">
        <v>130</v>
      </c>
      <c r="I157" s="83">
        <v>7.5700000000054724</v>
      </c>
      <c r="J157" s="86" t="s">
        <v>538</v>
      </c>
      <c r="K157" s="86" t="s">
        <v>132</v>
      </c>
      <c r="L157" s="87">
        <v>3.1E-2</v>
      </c>
      <c r="M157" s="87">
        <v>5.6400000000030259E-2</v>
      </c>
      <c r="N157" s="83">
        <v>651294.059289</v>
      </c>
      <c r="O157" s="85">
        <v>87.25</v>
      </c>
      <c r="P157" s="83">
        <v>568.2540927770001</v>
      </c>
      <c r="Q157" s="84">
        <f t="shared" si="2"/>
        <v>2.2700927371586497E-3</v>
      </c>
      <c r="R157" s="84">
        <f>P157/'סכום נכסי הקרן'!$C$42</f>
        <v>3.293516395468034E-5</v>
      </c>
    </row>
    <row r="158" spans="2:18">
      <c r="B158" s="76" t="s">
        <v>3422</v>
      </c>
      <c r="C158" s="86" t="s">
        <v>3057</v>
      </c>
      <c r="D158" s="73" t="s">
        <v>3157</v>
      </c>
      <c r="E158" s="73"/>
      <c r="F158" s="73" t="s">
        <v>463</v>
      </c>
      <c r="G158" s="94">
        <v>42935</v>
      </c>
      <c r="H158" s="73" t="s">
        <v>130</v>
      </c>
      <c r="I158" s="83">
        <v>7.8000000000057348</v>
      </c>
      <c r="J158" s="86" t="s">
        <v>538</v>
      </c>
      <c r="K158" s="86" t="s">
        <v>132</v>
      </c>
      <c r="L158" s="87">
        <v>4.0800000000000003E-2</v>
      </c>
      <c r="M158" s="87">
        <v>3.9500000000027784E-2</v>
      </c>
      <c r="N158" s="83">
        <v>510882.09567499993</v>
      </c>
      <c r="O158" s="85">
        <v>109.21</v>
      </c>
      <c r="P158" s="83">
        <v>557.93430073100001</v>
      </c>
      <c r="Q158" s="84">
        <f t="shared" si="2"/>
        <v>2.2288666636989273E-3</v>
      </c>
      <c r="R158" s="84">
        <f>P158/'סכום נכסי הקרן'!$C$42</f>
        <v>3.2337044121786152E-5</v>
      </c>
    </row>
    <row r="159" spans="2:18">
      <c r="B159" s="76" t="s">
        <v>3403</v>
      </c>
      <c r="C159" s="86" t="s">
        <v>3057</v>
      </c>
      <c r="D159" s="73" t="s">
        <v>3158</v>
      </c>
      <c r="E159" s="73"/>
      <c r="F159" s="73" t="s">
        <v>287</v>
      </c>
      <c r="G159" s="94">
        <v>40742</v>
      </c>
      <c r="H159" s="73" t="s">
        <v>3055</v>
      </c>
      <c r="I159" s="83">
        <v>5.460000000000135</v>
      </c>
      <c r="J159" s="86" t="s">
        <v>314</v>
      </c>
      <c r="K159" s="86" t="s">
        <v>132</v>
      </c>
      <c r="L159" s="87">
        <v>0.06</v>
      </c>
      <c r="M159" s="87">
        <v>1.7899999999998653E-2</v>
      </c>
      <c r="N159" s="83">
        <v>1880506.9964330001</v>
      </c>
      <c r="O159" s="85">
        <v>142.44</v>
      </c>
      <c r="P159" s="83">
        <v>2678.594058484</v>
      </c>
      <c r="Q159" s="84">
        <f t="shared" si="2"/>
        <v>1.0700595024745508E-2</v>
      </c>
      <c r="R159" s="84">
        <f>P159/'סכום נכסי הקרן'!$C$42</f>
        <v>1.5524733672058795E-4</v>
      </c>
    </row>
    <row r="160" spans="2:18">
      <c r="B160" s="76" t="s">
        <v>3403</v>
      </c>
      <c r="C160" s="86" t="s">
        <v>3057</v>
      </c>
      <c r="D160" s="73" t="s">
        <v>3159</v>
      </c>
      <c r="E160" s="73"/>
      <c r="F160" s="73" t="s">
        <v>287</v>
      </c>
      <c r="G160" s="94">
        <v>42201</v>
      </c>
      <c r="H160" s="73" t="s">
        <v>3055</v>
      </c>
      <c r="I160" s="83">
        <v>5.0000000000130633</v>
      </c>
      <c r="J160" s="86" t="s">
        <v>314</v>
      </c>
      <c r="K160" s="86" t="s">
        <v>132</v>
      </c>
      <c r="L160" s="87">
        <v>4.2030000000000005E-2</v>
      </c>
      <c r="M160" s="87">
        <v>3.4200000000058781E-2</v>
      </c>
      <c r="N160" s="83">
        <v>133575.56279699999</v>
      </c>
      <c r="O160" s="85">
        <v>114.62</v>
      </c>
      <c r="P160" s="83">
        <v>153.10429895500002</v>
      </c>
      <c r="Q160" s="84">
        <f t="shared" si="2"/>
        <v>6.116294831894955E-4</v>
      </c>
      <c r="R160" s="84">
        <f>P160/'סכום נכסי הקרן'!$C$42</f>
        <v>8.8736979677648422E-6</v>
      </c>
    </row>
    <row r="161" spans="2:18">
      <c r="B161" s="76" t="s">
        <v>3423</v>
      </c>
      <c r="C161" s="86" t="s">
        <v>3057</v>
      </c>
      <c r="D161" s="73" t="s">
        <v>3160</v>
      </c>
      <c r="E161" s="73"/>
      <c r="F161" s="73" t="s">
        <v>287</v>
      </c>
      <c r="G161" s="94">
        <v>42521</v>
      </c>
      <c r="H161" s="73" t="s">
        <v>3055</v>
      </c>
      <c r="I161" s="83">
        <v>1.6599999999948518</v>
      </c>
      <c r="J161" s="86" t="s">
        <v>128</v>
      </c>
      <c r="K161" s="86" t="s">
        <v>132</v>
      </c>
      <c r="L161" s="87">
        <v>2.3E-2</v>
      </c>
      <c r="M161" s="87">
        <v>3.9799999999925992E-2</v>
      </c>
      <c r="N161" s="83">
        <v>115187.792289</v>
      </c>
      <c r="O161" s="85">
        <v>107.92</v>
      </c>
      <c r="P161" s="83">
        <v>124.310664454</v>
      </c>
      <c r="Q161" s="84">
        <f t="shared" si="2"/>
        <v>4.9660308674474212E-4</v>
      </c>
      <c r="R161" s="84">
        <f>P161/'סכום נכסי הקרן'!$C$42</f>
        <v>7.2048616405028293E-6</v>
      </c>
    </row>
    <row r="162" spans="2:18">
      <c r="B162" s="76" t="s">
        <v>3424</v>
      </c>
      <c r="C162" s="86" t="s">
        <v>3057</v>
      </c>
      <c r="D162" s="73" t="s">
        <v>3161</v>
      </c>
      <c r="E162" s="73"/>
      <c r="F162" s="73" t="s">
        <v>463</v>
      </c>
      <c r="G162" s="94">
        <v>44592</v>
      </c>
      <c r="H162" s="73" t="s">
        <v>130</v>
      </c>
      <c r="I162" s="83">
        <v>11.76999999998552</v>
      </c>
      <c r="J162" s="86" t="s">
        <v>538</v>
      </c>
      <c r="K162" s="86" t="s">
        <v>132</v>
      </c>
      <c r="L162" s="87">
        <v>2.7473999999999998E-2</v>
      </c>
      <c r="M162" s="87">
        <v>4.4699999999950162E-2</v>
      </c>
      <c r="N162" s="83">
        <v>207170.872313</v>
      </c>
      <c r="O162" s="85">
        <v>81.349999999999994</v>
      </c>
      <c r="P162" s="83">
        <v>168.53350827200001</v>
      </c>
      <c r="Q162" s="84">
        <f t="shared" si="2"/>
        <v>6.7326693808129401E-4</v>
      </c>
      <c r="R162" s="84">
        <f>P162/'סכום נכסי הקרן'!$C$42</f>
        <v>9.7679520435483227E-6</v>
      </c>
    </row>
    <row r="163" spans="2:18">
      <c r="B163" s="76" t="s">
        <v>3424</v>
      </c>
      <c r="C163" s="86" t="s">
        <v>3057</v>
      </c>
      <c r="D163" s="73" t="s">
        <v>3162</v>
      </c>
      <c r="E163" s="73"/>
      <c r="F163" s="73" t="s">
        <v>463</v>
      </c>
      <c r="G163" s="94">
        <v>44837</v>
      </c>
      <c r="H163" s="73" t="s">
        <v>130</v>
      </c>
      <c r="I163" s="83">
        <v>11.680000000015315</v>
      </c>
      <c r="J163" s="86" t="s">
        <v>538</v>
      </c>
      <c r="K163" s="86" t="s">
        <v>132</v>
      </c>
      <c r="L163" s="87">
        <v>3.9636999999999999E-2</v>
      </c>
      <c r="M163" s="87">
        <v>3.8200000000072072E-2</v>
      </c>
      <c r="N163" s="83">
        <v>180859.11216299998</v>
      </c>
      <c r="O163" s="85">
        <v>98.19</v>
      </c>
      <c r="P163" s="83">
        <v>177.58556154600001</v>
      </c>
      <c r="Q163" s="84">
        <f t="shared" si="2"/>
        <v>7.0942857889457823E-4</v>
      </c>
      <c r="R163" s="84">
        <f>P163/'סכום נכסי הקרן'!$C$42</f>
        <v>1.0292595618482829E-5</v>
      </c>
    </row>
    <row r="164" spans="2:18">
      <c r="B164" s="76" t="s">
        <v>3425</v>
      </c>
      <c r="C164" s="86" t="s">
        <v>3056</v>
      </c>
      <c r="D164" s="73" t="s">
        <v>3163</v>
      </c>
      <c r="E164" s="73"/>
      <c r="F164" s="73" t="s">
        <v>463</v>
      </c>
      <c r="G164" s="94">
        <v>42432</v>
      </c>
      <c r="H164" s="73" t="s">
        <v>130</v>
      </c>
      <c r="I164" s="83">
        <v>4.760000000001992</v>
      </c>
      <c r="J164" s="86" t="s">
        <v>538</v>
      </c>
      <c r="K164" s="86" t="s">
        <v>132</v>
      </c>
      <c r="L164" s="87">
        <v>2.5399999999999999E-2</v>
      </c>
      <c r="M164" s="87">
        <v>2.1100000000009434E-2</v>
      </c>
      <c r="N164" s="83">
        <v>675875.42024899984</v>
      </c>
      <c r="O164" s="85">
        <v>112.91</v>
      </c>
      <c r="P164" s="83">
        <v>763.13092234800001</v>
      </c>
      <c r="Q164" s="84">
        <f t="shared" si="2"/>
        <v>3.0485974255942813E-3</v>
      </c>
      <c r="R164" s="84">
        <f>P164/'סכום נכסי הקרן'!$C$42</f>
        <v>4.4229935808453711E-5</v>
      </c>
    </row>
    <row r="165" spans="2:18">
      <c r="B165" s="76" t="s">
        <v>3426</v>
      </c>
      <c r="C165" s="86" t="s">
        <v>3057</v>
      </c>
      <c r="D165" s="73" t="s">
        <v>3164</v>
      </c>
      <c r="E165" s="73"/>
      <c r="F165" s="73" t="s">
        <v>463</v>
      </c>
      <c r="G165" s="94">
        <v>42242</v>
      </c>
      <c r="H165" s="73" t="s">
        <v>130</v>
      </c>
      <c r="I165" s="83">
        <v>3.1300000000006354</v>
      </c>
      <c r="J165" s="86" t="s">
        <v>468</v>
      </c>
      <c r="K165" s="86" t="s">
        <v>132</v>
      </c>
      <c r="L165" s="87">
        <v>2.3599999999999999E-2</v>
      </c>
      <c r="M165" s="87">
        <v>3.2400000000003176E-2</v>
      </c>
      <c r="N165" s="83">
        <v>1179016.1837619999</v>
      </c>
      <c r="O165" s="85">
        <v>106.76</v>
      </c>
      <c r="P165" s="83">
        <v>1258.71771414</v>
      </c>
      <c r="Q165" s="84">
        <f t="shared" si="2"/>
        <v>5.0283948278107395E-3</v>
      </c>
      <c r="R165" s="84">
        <f>P165/'סכום נכסי הקרן'!$C$42</f>
        <v>7.2953410832942242E-5</v>
      </c>
    </row>
    <row r="166" spans="2:18">
      <c r="B166" s="76" t="s">
        <v>3427</v>
      </c>
      <c r="C166" s="86" t="s">
        <v>3056</v>
      </c>
      <c r="D166" s="73">
        <v>7134</v>
      </c>
      <c r="E166" s="73"/>
      <c r="F166" s="73" t="s">
        <v>463</v>
      </c>
      <c r="G166" s="94">
        <v>43705</v>
      </c>
      <c r="H166" s="73" t="s">
        <v>130</v>
      </c>
      <c r="I166" s="83">
        <v>5.2899999999720864</v>
      </c>
      <c r="J166" s="86" t="s">
        <v>538</v>
      </c>
      <c r="K166" s="86" t="s">
        <v>132</v>
      </c>
      <c r="L166" s="87">
        <v>0.04</v>
      </c>
      <c r="M166" s="87">
        <v>3.9399999999806853E-2</v>
      </c>
      <c r="N166" s="83">
        <v>68743.432260999994</v>
      </c>
      <c r="O166" s="85">
        <v>109.96</v>
      </c>
      <c r="P166" s="83">
        <v>75.590276158999998</v>
      </c>
      <c r="Q166" s="84">
        <f t="shared" si="2"/>
        <v>3.0197219710250691E-4</v>
      </c>
      <c r="R166" s="84">
        <f>P166/'סכום נכסי הקרן'!$C$42</f>
        <v>4.3811002337174799E-6</v>
      </c>
    </row>
    <row r="167" spans="2:18">
      <c r="B167" s="76" t="s">
        <v>3427</v>
      </c>
      <c r="C167" s="86" t="s">
        <v>3056</v>
      </c>
      <c r="D167" s="73" t="s">
        <v>3165</v>
      </c>
      <c r="E167" s="73"/>
      <c r="F167" s="73" t="s">
        <v>463</v>
      </c>
      <c r="G167" s="94">
        <v>43256</v>
      </c>
      <c r="H167" s="73" t="s">
        <v>130</v>
      </c>
      <c r="I167" s="83">
        <v>5.2999999999980965</v>
      </c>
      <c r="J167" s="86" t="s">
        <v>538</v>
      </c>
      <c r="K167" s="86" t="s">
        <v>132</v>
      </c>
      <c r="L167" s="87">
        <v>0.04</v>
      </c>
      <c r="M167" s="87">
        <v>3.8599999999989844E-2</v>
      </c>
      <c r="N167" s="83">
        <v>1129448.7271090001</v>
      </c>
      <c r="O167" s="85">
        <v>111.65</v>
      </c>
      <c r="P167" s="83">
        <v>1261.0294609980001</v>
      </c>
      <c r="Q167" s="84">
        <f t="shared" si="2"/>
        <v>5.0376299214408612E-3</v>
      </c>
      <c r="R167" s="84">
        <f>P167/'סכום נכסי הקרן'!$C$42</f>
        <v>7.3087396250306981E-5</v>
      </c>
    </row>
    <row r="168" spans="2:18">
      <c r="B168" s="76" t="s">
        <v>3428</v>
      </c>
      <c r="C168" s="86" t="s">
        <v>3057</v>
      </c>
      <c r="D168" s="73" t="s">
        <v>3166</v>
      </c>
      <c r="E168" s="73"/>
      <c r="F168" s="73" t="s">
        <v>455</v>
      </c>
      <c r="G168" s="94">
        <v>44376</v>
      </c>
      <c r="H168" s="73" t="s">
        <v>294</v>
      </c>
      <c r="I168" s="83">
        <v>5.0000000000012346</v>
      </c>
      <c r="J168" s="86" t="s">
        <v>128</v>
      </c>
      <c r="K168" s="86" t="s">
        <v>132</v>
      </c>
      <c r="L168" s="87">
        <v>6.9000000000000006E-2</v>
      </c>
      <c r="M168" s="87">
        <v>8.6400000000024471E-2</v>
      </c>
      <c r="N168" s="83">
        <v>1740081.541735</v>
      </c>
      <c r="O168" s="85">
        <v>92.99</v>
      </c>
      <c r="P168" s="83">
        <v>1618.1018971610001</v>
      </c>
      <c r="Q168" s="84">
        <f t="shared" si="2"/>
        <v>6.4640825493698789E-3</v>
      </c>
      <c r="R168" s="84">
        <f>P168/'סכום נכסי הקרן'!$C$42</f>
        <v>9.3782784771407531E-5</v>
      </c>
    </row>
    <row r="169" spans="2:18">
      <c r="B169" s="76" t="s">
        <v>3428</v>
      </c>
      <c r="C169" s="86" t="s">
        <v>3057</v>
      </c>
      <c r="D169" s="73" t="s">
        <v>3167</v>
      </c>
      <c r="E169" s="73"/>
      <c r="F169" s="73" t="s">
        <v>455</v>
      </c>
      <c r="G169" s="94">
        <v>44431</v>
      </c>
      <c r="H169" s="73" t="s">
        <v>294</v>
      </c>
      <c r="I169" s="83">
        <v>4.9999999999928466</v>
      </c>
      <c r="J169" s="86" t="s">
        <v>128</v>
      </c>
      <c r="K169" s="86" t="s">
        <v>132</v>
      </c>
      <c r="L169" s="87">
        <v>6.9000000000000006E-2</v>
      </c>
      <c r="M169" s="87">
        <v>8.6199999999875529E-2</v>
      </c>
      <c r="N169" s="83">
        <v>300352.359979</v>
      </c>
      <c r="O169" s="85">
        <v>93.08</v>
      </c>
      <c r="P169" s="83">
        <v>279.56798900399997</v>
      </c>
      <c r="Q169" s="84">
        <f t="shared" si="2"/>
        <v>1.1168335951239393E-3</v>
      </c>
      <c r="R169" s="84">
        <f>P169/'סכום נכסי הקרן'!$C$42</f>
        <v>1.6203345776763908E-5</v>
      </c>
    </row>
    <row r="170" spans="2:18">
      <c r="B170" s="76" t="s">
        <v>3428</v>
      </c>
      <c r="C170" s="86" t="s">
        <v>3057</v>
      </c>
      <c r="D170" s="73" t="s">
        <v>3168</v>
      </c>
      <c r="E170" s="73"/>
      <c r="F170" s="73" t="s">
        <v>455</v>
      </c>
      <c r="G170" s="94">
        <v>44859</v>
      </c>
      <c r="H170" s="73" t="s">
        <v>294</v>
      </c>
      <c r="I170" s="83">
        <v>5.0300000000014196</v>
      </c>
      <c r="J170" s="86" t="s">
        <v>128</v>
      </c>
      <c r="K170" s="86" t="s">
        <v>132</v>
      </c>
      <c r="L170" s="87">
        <v>6.9000000000000006E-2</v>
      </c>
      <c r="M170" s="87">
        <v>7.3600000000026172E-2</v>
      </c>
      <c r="N170" s="83">
        <v>914153.95932899998</v>
      </c>
      <c r="O170" s="85">
        <v>98.66</v>
      </c>
      <c r="P170" s="83">
        <v>901.90433382399988</v>
      </c>
      <c r="Q170" s="84">
        <f t="shared" si="2"/>
        <v>3.6029770904425955E-3</v>
      </c>
      <c r="R170" s="84">
        <f>P170/'סכום נכסי הקרן'!$C$42</f>
        <v>5.2273036804306956E-5</v>
      </c>
    </row>
    <row r="171" spans="2:18">
      <c r="B171" s="76" t="s">
        <v>3429</v>
      </c>
      <c r="C171" s="86" t="s">
        <v>3057</v>
      </c>
      <c r="D171" s="73" t="s">
        <v>3169</v>
      </c>
      <c r="E171" s="73"/>
      <c r="F171" s="73" t="s">
        <v>455</v>
      </c>
      <c r="G171" s="94">
        <v>42516</v>
      </c>
      <c r="H171" s="73" t="s">
        <v>294</v>
      </c>
      <c r="I171" s="83">
        <v>3.6600000000005739</v>
      </c>
      <c r="J171" s="86" t="s">
        <v>324</v>
      </c>
      <c r="K171" s="86" t="s">
        <v>132</v>
      </c>
      <c r="L171" s="87">
        <v>2.3269999999999999E-2</v>
      </c>
      <c r="M171" s="87">
        <v>3.620000000000706E-2</v>
      </c>
      <c r="N171" s="83">
        <v>857479.16092900012</v>
      </c>
      <c r="O171" s="85">
        <v>105.8</v>
      </c>
      <c r="P171" s="83">
        <v>907.21294732799981</v>
      </c>
      <c r="Q171" s="84">
        <f t="shared" si="2"/>
        <v>3.6241842319537465E-3</v>
      </c>
      <c r="R171" s="84">
        <f>P171/'סכום נכסי הקרן'!$C$42</f>
        <v>5.2580716165262972E-5</v>
      </c>
    </row>
    <row r="172" spans="2:18">
      <c r="B172" s="76" t="s">
        <v>3430</v>
      </c>
      <c r="C172" s="86" t="s">
        <v>3056</v>
      </c>
      <c r="D172" s="73" t="s">
        <v>3170</v>
      </c>
      <c r="E172" s="73"/>
      <c r="F172" s="73" t="s">
        <v>287</v>
      </c>
      <c r="G172" s="94">
        <v>42978</v>
      </c>
      <c r="H172" s="73" t="s">
        <v>3055</v>
      </c>
      <c r="I172" s="83">
        <v>1.1400000000080721</v>
      </c>
      <c r="J172" s="86" t="s">
        <v>128</v>
      </c>
      <c r="K172" s="86" t="s">
        <v>132</v>
      </c>
      <c r="L172" s="87">
        <v>2.76E-2</v>
      </c>
      <c r="M172" s="87">
        <v>6.3300000000467885E-2</v>
      </c>
      <c r="N172" s="83">
        <v>69388.734291000001</v>
      </c>
      <c r="O172" s="85">
        <v>96.41</v>
      </c>
      <c r="P172" s="83">
        <v>66.897679439000001</v>
      </c>
      <c r="Q172" s="84">
        <f t="shared" si="2"/>
        <v>2.672465331223534E-4</v>
      </c>
      <c r="R172" s="84">
        <f>P172/'סכום נכסי הקרן'!$C$42</f>
        <v>3.8772902272359846E-6</v>
      </c>
    </row>
    <row r="173" spans="2:18">
      <c r="B173" s="76" t="s">
        <v>3431</v>
      </c>
      <c r="C173" s="86" t="s">
        <v>3057</v>
      </c>
      <c r="D173" s="73" t="s">
        <v>3171</v>
      </c>
      <c r="E173" s="73"/>
      <c r="F173" s="73" t="s">
        <v>463</v>
      </c>
      <c r="G173" s="94">
        <v>42794</v>
      </c>
      <c r="H173" s="73" t="s">
        <v>130</v>
      </c>
      <c r="I173" s="83">
        <v>5.5500000000010026</v>
      </c>
      <c r="J173" s="86" t="s">
        <v>538</v>
      </c>
      <c r="K173" s="86" t="s">
        <v>132</v>
      </c>
      <c r="L173" s="87">
        <v>2.8999999999999998E-2</v>
      </c>
      <c r="M173" s="87">
        <v>2.440000000000201E-2</v>
      </c>
      <c r="N173" s="83">
        <v>1760322.257854</v>
      </c>
      <c r="O173" s="85">
        <v>113.3</v>
      </c>
      <c r="P173" s="83">
        <v>1994.4449330399998</v>
      </c>
      <c r="Q173" s="84">
        <f t="shared" si="2"/>
        <v>7.967518430058591E-3</v>
      </c>
      <c r="R173" s="84">
        <f>P173/'סכום נכסי הקרן'!$C$42</f>
        <v>1.1559506865537269E-4</v>
      </c>
    </row>
    <row r="174" spans="2:18">
      <c r="B174" s="76" t="s">
        <v>3432</v>
      </c>
      <c r="C174" s="86" t="s">
        <v>3057</v>
      </c>
      <c r="D174" s="73" t="s">
        <v>3172</v>
      </c>
      <c r="E174" s="73"/>
      <c r="F174" s="73" t="s">
        <v>463</v>
      </c>
      <c r="G174" s="94">
        <v>44728</v>
      </c>
      <c r="H174" s="73" t="s">
        <v>130</v>
      </c>
      <c r="I174" s="83">
        <v>9.6400000000029831</v>
      </c>
      <c r="J174" s="86" t="s">
        <v>538</v>
      </c>
      <c r="K174" s="86" t="s">
        <v>132</v>
      </c>
      <c r="L174" s="87">
        <v>2.6314999999999998E-2</v>
      </c>
      <c r="M174" s="87">
        <v>3.0799999999998245E-2</v>
      </c>
      <c r="N174" s="83">
        <v>230138.39162499999</v>
      </c>
      <c r="O174" s="85">
        <v>99.05</v>
      </c>
      <c r="P174" s="83">
        <v>227.95207353800001</v>
      </c>
      <c r="Q174" s="84">
        <f t="shared" si="2"/>
        <v>9.106354941150241E-4</v>
      </c>
      <c r="R174" s="84">
        <f>P174/'סכום נכסי הקרן'!$C$42</f>
        <v>1.3211763911975205E-5</v>
      </c>
    </row>
    <row r="175" spans="2:18">
      <c r="B175" s="76" t="s">
        <v>3432</v>
      </c>
      <c r="C175" s="86" t="s">
        <v>3057</v>
      </c>
      <c r="D175" s="73" t="s">
        <v>3173</v>
      </c>
      <c r="E175" s="73"/>
      <c r="F175" s="73" t="s">
        <v>463</v>
      </c>
      <c r="G175" s="94">
        <v>44923</v>
      </c>
      <c r="H175" s="73" t="s">
        <v>130</v>
      </c>
      <c r="I175" s="83">
        <v>9.3299999999714913</v>
      </c>
      <c r="J175" s="86" t="s">
        <v>538</v>
      </c>
      <c r="K175" s="86" t="s">
        <v>132</v>
      </c>
      <c r="L175" s="87">
        <v>3.0750000000000003E-2</v>
      </c>
      <c r="M175" s="87">
        <v>3.6699999999867894E-2</v>
      </c>
      <c r="N175" s="83">
        <v>74897.142527000004</v>
      </c>
      <c r="O175" s="85">
        <v>96.01</v>
      </c>
      <c r="P175" s="83">
        <v>71.908749284999999</v>
      </c>
      <c r="Q175" s="84">
        <f t="shared" si="2"/>
        <v>2.8726503084615851E-4</v>
      </c>
      <c r="R175" s="84">
        <f>P175/'סכום נכסי הקרן'!$C$42</f>
        <v>4.1677243993152902E-6</v>
      </c>
    </row>
    <row r="176" spans="2:18">
      <c r="B176" s="76" t="s">
        <v>3423</v>
      </c>
      <c r="C176" s="86" t="s">
        <v>3057</v>
      </c>
      <c r="D176" s="73" t="s">
        <v>3174</v>
      </c>
      <c r="E176" s="73"/>
      <c r="F176" s="73" t="s">
        <v>287</v>
      </c>
      <c r="G176" s="94">
        <v>42474</v>
      </c>
      <c r="H176" s="73" t="s">
        <v>3055</v>
      </c>
      <c r="I176" s="83">
        <v>0.64000000000290591</v>
      </c>
      <c r="J176" s="86" t="s">
        <v>128</v>
      </c>
      <c r="K176" s="86" t="s">
        <v>132</v>
      </c>
      <c r="L176" s="87">
        <v>6.3500000000000001E-2</v>
      </c>
      <c r="M176" s="87">
        <v>6.5200000000341443E-2</v>
      </c>
      <c r="N176" s="83">
        <v>54900.917631000004</v>
      </c>
      <c r="O176" s="85">
        <v>100.29</v>
      </c>
      <c r="P176" s="83">
        <v>55.060105006000001</v>
      </c>
      <c r="Q176" s="84">
        <f t="shared" si="2"/>
        <v>2.1995713901591489E-4</v>
      </c>
      <c r="R176" s="84">
        <f>P176/'סכום נכסי הקרן'!$C$42</f>
        <v>3.191201979509831E-6</v>
      </c>
    </row>
    <row r="177" spans="2:18">
      <c r="B177" s="76" t="s">
        <v>3423</v>
      </c>
      <c r="C177" s="86" t="s">
        <v>3057</v>
      </c>
      <c r="D177" s="73" t="s">
        <v>3175</v>
      </c>
      <c r="E177" s="73"/>
      <c r="F177" s="73" t="s">
        <v>287</v>
      </c>
      <c r="G177" s="94">
        <v>42562</v>
      </c>
      <c r="H177" s="73" t="s">
        <v>3055</v>
      </c>
      <c r="I177" s="83">
        <v>1.6300000000428649</v>
      </c>
      <c r="J177" s="86" t="s">
        <v>128</v>
      </c>
      <c r="K177" s="86" t="s">
        <v>132</v>
      </c>
      <c r="L177" s="87">
        <v>3.3700000000000001E-2</v>
      </c>
      <c r="M177" s="87">
        <v>7.1700000000972708E-2</v>
      </c>
      <c r="N177" s="83">
        <v>25693.465269</v>
      </c>
      <c r="O177" s="85">
        <v>94.43</v>
      </c>
      <c r="P177" s="83">
        <v>24.262338991999997</v>
      </c>
      <c r="Q177" s="84">
        <f t="shared" si="2"/>
        <v>9.6924527658148277E-5</v>
      </c>
      <c r="R177" s="84">
        <f>P177/'סכום נכסי הקרן'!$C$42</f>
        <v>1.406209163792399E-6</v>
      </c>
    </row>
    <row r="178" spans="2:18">
      <c r="B178" s="76" t="s">
        <v>3423</v>
      </c>
      <c r="C178" s="86" t="s">
        <v>3057</v>
      </c>
      <c r="D178" s="73" t="s">
        <v>3176</v>
      </c>
      <c r="E178" s="73"/>
      <c r="F178" s="73" t="s">
        <v>287</v>
      </c>
      <c r="G178" s="94">
        <v>42717</v>
      </c>
      <c r="H178" s="73" t="s">
        <v>3055</v>
      </c>
      <c r="I178" s="83">
        <v>1.7599999998674476</v>
      </c>
      <c r="J178" s="86" t="s">
        <v>128</v>
      </c>
      <c r="K178" s="86" t="s">
        <v>132</v>
      </c>
      <c r="L178" s="87">
        <v>3.85E-2</v>
      </c>
      <c r="M178" s="87">
        <v>7.0999999994108789E-2</v>
      </c>
      <c r="N178" s="83">
        <v>5720.7112250000009</v>
      </c>
      <c r="O178" s="85">
        <v>94.95</v>
      </c>
      <c r="P178" s="83">
        <v>5.4318150219999994</v>
      </c>
      <c r="Q178" s="84">
        <f t="shared" si="2"/>
        <v>2.1699313718573418E-5</v>
      </c>
      <c r="R178" s="84">
        <f>P178/'סכום נכסי הקרן'!$C$42</f>
        <v>3.1481993811397045E-7</v>
      </c>
    </row>
    <row r="179" spans="2:18">
      <c r="B179" s="76" t="s">
        <v>3423</v>
      </c>
      <c r="C179" s="86" t="s">
        <v>3057</v>
      </c>
      <c r="D179" s="73" t="s">
        <v>3177</v>
      </c>
      <c r="E179" s="73"/>
      <c r="F179" s="73" t="s">
        <v>287</v>
      </c>
      <c r="G179" s="94">
        <v>42710</v>
      </c>
      <c r="H179" s="73" t="s">
        <v>3055</v>
      </c>
      <c r="I179" s="83">
        <v>1.7600000000295635</v>
      </c>
      <c r="J179" s="86" t="s">
        <v>128</v>
      </c>
      <c r="K179" s="86" t="s">
        <v>132</v>
      </c>
      <c r="L179" s="87">
        <v>3.8399999999999997E-2</v>
      </c>
      <c r="M179" s="87">
        <v>7.1000000001108635E-2</v>
      </c>
      <c r="N179" s="83">
        <v>17103.343724999999</v>
      </c>
      <c r="O179" s="85">
        <v>94.93</v>
      </c>
      <c r="P179" s="83">
        <v>16.236204101999999</v>
      </c>
      <c r="Q179" s="84">
        <f t="shared" si="2"/>
        <v>6.4861282091002441E-5</v>
      </c>
      <c r="R179" s="84">
        <f>P179/'סכום נכסי הקרן'!$C$42</f>
        <v>9.410262959793098E-7</v>
      </c>
    </row>
    <row r="180" spans="2:18">
      <c r="B180" s="76" t="s">
        <v>3423</v>
      </c>
      <c r="C180" s="86" t="s">
        <v>3057</v>
      </c>
      <c r="D180" s="73" t="s">
        <v>3178</v>
      </c>
      <c r="E180" s="73"/>
      <c r="F180" s="73" t="s">
        <v>287</v>
      </c>
      <c r="G180" s="94">
        <v>42474</v>
      </c>
      <c r="H180" s="73" t="s">
        <v>3055</v>
      </c>
      <c r="I180" s="83">
        <v>0.64000000000217916</v>
      </c>
      <c r="J180" s="86" t="s">
        <v>128</v>
      </c>
      <c r="K180" s="86" t="s">
        <v>132</v>
      </c>
      <c r="L180" s="87">
        <v>3.1800000000000002E-2</v>
      </c>
      <c r="M180" s="87">
        <v>7.7000000000653782E-2</v>
      </c>
      <c r="N180" s="83">
        <v>56509.686470999994</v>
      </c>
      <c r="O180" s="85">
        <v>97.44</v>
      </c>
      <c r="P180" s="83">
        <v>55.063038242000012</v>
      </c>
      <c r="Q180" s="84">
        <f t="shared" si="2"/>
        <v>2.199688568685879E-4</v>
      </c>
      <c r="R180" s="84">
        <f>P180/'סכום נכסי הקרן'!$C$42</f>
        <v>3.1913719855156059E-6</v>
      </c>
    </row>
    <row r="181" spans="2:18">
      <c r="B181" s="76" t="s">
        <v>3433</v>
      </c>
      <c r="C181" s="86" t="s">
        <v>3056</v>
      </c>
      <c r="D181" s="73" t="s">
        <v>3179</v>
      </c>
      <c r="E181" s="73"/>
      <c r="F181" s="73" t="s">
        <v>287</v>
      </c>
      <c r="G181" s="94">
        <v>43614</v>
      </c>
      <c r="H181" s="73" t="s">
        <v>3055</v>
      </c>
      <c r="I181" s="83">
        <v>0.16000000000948905</v>
      </c>
      <c r="J181" s="86" t="s">
        <v>128</v>
      </c>
      <c r="K181" s="86" t="s">
        <v>132</v>
      </c>
      <c r="L181" s="87">
        <v>2.427E-2</v>
      </c>
      <c r="M181" s="87">
        <v>6.2300000000729466E-2</v>
      </c>
      <c r="N181" s="83">
        <v>16925.850053999999</v>
      </c>
      <c r="O181" s="85">
        <v>99.62</v>
      </c>
      <c r="P181" s="83">
        <v>16.861531499000002</v>
      </c>
      <c r="Q181" s="84">
        <f t="shared" si="2"/>
        <v>6.7359374406253224E-5</v>
      </c>
      <c r="R181" s="84">
        <f>P181/'סכום נכסי הקרן'!$C$42</f>
        <v>9.7726934395262324E-7</v>
      </c>
    </row>
    <row r="182" spans="2:18">
      <c r="B182" s="76" t="s">
        <v>3433</v>
      </c>
      <c r="C182" s="86" t="s">
        <v>3056</v>
      </c>
      <c r="D182" s="73">
        <v>7355</v>
      </c>
      <c r="E182" s="73"/>
      <c r="F182" s="73" t="s">
        <v>287</v>
      </c>
      <c r="G182" s="94">
        <v>43842</v>
      </c>
      <c r="H182" s="73" t="s">
        <v>3055</v>
      </c>
      <c r="I182" s="83">
        <v>0.39999999999400615</v>
      </c>
      <c r="J182" s="86" t="s">
        <v>128</v>
      </c>
      <c r="K182" s="86" t="s">
        <v>132</v>
      </c>
      <c r="L182" s="87">
        <v>2.0838000000000002E-2</v>
      </c>
      <c r="M182" s="87">
        <v>6.9699999999629877E-2</v>
      </c>
      <c r="N182" s="83">
        <v>67703.399999999994</v>
      </c>
      <c r="O182" s="85">
        <v>98.57</v>
      </c>
      <c r="P182" s="83">
        <v>66.735244250999997</v>
      </c>
      <c r="Q182" s="84">
        <f t="shared" si="2"/>
        <v>2.6659762808986027E-4</v>
      </c>
      <c r="R182" s="84">
        <f>P182/'סכום נכסי הקרן'!$C$42</f>
        <v>3.8678757247857775E-6</v>
      </c>
    </row>
    <row r="183" spans="2:18">
      <c r="B183" s="76" t="s">
        <v>3432</v>
      </c>
      <c r="C183" s="86" t="s">
        <v>3057</v>
      </c>
      <c r="D183" s="73" t="s">
        <v>3180</v>
      </c>
      <c r="E183" s="73"/>
      <c r="F183" s="73" t="s">
        <v>463</v>
      </c>
      <c r="G183" s="94">
        <v>44143</v>
      </c>
      <c r="H183" s="73" t="s">
        <v>130</v>
      </c>
      <c r="I183" s="83">
        <v>6.7300000000038169</v>
      </c>
      <c r="J183" s="86" t="s">
        <v>538</v>
      </c>
      <c r="K183" s="86" t="s">
        <v>132</v>
      </c>
      <c r="L183" s="87">
        <v>2.5243000000000002E-2</v>
      </c>
      <c r="M183" s="87">
        <v>3.4900000000023627E-2</v>
      </c>
      <c r="N183" s="83">
        <v>537129.46685500001</v>
      </c>
      <c r="O183" s="85">
        <v>102.42</v>
      </c>
      <c r="P183" s="83">
        <v>550.12803433000011</v>
      </c>
      <c r="Q183" s="84">
        <f t="shared" si="2"/>
        <v>2.1976817608773129E-3</v>
      </c>
      <c r="R183" s="84">
        <f>P183/'סכום נכסי הקרן'!$C$42</f>
        <v>3.1884604505320883E-5</v>
      </c>
    </row>
    <row r="184" spans="2:18">
      <c r="B184" s="76" t="s">
        <v>3432</v>
      </c>
      <c r="C184" s="86" t="s">
        <v>3057</v>
      </c>
      <c r="D184" s="73" t="s">
        <v>3181</v>
      </c>
      <c r="E184" s="73"/>
      <c r="F184" s="73" t="s">
        <v>463</v>
      </c>
      <c r="G184" s="94">
        <v>43779</v>
      </c>
      <c r="H184" s="73" t="s">
        <v>130</v>
      </c>
      <c r="I184" s="83">
        <v>7.2</v>
      </c>
      <c r="J184" s="86" t="s">
        <v>538</v>
      </c>
      <c r="K184" s="86" t="s">
        <v>132</v>
      </c>
      <c r="L184" s="87">
        <v>2.5243000000000002E-2</v>
      </c>
      <c r="M184" s="87">
        <v>3.9299999999966112E-2</v>
      </c>
      <c r="N184" s="83">
        <v>165360.40652700001</v>
      </c>
      <c r="O184" s="85">
        <v>98.15</v>
      </c>
      <c r="P184" s="83">
        <v>162.30124903499998</v>
      </c>
      <c r="Q184" s="84">
        <f t="shared" si="2"/>
        <v>6.4836996574121853E-4</v>
      </c>
      <c r="R184" s="84">
        <f>P184/'סכום נכסי הקרן'!$C$42</f>
        <v>9.4067395465549795E-6</v>
      </c>
    </row>
    <row r="185" spans="2:18">
      <c r="B185" s="76" t="s">
        <v>3432</v>
      </c>
      <c r="C185" s="86" t="s">
        <v>3057</v>
      </c>
      <c r="D185" s="73" t="s">
        <v>3182</v>
      </c>
      <c r="E185" s="73"/>
      <c r="F185" s="73" t="s">
        <v>463</v>
      </c>
      <c r="G185" s="94">
        <v>43835</v>
      </c>
      <c r="H185" s="73" t="s">
        <v>130</v>
      </c>
      <c r="I185" s="83">
        <v>7.199999999973353</v>
      </c>
      <c r="J185" s="86" t="s">
        <v>538</v>
      </c>
      <c r="K185" s="86" t="s">
        <v>132</v>
      </c>
      <c r="L185" s="87">
        <v>2.5243000000000002E-2</v>
      </c>
      <c r="M185" s="87">
        <v>3.9799999999804589E-2</v>
      </c>
      <c r="N185" s="83">
        <v>92082.468699999998</v>
      </c>
      <c r="O185" s="85">
        <v>97.81</v>
      </c>
      <c r="P185" s="83">
        <v>90.065869062000004</v>
      </c>
      <c r="Q185" s="84">
        <f t="shared" si="2"/>
        <v>3.5980009263877579E-4</v>
      </c>
      <c r="R185" s="84">
        <f>P185/'סכום נכסי הקרן'!$C$42</f>
        <v>5.2200841172679776E-6</v>
      </c>
    </row>
    <row r="186" spans="2:18">
      <c r="B186" s="76" t="s">
        <v>3432</v>
      </c>
      <c r="C186" s="86" t="s">
        <v>3057</v>
      </c>
      <c r="D186" s="73" t="s">
        <v>3183</v>
      </c>
      <c r="E186" s="73"/>
      <c r="F186" s="73" t="s">
        <v>463</v>
      </c>
      <c r="G186" s="94">
        <v>43227</v>
      </c>
      <c r="H186" s="73" t="s">
        <v>130</v>
      </c>
      <c r="I186" s="83">
        <v>7.2600000000406313</v>
      </c>
      <c r="J186" s="86" t="s">
        <v>538</v>
      </c>
      <c r="K186" s="86" t="s">
        <v>132</v>
      </c>
      <c r="L186" s="87">
        <v>2.7806000000000001E-2</v>
      </c>
      <c r="M186" s="87">
        <v>3.4600000000301237E-2</v>
      </c>
      <c r="N186" s="83">
        <v>54390.476693999997</v>
      </c>
      <c r="O186" s="85">
        <v>104.98</v>
      </c>
      <c r="P186" s="83">
        <v>57.099125467999997</v>
      </c>
      <c r="Q186" s="84">
        <f t="shared" si="2"/>
        <v>2.2810273022333367E-4</v>
      </c>
      <c r="R186" s="84">
        <f>P186/'סכום נכסי הקרן'!$C$42</f>
        <v>3.3093805796757108E-6</v>
      </c>
    </row>
    <row r="187" spans="2:18">
      <c r="B187" s="76" t="s">
        <v>3432</v>
      </c>
      <c r="C187" s="86" t="s">
        <v>3057</v>
      </c>
      <c r="D187" s="73" t="s">
        <v>3184</v>
      </c>
      <c r="E187" s="73"/>
      <c r="F187" s="73" t="s">
        <v>463</v>
      </c>
      <c r="G187" s="94">
        <v>43279</v>
      </c>
      <c r="H187" s="73" t="s">
        <v>130</v>
      </c>
      <c r="I187" s="83">
        <v>7.2899999999971605</v>
      </c>
      <c r="J187" s="86" t="s">
        <v>538</v>
      </c>
      <c r="K187" s="86" t="s">
        <v>132</v>
      </c>
      <c r="L187" s="87">
        <v>2.7797000000000002E-2</v>
      </c>
      <c r="M187" s="87">
        <v>3.2999999999955169E-2</v>
      </c>
      <c r="N187" s="83">
        <v>63611.337158000002</v>
      </c>
      <c r="O187" s="85">
        <v>105.21</v>
      </c>
      <c r="P187" s="83">
        <v>66.925492511000002</v>
      </c>
      <c r="Q187" s="84">
        <f t="shared" si="2"/>
        <v>2.6735764231373065E-4</v>
      </c>
      <c r="R187" s="84">
        <f>P187/'סכום נכסי הקרן'!$C$42</f>
        <v>3.8789022316157984E-6</v>
      </c>
    </row>
    <row r="188" spans="2:18">
      <c r="B188" s="76" t="s">
        <v>3432</v>
      </c>
      <c r="C188" s="86" t="s">
        <v>3057</v>
      </c>
      <c r="D188" s="73" t="s">
        <v>3185</v>
      </c>
      <c r="E188" s="73"/>
      <c r="F188" s="73" t="s">
        <v>463</v>
      </c>
      <c r="G188" s="94">
        <v>43321</v>
      </c>
      <c r="H188" s="73" t="s">
        <v>130</v>
      </c>
      <c r="I188" s="83">
        <v>7.2900000000011094</v>
      </c>
      <c r="J188" s="86" t="s">
        <v>538</v>
      </c>
      <c r="K188" s="86" t="s">
        <v>132</v>
      </c>
      <c r="L188" s="87">
        <v>2.8528999999999999E-2</v>
      </c>
      <c r="M188" s="87">
        <v>3.2200000000014793E-2</v>
      </c>
      <c r="N188" s="83">
        <v>356341.57381500001</v>
      </c>
      <c r="O188" s="85">
        <v>106.25</v>
      </c>
      <c r="P188" s="83">
        <v>378.61295000200005</v>
      </c>
      <c r="Q188" s="84">
        <f t="shared" si="2"/>
        <v>1.5125038586058007E-3</v>
      </c>
      <c r="R188" s="84">
        <f>P188/'סכום נכסי הקרן'!$C$42</f>
        <v>2.1943844738087151E-5</v>
      </c>
    </row>
    <row r="189" spans="2:18">
      <c r="B189" s="76" t="s">
        <v>3432</v>
      </c>
      <c r="C189" s="86" t="s">
        <v>3057</v>
      </c>
      <c r="D189" s="73" t="s">
        <v>3186</v>
      </c>
      <c r="E189" s="73"/>
      <c r="F189" s="73" t="s">
        <v>463</v>
      </c>
      <c r="G189" s="94">
        <v>43138</v>
      </c>
      <c r="H189" s="73" t="s">
        <v>130</v>
      </c>
      <c r="I189" s="83">
        <v>7.1800000000094473</v>
      </c>
      <c r="J189" s="86" t="s">
        <v>538</v>
      </c>
      <c r="K189" s="86" t="s">
        <v>132</v>
      </c>
      <c r="L189" s="87">
        <v>2.6242999999999999E-2</v>
      </c>
      <c r="M189" s="87">
        <v>3.9800000000041663E-2</v>
      </c>
      <c r="N189" s="83">
        <v>341036.51728199999</v>
      </c>
      <c r="O189" s="85">
        <v>99.94</v>
      </c>
      <c r="P189" s="83">
        <v>340.83189632099999</v>
      </c>
      <c r="Q189" s="84">
        <f t="shared" si="2"/>
        <v>1.3615740251851434E-3</v>
      </c>
      <c r="R189" s="84">
        <f>P189/'סכום נכסי הקרן'!$C$42</f>
        <v>1.9754110932064876E-5</v>
      </c>
    </row>
    <row r="190" spans="2:18">
      <c r="B190" s="76" t="s">
        <v>3432</v>
      </c>
      <c r="C190" s="86" t="s">
        <v>3057</v>
      </c>
      <c r="D190" s="73" t="s">
        <v>3187</v>
      </c>
      <c r="E190" s="73"/>
      <c r="F190" s="73" t="s">
        <v>463</v>
      </c>
      <c r="G190" s="94">
        <v>43417</v>
      </c>
      <c r="H190" s="73" t="s">
        <v>130</v>
      </c>
      <c r="I190" s="83">
        <v>7.2199999999963866</v>
      </c>
      <c r="J190" s="86" t="s">
        <v>538</v>
      </c>
      <c r="K190" s="86" t="s">
        <v>132</v>
      </c>
      <c r="L190" s="87">
        <v>3.0796999999999998E-2</v>
      </c>
      <c r="M190" s="87">
        <v>3.3999999999972205E-2</v>
      </c>
      <c r="N190" s="83">
        <v>405711.04930100002</v>
      </c>
      <c r="O190" s="85">
        <v>106.43</v>
      </c>
      <c r="P190" s="83">
        <v>431.79827464800002</v>
      </c>
      <c r="Q190" s="84">
        <f t="shared" si="2"/>
        <v>1.7249715218166132E-3</v>
      </c>
      <c r="R190" s="84">
        <f>P190/'סכום נכסי הקרן'!$C$42</f>
        <v>2.5026387230018342E-5</v>
      </c>
    </row>
    <row r="191" spans="2:18">
      <c r="B191" s="76" t="s">
        <v>3432</v>
      </c>
      <c r="C191" s="86" t="s">
        <v>3057</v>
      </c>
      <c r="D191" s="73" t="s">
        <v>3188</v>
      </c>
      <c r="E191" s="73"/>
      <c r="F191" s="73" t="s">
        <v>463</v>
      </c>
      <c r="G191" s="94">
        <v>43485</v>
      </c>
      <c r="H191" s="73" t="s">
        <v>130</v>
      </c>
      <c r="I191" s="83">
        <v>7.2899999999945759</v>
      </c>
      <c r="J191" s="86" t="s">
        <v>538</v>
      </c>
      <c r="K191" s="86" t="s">
        <v>132</v>
      </c>
      <c r="L191" s="87">
        <v>3.0190999999999999E-2</v>
      </c>
      <c r="M191" s="87">
        <v>3.0999999999967668E-2</v>
      </c>
      <c r="N191" s="83">
        <v>512696.42388300004</v>
      </c>
      <c r="O191" s="85">
        <v>108.58</v>
      </c>
      <c r="P191" s="83">
        <v>556.68575603800002</v>
      </c>
      <c r="Q191" s="84">
        <f t="shared" si="2"/>
        <v>2.2238789086160803E-3</v>
      </c>
      <c r="R191" s="84">
        <f>P191/'סכום נכסי הקרן'!$C$42</f>
        <v>3.2264680324162194E-5</v>
      </c>
    </row>
    <row r="192" spans="2:18">
      <c r="B192" s="76" t="s">
        <v>3432</v>
      </c>
      <c r="C192" s="86" t="s">
        <v>3057</v>
      </c>
      <c r="D192" s="73" t="s">
        <v>3189</v>
      </c>
      <c r="E192" s="73"/>
      <c r="F192" s="73" t="s">
        <v>463</v>
      </c>
      <c r="G192" s="94">
        <v>43613</v>
      </c>
      <c r="H192" s="73" t="s">
        <v>130</v>
      </c>
      <c r="I192" s="83">
        <v>7.2900000000259375</v>
      </c>
      <c r="J192" s="86" t="s">
        <v>538</v>
      </c>
      <c r="K192" s="86" t="s">
        <v>132</v>
      </c>
      <c r="L192" s="87">
        <v>2.5243000000000002E-2</v>
      </c>
      <c r="M192" s="87">
        <v>3.4700000000120558E-2</v>
      </c>
      <c r="N192" s="83">
        <v>135318.316468</v>
      </c>
      <c r="O192" s="85">
        <v>101.14</v>
      </c>
      <c r="P192" s="83">
        <v>136.86095460500002</v>
      </c>
      <c r="Q192" s="84">
        <f t="shared" si="2"/>
        <v>5.4673967684264982E-4</v>
      </c>
      <c r="R192" s="84">
        <f>P192/'סכום נכסי הקרן'!$C$42</f>
        <v>7.932257833607249E-6</v>
      </c>
    </row>
    <row r="193" spans="2:18">
      <c r="B193" s="76" t="s">
        <v>3432</v>
      </c>
      <c r="C193" s="86" t="s">
        <v>3057</v>
      </c>
      <c r="D193" s="73" t="s">
        <v>3190</v>
      </c>
      <c r="E193" s="73"/>
      <c r="F193" s="73" t="s">
        <v>463</v>
      </c>
      <c r="G193" s="94">
        <v>43657</v>
      </c>
      <c r="H193" s="73" t="s">
        <v>130</v>
      </c>
      <c r="I193" s="83">
        <v>7.2000000000278259</v>
      </c>
      <c r="J193" s="86" t="s">
        <v>538</v>
      </c>
      <c r="K193" s="86" t="s">
        <v>132</v>
      </c>
      <c r="L193" s="87">
        <v>2.5243000000000002E-2</v>
      </c>
      <c r="M193" s="87">
        <v>3.9900000000140677E-2</v>
      </c>
      <c r="N193" s="83">
        <v>133505.70048900001</v>
      </c>
      <c r="O193" s="85">
        <v>96.91</v>
      </c>
      <c r="P193" s="83">
        <v>129.38037578199999</v>
      </c>
      <c r="Q193" s="84">
        <f t="shared" si="2"/>
        <v>5.1685584868956468E-4</v>
      </c>
      <c r="R193" s="84">
        <f>P193/'סכום נכסי הקרן'!$C$42</f>
        <v>7.4986945858576184E-6</v>
      </c>
    </row>
    <row r="194" spans="2:18">
      <c r="B194" s="76" t="s">
        <v>3432</v>
      </c>
      <c r="C194" s="86" t="s">
        <v>3057</v>
      </c>
      <c r="D194" s="73" t="s">
        <v>3191</v>
      </c>
      <c r="E194" s="73"/>
      <c r="F194" s="73" t="s">
        <v>463</v>
      </c>
      <c r="G194" s="94">
        <v>43541</v>
      </c>
      <c r="H194" s="73" t="s">
        <v>130</v>
      </c>
      <c r="I194" s="83">
        <v>7.2899999999333946</v>
      </c>
      <c r="J194" s="86" t="s">
        <v>538</v>
      </c>
      <c r="K194" s="86" t="s">
        <v>132</v>
      </c>
      <c r="L194" s="87">
        <v>2.7271E-2</v>
      </c>
      <c r="M194" s="87">
        <v>3.3099999999624673E-2</v>
      </c>
      <c r="N194" s="83">
        <v>44027.659375000003</v>
      </c>
      <c r="O194" s="85">
        <v>104.69</v>
      </c>
      <c r="P194" s="83">
        <v>46.092555682999993</v>
      </c>
      <c r="Q194" s="84">
        <f t="shared" si="2"/>
        <v>1.8413307923876334E-4</v>
      </c>
      <c r="R194" s="84">
        <f>P194/'סכום נכסי הקרן'!$C$42</f>
        <v>2.671456128175345E-6</v>
      </c>
    </row>
    <row r="195" spans="2:18">
      <c r="B195" s="76" t="s">
        <v>3434</v>
      </c>
      <c r="C195" s="86" t="s">
        <v>3056</v>
      </c>
      <c r="D195" s="73">
        <v>22333</v>
      </c>
      <c r="E195" s="73"/>
      <c r="F195" s="73" t="s">
        <v>455</v>
      </c>
      <c r="G195" s="94">
        <v>41639</v>
      </c>
      <c r="H195" s="73" t="s">
        <v>294</v>
      </c>
      <c r="I195" s="83">
        <v>0.5</v>
      </c>
      <c r="J195" s="86" t="s">
        <v>127</v>
      </c>
      <c r="K195" s="86" t="s">
        <v>132</v>
      </c>
      <c r="L195" s="87">
        <v>3.7000000000000005E-2</v>
      </c>
      <c r="M195" s="87">
        <v>7.7099999999979213E-2</v>
      </c>
      <c r="N195" s="83">
        <v>410491.59550800006</v>
      </c>
      <c r="O195" s="85">
        <v>107.79</v>
      </c>
      <c r="P195" s="83">
        <v>442.46887165200002</v>
      </c>
      <c r="Q195" s="84">
        <f t="shared" si="2"/>
        <v>1.7675990102374193E-3</v>
      </c>
      <c r="R195" s="84">
        <f>P195/'סכום נכסי הקרן'!$C$42</f>
        <v>2.5644839197699945E-5</v>
      </c>
    </row>
    <row r="196" spans="2:18">
      <c r="B196" s="76" t="s">
        <v>3434</v>
      </c>
      <c r="C196" s="86" t="s">
        <v>3056</v>
      </c>
      <c r="D196" s="73">
        <v>22334</v>
      </c>
      <c r="E196" s="73"/>
      <c r="F196" s="73" t="s">
        <v>455</v>
      </c>
      <c r="G196" s="94">
        <v>42004</v>
      </c>
      <c r="H196" s="73" t="s">
        <v>294</v>
      </c>
      <c r="I196" s="83">
        <v>0.96000000000145114</v>
      </c>
      <c r="J196" s="86" t="s">
        <v>127</v>
      </c>
      <c r="K196" s="86" t="s">
        <v>132</v>
      </c>
      <c r="L196" s="87">
        <v>3.7000000000000005E-2</v>
      </c>
      <c r="M196" s="87">
        <v>0.13530000000013423</v>
      </c>
      <c r="N196" s="83">
        <v>273661.06417600001</v>
      </c>
      <c r="O196" s="85">
        <v>100.73</v>
      </c>
      <c r="P196" s="83">
        <v>275.65878461</v>
      </c>
      <c r="Q196" s="84">
        <f t="shared" si="2"/>
        <v>1.1012168901750662E-3</v>
      </c>
      <c r="R196" s="84">
        <f>P196/'סכום נכסי הקרן'!$C$42</f>
        <v>1.5976774091165382E-5</v>
      </c>
    </row>
    <row r="197" spans="2:18">
      <c r="B197" s="76" t="s">
        <v>3434</v>
      </c>
      <c r="C197" s="86" t="s">
        <v>3056</v>
      </c>
      <c r="D197" s="73" t="s">
        <v>3192</v>
      </c>
      <c r="E197" s="73"/>
      <c r="F197" s="73" t="s">
        <v>455</v>
      </c>
      <c r="G197" s="94">
        <v>42759</v>
      </c>
      <c r="H197" s="73" t="s">
        <v>294</v>
      </c>
      <c r="I197" s="83">
        <v>1.9000000000015678</v>
      </c>
      <c r="J197" s="86" t="s">
        <v>127</v>
      </c>
      <c r="K197" s="86" t="s">
        <v>132</v>
      </c>
      <c r="L197" s="87">
        <v>6.5500000000000003E-2</v>
      </c>
      <c r="M197" s="87">
        <v>7.1700000000043895E-2</v>
      </c>
      <c r="N197" s="83">
        <v>127303.252934</v>
      </c>
      <c r="O197" s="85">
        <v>100.2</v>
      </c>
      <c r="P197" s="83">
        <v>127.557454232</v>
      </c>
      <c r="Q197" s="84">
        <f t="shared" si="2"/>
        <v>5.0957354131392926E-4</v>
      </c>
      <c r="R197" s="84">
        <f>P197/'סכום נכסי הקרן'!$C$42</f>
        <v>7.393040757950513E-6</v>
      </c>
    </row>
    <row r="198" spans="2:18">
      <c r="B198" s="76" t="s">
        <v>3434</v>
      </c>
      <c r="C198" s="86" t="s">
        <v>3056</v>
      </c>
      <c r="D198" s="73" t="s">
        <v>3193</v>
      </c>
      <c r="E198" s="73"/>
      <c r="F198" s="73" t="s">
        <v>455</v>
      </c>
      <c r="G198" s="94">
        <v>42759</v>
      </c>
      <c r="H198" s="73" t="s">
        <v>294</v>
      </c>
      <c r="I198" s="83">
        <v>1.9499999999983844</v>
      </c>
      <c r="J198" s="86" t="s">
        <v>127</v>
      </c>
      <c r="K198" s="86" t="s">
        <v>132</v>
      </c>
      <c r="L198" s="87">
        <v>3.8800000000000001E-2</v>
      </c>
      <c r="M198" s="87">
        <v>5.7800000000074327E-2</v>
      </c>
      <c r="N198" s="83">
        <v>127303.252934</v>
      </c>
      <c r="O198" s="85">
        <v>97.24</v>
      </c>
      <c r="P198" s="83">
        <v>123.789682136</v>
      </c>
      <c r="Q198" s="84">
        <f t="shared" si="2"/>
        <v>4.9452183789618521E-4</v>
      </c>
      <c r="R198" s="84">
        <f>P198/'סכום נכסי הקרן'!$C$42</f>
        <v>7.1746662784651058E-6</v>
      </c>
    </row>
    <row r="199" spans="2:18">
      <c r="B199" s="76" t="s">
        <v>3435</v>
      </c>
      <c r="C199" s="86" t="s">
        <v>3056</v>
      </c>
      <c r="D199" s="73">
        <v>7561</v>
      </c>
      <c r="E199" s="73"/>
      <c r="F199" s="73" t="s">
        <v>488</v>
      </c>
      <c r="G199" s="94">
        <v>43920</v>
      </c>
      <c r="H199" s="73" t="s">
        <v>130</v>
      </c>
      <c r="I199" s="83">
        <v>4.49000000000754</v>
      </c>
      <c r="J199" s="86" t="s">
        <v>156</v>
      </c>
      <c r="K199" s="86" t="s">
        <v>132</v>
      </c>
      <c r="L199" s="87">
        <v>4.8917999999999996E-2</v>
      </c>
      <c r="M199" s="87">
        <v>5.8900000000088271E-2</v>
      </c>
      <c r="N199" s="83">
        <v>319545.35760799999</v>
      </c>
      <c r="O199" s="85">
        <v>97.14</v>
      </c>
      <c r="P199" s="83">
        <v>310.40634943399999</v>
      </c>
      <c r="Q199" s="84">
        <f t="shared" si="2"/>
        <v>1.2400283752898188E-3</v>
      </c>
      <c r="R199" s="84">
        <f>P199/'סכום נכסי הקרן'!$C$42</f>
        <v>1.7990691384592473E-5</v>
      </c>
    </row>
    <row r="200" spans="2:18">
      <c r="B200" s="76" t="s">
        <v>3435</v>
      </c>
      <c r="C200" s="86" t="s">
        <v>3056</v>
      </c>
      <c r="D200" s="73">
        <v>8991</v>
      </c>
      <c r="E200" s="73"/>
      <c r="F200" s="73" t="s">
        <v>488</v>
      </c>
      <c r="G200" s="94">
        <v>44636</v>
      </c>
      <c r="H200" s="73" t="s">
        <v>130</v>
      </c>
      <c r="I200" s="83">
        <v>4.9399999999960933</v>
      </c>
      <c r="J200" s="86" t="s">
        <v>156</v>
      </c>
      <c r="K200" s="86" t="s">
        <v>132</v>
      </c>
      <c r="L200" s="87">
        <v>4.2824000000000001E-2</v>
      </c>
      <c r="M200" s="87">
        <v>8.7099999999941405E-2</v>
      </c>
      <c r="N200" s="83">
        <v>280629.89874199999</v>
      </c>
      <c r="O200" s="85">
        <v>82.08</v>
      </c>
      <c r="P200" s="83">
        <v>230.34101238499997</v>
      </c>
      <c r="Q200" s="84">
        <f t="shared" si="2"/>
        <v>9.201789585528931E-4</v>
      </c>
      <c r="R200" s="84">
        <f>P200/'סכום נכסי הקרן'!$C$42</f>
        <v>1.3350223262473056E-5</v>
      </c>
    </row>
    <row r="201" spans="2:18">
      <c r="B201" s="76" t="s">
        <v>3435</v>
      </c>
      <c r="C201" s="86" t="s">
        <v>3056</v>
      </c>
      <c r="D201" s="73">
        <v>9112</v>
      </c>
      <c r="E201" s="73"/>
      <c r="F201" s="73" t="s">
        <v>488</v>
      </c>
      <c r="G201" s="94">
        <v>44722</v>
      </c>
      <c r="H201" s="73" t="s">
        <v>130</v>
      </c>
      <c r="I201" s="83">
        <v>4.8899999999973316</v>
      </c>
      <c r="J201" s="86" t="s">
        <v>156</v>
      </c>
      <c r="K201" s="86" t="s">
        <v>132</v>
      </c>
      <c r="L201" s="87">
        <v>5.2750000000000005E-2</v>
      </c>
      <c r="M201" s="87">
        <v>7.9599999999963089E-2</v>
      </c>
      <c r="N201" s="83">
        <v>447151.05619999999</v>
      </c>
      <c r="O201" s="85">
        <v>89.66</v>
      </c>
      <c r="P201" s="83">
        <v>400.91562916299995</v>
      </c>
      <c r="Q201" s="84">
        <f t="shared" si="2"/>
        <v>1.601599829274742E-3</v>
      </c>
      <c r="R201" s="84">
        <f>P201/'סכום נכסי הקרן'!$C$42</f>
        <v>2.3236474926118935E-5</v>
      </c>
    </row>
    <row r="202" spans="2:18">
      <c r="B202" s="76" t="s">
        <v>3435</v>
      </c>
      <c r="C202" s="86" t="s">
        <v>3056</v>
      </c>
      <c r="D202" s="73">
        <v>9247</v>
      </c>
      <c r="E202" s="73"/>
      <c r="F202" s="73" t="s">
        <v>488</v>
      </c>
      <c r="G202" s="94">
        <v>44816</v>
      </c>
      <c r="H202" s="73" t="s">
        <v>130</v>
      </c>
      <c r="I202" s="83">
        <v>4.81000000000512</v>
      </c>
      <c r="J202" s="86" t="s">
        <v>156</v>
      </c>
      <c r="K202" s="86" t="s">
        <v>132</v>
      </c>
      <c r="L202" s="87">
        <v>5.6036999999999997E-2</v>
      </c>
      <c r="M202" s="87">
        <v>9.4800000000090937E-2</v>
      </c>
      <c r="N202" s="83">
        <v>552060.19249299995</v>
      </c>
      <c r="O202" s="85">
        <v>85.27</v>
      </c>
      <c r="P202" s="83">
        <v>470.74171403899999</v>
      </c>
      <c r="Q202" s="84">
        <f t="shared" si="2"/>
        <v>1.8805449176710271E-3</v>
      </c>
      <c r="R202" s="84">
        <f>P202/'סכום נכסי הקרן'!$C$42</f>
        <v>2.7283491186865818E-5</v>
      </c>
    </row>
    <row r="203" spans="2:18">
      <c r="B203" s="76" t="s">
        <v>3435</v>
      </c>
      <c r="C203" s="86" t="s">
        <v>3056</v>
      </c>
      <c r="D203" s="73">
        <v>9486</v>
      </c>
      <c r="E203" s="73"/>
      <c r="F203" s="73" t="s">
        <v>488</v>
      </c>
      <c r="G203" s="94">
        <v>44976</v>
      </c>
      <c r="H203" s="73" t="s">
        <v>130</v>
      </c>
      <c r="I203" s="83">
        <v>4.8700000000033352</v>
      </c>
      <c r="J203" s="86" t="s">
        <v>156</v>
      </c>
      <c r="K203" s="86" t="s">
        <v>132</v>
      </c>
      <c r="L203" s="87">
        <v>6.1999000000000005E-2</v>
      </c>
      <c r="M203" s="87">
        <v>7.1900000000033354E-2</v>
      </c>
      <c r="N203" s="83">
        <v>541627.19999999995</v>
      </c>
      <c r="O203" s="85">
        <v>96.86</v>
      </c>
      <c r="P203" s="83">
        <v>524.62009037500002</v>
      </c>
      <c r="Q203" s="84">
        <f t="shared" ref="Q203:Q254" si="3">IFERROR(P203/$P$10,0)</f>
        <v>2.0957812219315787E-3</v>
      </c>
      <c r="R203" s="84">
        <f>P203/'סכום נכסי הקרן'!$C$42</f>
        <v>3.04062019262929E-5</v>
      </c>
    </row>
    <row r="204" spans="2:18">
      <c r="B204" s="76" t="s">
        <v>3435</v>
      </c>
      <c r="C204" s="86" t="s">
        <v>3056</v>
      </c>
      <c r="D204" s="73">
        <v>7894</v>
      </c>
      <c r="E204" s="73"/>
      <c r="F204" s="73" t="s">
        <v>488</v>
      </c>
      <c r="G204" s="94">
        <v>44068</v>
      </c>
      <c r="H204" s="73" t="s">
        <v>130</v>
      </c>
      <c r="I204" s="83">
        <v>4.4099999999957493</v>
      </c>
      <c r="J204" s="86" t="s">
        <v>156</v>
      </c>
      <c r="K204" s="86" t="s">
        <v>132</v>
      </c>
      <c r="L204" s="87">
        <v>4.5102999999999997E-2</v>
      </c>
      <c r="M204" s="87">
        <v>7.5099999999900843E-2</v>
      </c>
      <c r="N204" s="83">
        <v>396019.89908699994</v>
      </c>
      <c r="O204" s="85">
        <v>89.13</v>
      </c>
      <c r="P204" s="83">
        <v>352.97253984999998</v>
      </c>
      <c r="Q204" s="84">
        <f t="shared" si="3"/>
        <v>1.4100741364028739E-3</v>
      </c>
      <c r="R204" s="84">
        <f>P204/'סכום נכסי הקרן'!$C$42</f>
        <v>2.0457764614854729E-5</v>
      </c>
    </row>
    <row r="205" spans="2:18">
      <c r="B205" s="76" t="s">
        <v>3435</v>
      </c>
      <c r="C205" s="86" t="s">
        <v>3056</v>
      </c>
      <c r="D205" s="73">
        <v>8076</v>
      </c>
      <c r="E205" s="73"/>
      <c r="F205" s="73" t="s">
        <v>488</v>
      </c>
      <c r="G205" s="94">
        <v>44160</v>
      </c>
      <c r="H205" s="73" t="s">
        <v>130</v>
      </c>
      <c r="I205" s="83">
        <v>4.2000000000014017</v>
      </c>
      <c r="J205" s="86" t="s">
        <v>156</v>
      </c>
      <c r="K205" s="86" t="s">
        <v>132</v>
      </c>
      <c r="L205" s="87">
        <v>4.5465999999999999E-2</v>
      </c>
      <c r="M205" s="87">
        <v>0.10790000000001505</v>
      </c>
      <c r="N205" s="83">
        <v>363726.31646800006</v>
      </c>
      <c r="O205" s="85">
        <v>78.47</v>
      </c>
      <c r="P205" s="83">
        <v>285.41603808299999</v>
      </c>
      <c r="Q205" s="84">
        <f t="shared" si="3"/>
        <v>1.1401957035707235E-3</v>
      </c>
      <c r="R205" s="84">
        <f>P205/'סכום נכסי הקרן'!$C$42</f>
        <v>1.6542290023149595E-5</v>
      </c>
    </row>
    <row r="206" spans="2:18">
      <c r="B206" s="76" t="s">
        <v>3435</v>
      </c>
      <c r="C206" s="86" t="s">
        <v>3056</v>
      </c>
      <c r="D206" s="73">
        <v>9311</v>
      </c>
      <c r="E206" s="73"/>
      <c r="F206" s="73" t="s">
        <v>488</v>
      </c>
      <c r="G206" s="94">
        <v>44880</v>
      </c>
      <c r="H206" s="73" t="s">
        <v>130</v>
      </c>
      <c r="I206" s="83">
        <v>3.9700000000036737</v>
      </c>
      <c r="J206" s="86" t="s">
        <v>156</v>
      </c>
      <c r="K206" s="86" t="s">
        <v>132</v>
      </c>
      <c r="L206" s="87">
        <v>7.2695999999999997E-2</v>
      </c>
      <c r="M206" s="87">
        <v>0.11600000000015694</v>
      </c>
      <c r="N206" s="83">
        <v>322538.9976</v>
      </c>
      <c r="O206" s="85">
        <v>86.92</v>
      </c>
      <c r="P206" s="83">
        <v>280.35089720100001</v>
      </c>
      <c r="Q206" s="84">
        <f t="shared" si="3"/>
        <v>1.1199611998952246E-3</v>
      </c>
      <c r="R206" s="84">
        <f>P206/'סכום נכסי הקרן'!$C$42</f>
        <v>1.6248721974062638E-5</v>
      </c>
    </row>
    <row r="207" spans="2:18">
      <c r="B207" s="76" t="s">
        <v>3436</v>
      </c>
      <c r="C207" s="86" t="s">
        <v>3057</v>
      </c>
      <c r="D207" s="73" t="s">
        <v>3194</v>
      </c>
      <c r="E207" s="73"/>
      <c r="F207" s="73" t="s">
        <v>488</v>
      </c>
      <c r="G207" s="94">
        <v>45016</v>
      </c>
      <c r="H207" s="73" t="s">
        <v>130</v>
      </c>
      <c r="I207" s="83">
        <v>5.3800000000025996</v>
      </c>
      <c r="J207" s="86" t="s">
        <v>324</v>
      </c>
      <c r="K207" s="86" t="s">
        <v>132</v>
      </c>
      <c r="L207" s="87">
        <v>4.4999999999999998E-2</v>
      </c>
      <c r="M207" s="87">
        <v>4.0100000000031243E-2</v>
      </c>
      <c r="N207" s="83">
        <v>351380.19244100002</v>
      </c>
      <c r="O207" s="85">
        <v>102.95</v>
      </c>
      <c r="P207" s="83">
        <v>361.74590378699992</v>
      </c>
      <c r="Q207" s="84">
        <f t="shared" si="3"/>
        <v>1.445122453708437E-3</v>
      </c>
      <c r="R207" s="84">
        <f>P207/'סכום נכסי הקרן'!$C$42</f>
        <v>2.0966255769378745E-5</v>
      </c>
    </row>
    <row r="208" spans="2:18">
      <c r="B208" s="76" t="s">
        <v>3437</v>
      </c>
      <c r="C208" s="86" t="s">
        <v>3056</v>
      </c>
      <c r="D208" s="73">
        <v>8811</v>
      </c>
      <c r="E208" s="73"/>
      <c r="F208" s="73" t="s">
        <v>711</v>
      </c>
      <c r="G208" s="94">
        <v>44550</v>
      </c>
      <c r="H208" s="73" t="s">
        <v>3055</v>
      </c>
      <c r="I208" s="83">
        <v>5.070000000004061</v>
      </c>
      <c r="J208" s="86" t="s">
        <v>314</v>
      </c>
      <c r="K208" s="86" t="s">
        <v>132</v>
      </c>
      <c r="L208" s="87">
        <v>7.3499999999999996E-2</v>
      </c>
      <c r="M208" s="87">
        <v>8.9800000000074348E-2</v>
      </c>
      <c r="N208" s="83">
        <v>490341.89844000002</v>
      </c>
      <c r="O208" s="85">
        <v>94.91</v>
      </c>
      <c r="P208" s="83">
        <v>465.38204327299997</v>
      </c>
      <c r="Q208" s="84">
        <f t="shared" si="3"/>
        <v>1.8591338097984915E-3</v>
      </c>
      <c r="R208" s="84">
        <f>P208/'סכום נכסי הקרן'!$C$42</f>
        <v>2.6972852622770884E-5</v>
      </c>
    </row>
    <row r="209" spans="2:18">
      <c r="B209" s="76" t="s">
        <v>3438</v>
      </c>
      <c r="C209" s="86" t="s">
        <v>3057</v>
      </c>
      <c r="D209" s="73" t="s">
        <v>3195</v>
      </c>
      <c r="E209" s="73"/>
      <c r="F209" s="73" t="s">
        <v>711</v>
      </c>
      <c r="G209" s="94">
        <v>42732</v>
      </c>
      <c r="H209" s="73" t="s">
        <v>3055</v>
      </c>
      <c r="I209" s="83">
        <v>2.2299999999995666</v>
      </c>
      <c r="J209" s="86" t="s">
        <v>128</v>
      </c>
      <c r="K209" s="86" t="s">
        <v>132</v>
      </c>
      <c r="L209" s="87">
        <v>2.1613000000000004E-2</v>
      </c>
      <c r="M209" s="87">
        <v>2.8599999999985144E-2</v>
      </c>
      <c r="N209" s="83">
        <v>594536.64458099997</v>
      </c>
      <c r="O209" s="85">
        <v>108.68</v>
      </c>
      <c r="P209" s="83">
        <v>646.14243093599998</v>
      </c>
      <c r="Q209" s="84">
        <f t="shared" si="3"/>
        <v>2.5812453588670682E-3</v>
      </c>
      <c r="R209" s="84">
        <f>P209/'סכום נכסי הקרן'!$C$42</f>
        <v>3.7449456451700567E-5</v>
      </c>
    </row>
    <row r="210" spans="2:18">
      <c r="B210" s="76" t="s">
        <v>3439</v>
      </c>
      <c r="C210" s="86" t="s">
        <v>3057</v>
      </c>
      <c r="D210" s="73" t="s">
        <v>3196</v>
      </c>
      <c r="E210" s="73"/>
      <c r="F210" s="73" t="s">
        <v>488</v>
      </c>
      <c r="G210" s="94">
        <v>44347</v>
      </c>
      <c r="H210" s="73" t="s">
        <v>130</v>
      </c>
      <c r="I210" s="83">
        <v>2.3899999999980368</v>
      </c>
      <c r="J210" s="86" t="s">
        <v>128</v>
      </c>
      <c r="K210" s="86" t="s">
        <v>132</v>
      </c>
      <c r="L210" s="87">
        <v>6.25E-2</v>
      </c>
      <c r="M210" s="87">
        <v>7.0899999999962521E-2</v>
      </c>
      <c r="N210" s="83">
        <v>284331.78660200001</v>
      </c>
      <c r="O210" s="85">
        <v>98.53</v>
      </c>
      <c r="P210" s="83">
        <v>280.15216524499999</v>
      </c>
      <c r="Q210" s="84">
        <f t="shared" si="3"/>
        <v>1.1191672945354721E-3</v>
      </c>
      <c r="R210" s="84">
        <f>P210/'סכום נכסי הקרן'!$C$42</f>
        <v>1.6237203764801866E-5</v>
      </c>
    </row>
    <row r="211" spans="2:18">
      <c r="B211" s="76" t="s">
        <v>3439</v>
      </c>
      <c r="C211" s="86" t="s">
        <v>3057</v>
      </c>
      <c r="D211" s="73">
        <v>9199</v>
      </c>
      <c r="E211" s="73"/>
      <c r="F211" s="73" t="s">
        <v>488</v>
      </c>
      <c r="G211" s="94">
        <v>44788</v>
      </c>
      <c r="H211" s="73" t="s">
        <v>130</v>
      </c>
      <c r="I211" s="83">
        <v>2.3899999999970696</v>
      </c>
      <c r="J211" s="86" t="s">
        <v>128</v>
      </c>
      <c r="K211" s="86" t="s">
        <v>132</v>
      </c>
      <c r="L211" s="87">
        <v>6.25E-2</v>
      </c>
      <c r="M211" s="87">
        <v>7.089999999983973E-2</v>
      </c>
      <c r="N211" s="83">
        <v>162757.937684</v>
      </c>
      <c r="O211" s="85">
        <v>98.53</v>
      </c>
      <c r="P211" s="83">
        <v>160.36542827299999</v>
      </c>
      <c r="Q211" s="84">
        <f t="shared" si="3"/>
        <v>6.4063664237740136E-4</v>
      </c>
      <c r="R211" s="84">
        <f>P211/'סכום נכסי הקרן'!$C$42</f>
        <v>9.2945422478575397E-6</v>
      </c>
    </row>
    <row r="212" spans="2:18">
      <c r="B212" s="76" t="s">
        <v>3439</v>
      </c>
      <c r="C212" s="86" t="s">
        <v>3057</v>
      </c>
      <c r="D212" s="73">
        <v>9255</v>
      </c>
      <c r="E212" s="73"/>
      <c r="F212" s="73" t="s">
        <v>488</v>
      </c>
      <c r="G212" s="94">
        <v>44825</v>
      </c>
      <c r="H212" s="73" t="s">
        <v>130</v>
      </c>
      <c r="I212" s="83">
        <v>2.3899999999887114</v>
      </c>
      <c r="J212" s="86" t="s">
        <v>128</v>
      </c>
      <c r="K212" s="86" t="s">
        <v>132</v>
      </c>
      <c r="L212" s="87">
        <v>6.25E-2</v>
      </c>
      <c r="M212" s="87">
        <v>7.0899999999780985E-2</v>
      </c>
      <c r="N212" s="83">
        <v>105192.05087399999</v>
      </c>
      <c r="O212" s="85">
        <v>98.53</v>
      </c>
      <c r="P212" s="83">
        <v>103.64574860300002</v>
      </c>
      <c r="Q212" s="84">
        <f t="shared" si="3"/>
        <v>4.1404974311971148E-4</v>
      </c>
      <c r="R212" s="84">
        <f>P212/'סכום נכסי הקרן'!$C$42</f>
        <v>6.0071537835539727E-6</v>
      </c>
    </row>
    <row r="213" spans="2:18">
      <c r="B213" s="76" t="s">
        <v>3439</v>
      </c>
      <c r="C213" s="86" t="s">
        <v>3057</v>
      </c>
      <c r="D213" s="73">
        <v>9287</v>
      </c>
      <c r="E213" s="73"/>
      <c r="F213" s="73" t="s">
        <v>488</v>
      </c>
      <c r="G213" s="94">
        <v>44861</v>
      </c>
      <c r="H213" s="73" t="s">
        <v>130</v>
      </c>
      <c r="I213" s="83">
        <v>2.3899999999894619</v>
      </c>
      <c r="J213" s="86" t="s">
        <v>128</v>
      </c>
      <c r="K213" s="86" t="s">
        <v>132</v>
      </c>
      <c r="L213" s="87">
        <v>6.25E-2</v>
      </c>
      <c r="M213" s="87">
        <v>7.0899999999769592E-2</v>
      </c>
      <c r="N213" s="83">
        <v>56821.899184000002</v>
      </c>
      <c r="O213" s="85">
        <v>98.53</v>
      </c>
      <c r="P213" s="83">
        <v>55.986628580999998</v>
      </c>
      <c r="Q213" s="84">
        <f t="shared" si="3"/>
        <v>2.2365846640651086E-4</v>
      </c>
      <c r="R213" s="84">
        <f>P213/'סכום נכסי הקרן'!$C$42</f>
        <v>3.2449019109988886E-6</v>
      </c>
    </row>
    <row r="214" spans="2:18">
      <c r="B214" s="76" t="s">
        <v>3439</v>
      </c>
      <c r="C214" s="86" t="s">
        <v>3057</v>
      </c>
      <c r="D214" s="73">
        <v>9339</v>
      </c>
      <c r="E214" s="73"/>
      <c r="F214" s="73" t="s">
        <v>488</v>
      </c>
      <c r="G214" s="94">
        <v>44895</v>
      </c>
      <c r="H214" s="73" t="s">
        <v>130</v>
      </c>
      <c r="I214" s="83">
        <v>2.3899999999920141</v>
      </c>
      <c r="J214" s="86" t="s">
        <v>128</v>
      </c>
      <c r="K214" s="86" t="s">
        <v>132</v>
      </c>
      <c r="L214" s="87">
        <v>6.25E-2</v>
      </c>
      <c r="M214" s="87">
        <v>7.0899999999842853E-2</v>
      </c>
      <c r="N214" s="83">
        <v>78795.037003999998</v>
      </c>
      <c r="O214" s="85">
        <v>98.53</v>
      </c>
      <c r="P214" s="83">
        <v>77.636765557999993</v>
      </c>
      <c r="Q214" s="84">
        <f t="shared" si="3"/>
        <v>3.1014762563068326E-4</v>
      </c>
      <c r="R214" s="84">
        <f>P214/'סכום נכסי הקרן'!$C$42</f>
        <v>4.4997117223883242E-6</v>
      </c>
    </row>
    <row r="215" spans="2:18">
      <c r="B215" s="76" t="s">
        <v>3439</v>
      </c>
      <c r="C215" s="86" t="s">
        <v>3057</v>
      </c>
      <c r="D215" s="73">
        <v>9388</v>
      </c>
      <c r="E215" s="73"/>
      <c r="F215" s="73" t="s">
        <v>488</v>
      </c>
      <c r="G215" s="94">
        <v>44921</v>
      </c>
      <c r="H215" s="73" t="s">
        <v>130</v>
      </c>
      <c r="I215" s="83">
        <v>2.3900000000022015</v>
      </c>
      <c r="J215" s="86" t="s">
        <v>128</v>
      </c>
      <c r="K215" s="86" t="s">
        <v>132</v>
      </c>
      <c r="L215" s="87">
        <v>6.25E-2</v>
      </c>
      <c r="M215" s="87">
        <v>7.0900000000132093E-2</v>
      </c>
      <c r="N215" s="83">
        <v>147520.637399</v>
      </c>
      <c r="O215" s="85">
        <v>98.53</v>
      </c>
      <c r="P215" s="83">
        <v>145.352113312</v>
      </c>
      <c r="Q215" s="84">
        <f t="shared" si="3"/>
        <v>5.8066062515755527E-4</v>
      </c>
      <c r="R215" s="84">
        <f>P215/'סכום נכסי הקרן'!$C$42</f>
        <v>8.4243927917799157E-6</v>
      </c>
    </row>
    <row r="216" spans="2:18">
      <c r="B216" s="76" t="s">
        <v>3439</v>
      </c>
      <c r="C216" s="86" t="s">
        <v>3057</v>
      </c>
      <c r="D216" s="73">
        <v>9455</v>
      </c>
      <c r="E216" s="73"/>
      <c r="F216" s="73" t="s">
        <v>488</v>
      </c>
      <c r="G216" s="94">
        <v>44957</v>
      </c>
      <c r="H216" s="73" t="s">
        <v>130</v>
      </c>
      <c r="I216" s="83">
        <v>2.3900000000078574</v>
      </c>
      <c r="J216" s="86" t="s">
        <v>128</v>
      </c>
      <c r="K216" s="86" t="s">
        <v>132</v>
      </c>
      <c r="L216" s="87">
        <v>6.25E-2</v>
      </c>
      <c r="M216" s="87">
        <v>7.0900000000163776E-2</v>
      </c>
      <c r="N216" s="83">
        <v>107209.97952600001</v>
      </c>
      <c r="O216" s="85">
        <v>98.53</v>
      </c>
      <c r="P216" s="83">
        <v>105.634013903</v>
      </c>
      <c r="Q216" s="84">
        <f t="shared" si="3"/>
        <v>4.2199257481145928E-4</v>
      </c>
      <c r="R216" s="84">
        <f>P216/'סכום נכסי הקרן'!$C$42</f>
        <v>6.1223906898486343E-6</v>
      </c>
    </row>
    <row r="217" spans="2:18">
      <c r="B217" s="76" t="s">
        <v>3439</v>
      </c>
      <c r="C217" s="86" t="s">
        <v>3057</v>
      </c>
      <c r="D217" s="73">
        <v>9524</v>
      </c>
      <c r="E217" s="73"/>
      <c r="F217" s="73" t="s">
        <v>488</v>
      </c>
      <c r="G217" s="94">
        <v>45008</v>
      </c>
      <c r="H217" s="73" t="s">
        <v>130</v>
      </c>
      <c r="I217" s="83">
        <v>2.4000000000173021</v>
      </c>
      <c r="J217" s="86" t="s">
        <v>128</v>
      </c>
      <c r="K217" s="86" t="s">
        <v>132</v>
      </c>
      <c r="L217" s="87">
        <v>6.25E-2</v>
      </c>
      <c r="M217" s="87">
        <v>7.070000000047004E-2</v>
      </c>
      <c r="N217" s="83">
        <v>35195.816521000001</v>
      </c>
      <c r="O217" s="85">
        <v>98.53</v>
      </c>
      <c r="P217" s="83">
        <v>34.678441491000001</v>
      </c>
      <c r="Q217" s="84">
        <f t="shared" si="3"/>
        <v>1.3853534741824314E-4</v>
      </c>
      <c r="R217" s="84">
        <f>P217/'סכום נכסי הקרן'!$C$42</f>
        <v>2.0099110076222264E-6</v>
      </c>
    </row>
    <row r="218" spans="2:18">
      <c r="B218" s="76" t="s">
        <v>3439</v>
      </c>
      <c r="C218" s="86" t="s">
        <v>3057</v>
      </c>
      <c r="D218" s="73">
        <v>8814</v>
      </c>
      <c r="E218" s="73"/>
      <c r="F218" s="73" t="s">
        <v>488</v>
      </c>
      <c r="G218" s="94">
        <v>44558</v>
      </c>
      <c r="H218" s="73" t="s">
        <v>130</v>
      </c>
      <c r="I218" s="83">
        <v>2.3899999999825381</v>
      </c>
      <c r="J218" s="86" t="s">
        <v>128</v>
      </c>
      <c r="K218" s="86" t="s">
        <v>132</v>
      </c>
      <c r="L218" s="87">
        <v>6.25E-2</v>
      </c>
      <c r="M218" s="87">
        <v>7.0899999999707225E-2</v>
      </c>
      <c r="N218" s="83">
        <v>77302.821949999998</v>
      </c>
      <c r="O218" s="85">
        <v>98.53</v>
      </c>
      <c r="P218" s="83">
        <v>76.166485646999988</v>
      </c>
      <c r="Q218" s="84">
        <f t="shared" si="3"/>
        <v>3.0427407049051609E-4</v>
      </c>
      <c r="R218" s="84">
        <f>P218/'סכום נכסי הקרן'!$C$42</f>
        <v>4.4144964805738476E-6</v>
      </c>
    </row>
    <row r="219" spans="2:18">
      <c r="B219" s="76" t="s">
        <v>3439</v>
      </c>
      <c r="C219" s="86" t="s">
        <v>3057</v>
      </c>
      <c r="D219" s="73">
        <v>9003</v>
      </c>
      <c r="E219" s="73"/>
      <c r="F219" s="73" t="s">
        <v>488</v>
      </c>
      <c r="G219" s="94">
        <v>44644</v>
      </c>
      <c r="H219" s="73" t="s">
        <v>130</v>
      </c>
      <c r="I219" s="83">
        <v>2.390000000004477</v>
      </c>
      <c r="J219" s="86" t="s">
        <v>128</v>
      </c>
      <c r="K219" s="86" t="s">
        <v>132</v>
      </c>
      <c r="L219" s="87">
        <v>6.25E-2</v>
      </c>
      <c r="M219" s="87">
        <v>7.0900000000108723E-2</v>
      </c>
      <c r="N219" s="83">
        <v>111083.560174</v>
      </c>
      <c r="O219" s="85">
        <v>98.53</v>
      </c>
      <c r="P219" s="83">
        <v>109.450653609</v>
      </c>
      <c r="Q219" s="84">
        <f t="shared" si="3"/>
        <v>4.3723949724821853E-4</v>
      </c>
      <c r="R219" s="84">
        <f>P219/'סכום נכסי הקרן'!$C$42</f>
        <v>6.3435974634923789E-6</v>
      </c>
    </row>
    <row r="220" spans="2:18">
      <c r="B220" s="76" t="s">
        <v>3439</v>
      </c>
      <c r="C220" s="86" t="s">
        <v>3057</v>
      </c>
      <c r="D220" s="73">
        <v>9096</v>
      </c>
      <c r="E220" s="73"/>
      <c r="F220" s="73" t="s">
        <v>488</v>
      </c>
      <c r="G220" s="94">
        <v>44711</v>
      </c>
      <c r="H220" s="73" t="s">
        <v>130</v>
      </c>
      <c r="I220" s="83">
        <v>2.3900000000026171</v>
      </c>
      <c r="J220" s="86" t="s">
        <v>128</v>
      </c>
      <c r="K220" s="86" t="s">
        <v>132</v>
      </c>
      <c r="L220" s="87">
        <v>6.25E-2</v>
      </c>
      <c r="M220" s="87">
        <v>7.090000000008935E-2</v>
      </c>
      <c r="N220" s="83">
        <v>112459.211368</v>
      </c>
      <c r="O220" s="85">
        <v>98.53</v>
      </c>
      <c r="P220" s="83">
        <v>110.806082989</v>
      </c>
      <c r="Q220" s="84">
        <f t="shared" si="3"/>
        <v>4.4265424116362564E-4</v>
      </c>
      <c r="R220" s="84">
        <f>P220/'סכום נכסי הקרן'!$C$42</f>
        <v>6.4221561389629477E-6</v>
      </c>
    </row>
    <row r="221" spans="2:18">
      <c r="B221" s="76" t="s">
        <v>3439</v>
      </c>
      <c r="C221" s="86" t="s">
        <v>3057</v>
      </c>
      <c r="D221" s="73">
        <v>9127</v>
      </c>
      <c r="E221" s="73"/>
      <c r="F221" s="73" t="s">
        <v>488</v>
      </c>
      <c r="G221" s="94">
        <v>44738</v>
      </c>
      <c r="H221" s="73" t="s">
        <v>130</v>
      </c>
      <c r="I221" s="83">
        <v>2.390000000018309</v>
      </c>
      <c r="J221" s="86" t="s">
        <v>128</v>
      </c>
      <c r="K221" s="86" t="s">
        <v>132</v>
      </c>
      <c r="L221" s="87">
        <v>6.25E-2</v>
      </c>
      <c r="M221" s="87">
        <v>7.0900000000290786E-2</v>
      </c>
      <c r="N221" s="83">
        <v>65966.326608000003</v>
      </c>
      <c r="O221" s="85">
        <v>98.53</v>
      </c>
      <c r="P221" s="83">
        <v>64.996634478999994</v>
      </c>
      <c r="Q221" s="84">
        <f t="shared" si="3"/>
        <v>2.5965213404707631E-4</v>
      </c>
      <c r="R221" s="84">
        <f>P221/'סכום נכסי הקרן'!$C$42</f>
        <v>3.7671084824167889E-6</v>
      </c>
    </row>
    <row r="222" spans="2:18">
      <c r="B222" s="76" t="s">
        <v>3440</v>
      </c>
      <c r="C222" s="86" t="s">
        <v>3057</v>
      </c>
      <c r="D222" s="73" t="s">
        <v>3197</v>
      </c>
      <c r="E222" s="73"/>
      <c r="F222" s="73" t="s">
        <v>488</v>
      </c>
      <c r="G222" s="94">
        <v>45016</v>
      </c>
      <c r="H222" s="73" t="s">
        <v>130</v>
      </c>
      <c r="I222" s="83">
        <v>5.5100000000007974</v>
      </c>
      <c r="J222" s="86" t="s">
        <v>324</v>
      </c>
      <c r="K222" s="86" t="s">
        <v>132</v>
      </c>
      <c r="L222" s="87">
        <v>4.5499999999999999E-2</v>
      </c>
      <c r="M222" s="87">
        <v>4.0600000000008629E-2</v>
      </c>
      <c r="N222" s="83">
        <v>742806.37916999997</v>
      </c>
      <c r="O222" s="85">
        <v>103.02</v>
      </c>
      <c r="P222" s="83">
        <v>765.23910028900002</v>
      </c>
      <c r="Q222" s="84">
        <f t="shared" si="3"/>
        <v>3.0570192909065304E-3</v>
      </c>
      <c r="R222" s="84">
        <f>P222/'סכום נכסי הקרן'!$C$42</f>
        <v>4.4352122673475942E-5</v>
      </c>
    </row>
    <row r="223" spans="2:18">
      <c r="B223" s="76" t="s">
        <v>3441</v>
      </c>
      <c r="C223" s="86" t="s">
        <v>3057</v>
      </c>
      <c r="D223" s="73" t="s">
        <v>3198</v>
      </c>
      <c r="E223" s="73"/>
      <c r="F223" s="73" t="s">
        <v>511</v>
      </c>
      <c r="G223" s="94">
        <v>44294</v>
      </c>
      <c r="H223" s="73" t="s">
        <v>130</v>
      </c>
      <c r="I223" s="83">
        <v>7.4000000000024189</v>
      </c>
      <c r="J223" s="86" t="s">
        <v>538</v>
      </c>
      <c r="K223" s="86" t="s">
        <v>132</v>
      </c>
      <c r="L223" s="87">
        <v>0.03</v>
      </c>
      <c r="M223" s="87">
        <v>6.9700000000032458E-2</v>
      </c>
      <c r="N223" s="83">
        <v>607912.12824200001</v>
      </c>
      <c r="O223" s="85">
        <v>81.599999999999994</v>
      </c>
      <c r="P223" s="83">
        <v>496.05631018700001</v>
      </c>
      <c r="Q223" s="84">
        <f t="shared" si="3"/>
        <v>1.981673060151878E-3</v>
      </c>
      <c r="R223" s="84">
        <f>P223/'סכום נכסי הקרן'!$C$42</f>
        <v>2.8750687613919245E-5</v>
      </c>
    </row>
    <row r="224" spans="2:18">
      <c r="B224" s="76" t="s">
        <v>3442</v>
      </c>
      <c r="C224" s="86" t="s">
        <v>3057</v>
      </c>
      <c r="D224" s="73" t="s">
        <v>3199</v>
      </c>
      <c r="E224" s="73"/>
      <c r="F224" s="73" t="s">
        <v>511</v>
      </c>
      <c r="G224" s="94">
        <v>42326</v>
      </c>
      <c r="H224" s="73" t="s">
        <v>130</v>
      </c>
      <c r="I224" s="83">
        <v>5.8100000000404632</v>
      </c>
      <c r="J224" s="86" t="s">
        <v>538</v>
      </c>
      <c r="K224" s="86" t="s">
        <v>132</v>
      </c>
      <c r="L224" s="87">
        <v>7.5499999999999998E-2</v>
      </c>
      <c r="M224" s="87">
        <v>0.11460000000066042</v>
      </c>
      <c r="N224" s="83">
        <v>26059.020624000001</v>
      </c>
      <c r="O224" s="85">
        <v>82.51</v>
      </c>
      <c r="P224" s="83">
        <v>21.501288073000001</v>
      </c>
      <c r="Q224" s="84">
        <f t="shared" si="3"/>
        <v>8.5894529427045716E-5</v>
      </c>
      <c r="R224" s="84">
        <f>P224/'סכום נכסי הקרן'!$C$42</f>
        <v>1.2461827497984544E-6</v>
      </c>
    </row>
    <row r="225" spans="2:18">
      <c r="B225" s="76" t="s">
        <v>3442</v>
      </c>
      <c r="C225" s="86" t="s">
        <v>3057</v>
      </c>
      <c r="D225" s="73" t="s">
        <v>3200</v>
      </c>
      <c r="E225" s="73"/>
      <c r="F225" s="73" t="s">
        <v>511</v>
      </c>
      <c r="G225" s="94">
        <v>42606</v>
      </c>
      <c r="H225" s="73" t="s">
        <v>130</v>
      </c>
      <c r="I225" s="83">
        <v>5.8100000000220327</v>
      </c>
      <c r="J225" s="86" t="s">
        <v>538</v>
      </c>
      <c r="K225" s="86" t="s">
        <v>132</v>
      </c>
      <c r="L225" s="87">
        <v>7.5499999999999998E-2</v>
      </c>
      <c r="M225" s="87">
        <v>0.11490000000041077</v>
      </c>
      <c r="N225" s="83">
        <v>109611.47891999999</v>
      </c>
      <c r="O225" s="85">
        <v>82.4</v>
      </c>
      <c r="P225" s="83">
        <v>90.319816420999999</v>
      </c>
      <c r="Q225" s="84">
        <f t="shared" si="3"/>
        <v>3.6081457553052107E-4</v>
      </c>
      <c r="R225" s="84">
        <f>P225/'סכום נכסי הקרן'!$C$42</f>
        <v>5.2348025293495337E-6</v>
      </c>
    </row>
    <row r="226" spans="2:18">
      <c r="B226" s="76" t="s">
        <v>3442</v>
      </c>
      <c r="C226" s="86" t="s">
        <v>3057</v>
      </c>
      <c r="D226" s="73" t="s">
        <v>3201</v>
      </c>
      <c r="E226" s="73"/>
      <c r="F226" s="73" t="s">
        <v>511</v>
      </c>
      <c r="G226" s="94">
        <v>42648</v>
      </c>
      <c r="H226" s="73" t="s">
        <v>130</v>
      </c>
      <c r="I226" s="83">
        <v>5.8099999999811853</v>
      </c>
      <c r="J226" s="86" t="s">
        <v>538</v>
      </c>
      <c r="K226" s="86" t="s">
        <v>132</v>
      </c>
      <c r="L226" s="87">
        <v>7.5499999999999998E-2</v>
      </c>
      <c r="M226" s="87">
        <v>0.11469999999955133</v>
      </c>
      <c r="N226" s="83">
        <v>100547.23653199998</v>
      </c>
      <c r="O226" s="85">
        <v>82.46</v>
      </c>
      <c r="P226" s="83">
        <v>82.911209875999987</v>
      </c>
      <c r="Q226" s="84">
        <f t="shared" si="3"/>
        <v>3.3121826619629069E-4</v>
      </c>
      <c r="R226" s="84">
        <f>P226/'סכום נכסי הקרן'!$C$42</f>
        <v>4.8054106880292679E-6</v>
      </c>
    </row>
    <row r="227" spans="2:18">
      <c r="B227" s="76" t="s">
        <v>3442</v>
      </c>
      <c r="C227" s="86" t="s">
        <v>3057</v>
      </c>
      <c r="D227" s="73" t="s">
        <v>3202</v>
      </c>
      <c r="E227" s="73"/>
      <c r="F227" s="73" t="s">
        <v>511</v>
      </c>
      <c r="G227" s="94">
        <v>42718</v>
      </c>
      <c r="H227" s="73" t="s">
        <v>130</v>
      </c>
      <c r="I227" s="83">
        <v>5.8099999999483769</v>
      </c>
      <c r="J227" s="86" t="s">
        <v>538</v>
      </c>
      <c r="K227" s="86" t="s">
        <v>132</v>
      </c>
      <c r="L227" s="87">
        <v>7.5499999999999998E-2</v>
      </c>
      <c r="M227" s="87">
        <v>0.1146999999991143</v>
      </c>
      <c r="N227" s="83">
        <v>70249.825561999998</v>
      </c>
      <c r="O227" s="85">
        <v>82.45</v>
      </c>
      <c r="P227" s="83">
        <v>57.92095387900001</v>
      </c>
      <c r="Q227" s="84">
        <f t="shared" si="3"/>
        <v>2.3138581560840259E-4</v>
      </c>
      <c r="R227" s="84">
        <f>P227/'סכום נכסי הקרן'!$C$42</f>
        <v>3.3570125348220888E-6</v>
      </c>
    </row>
    <row r="228" spans="2:18">
      <c r="B228" s="76" t="s">
        <v>3442</v>
      </c>
      <c r="C228" s="86" t="s">
        <v>3057</v>
      </c>
      <c r="D228" s="73" t="s">
        <v>3203</v>
      </c>
      <c r="E228" s="73"/>
      <c r="F228" s="73" t="s">
        <v>511</v>
      </c>
      <c r="G228" s="94">
        <v>42900</v>
      </c>
      <c r="H228" s="73" t="s">
        <v>130</v>
      </c>
      <c r="I228" s="83">
        <v>5.7899999999737997</v>
      </c>
      <c r="J228" s="86" t="s">
        <v>538</v>
      </c>
      <c r="K228" s="86" t="s">
        <v>132</v>
      </c>
      <c r="L228" s="87">
        <v>7.5499999999999998E-2</v>
      </c>
      <c r="M228" s="87">
        <v>0.11559999999962532</v>
      </c>
      <c r="N228" s="83">
        <v>83213.587125999999</v>
      </c>
      <c r="O228" s="85">
        <v>82.1</v>
      </c>
      <c r="P228" s="83">
        <v>68.318324200999996</v>
      </c>
      <c r="Q228" s="84">
        <f t="shared" si="3"/>
        <v>2.729218030364484E-4</v>
      </c>
      <c r="R228" s="84">
        <f>P228/'סכום נכסי הקרן'!$C$42</f>
        <v>3.9596286894706754E-6</v>
      </c>
    </row>
    <row r="229" spans="2:18">
      <c r="B229" s="76" t="s">
        <v>3442</v>
      </c>
      <c r="C229" s="86" t="s">
        <v>3057</v>
      </c>
      <c r="D229" s="73" t="s">
        <v>3204</v>
      </c>
      <c r="E229" s="73"/>
      <c r="F229" s="73" t="s">
        <v>511</v>
      </c>
      <c r="G229" s="94">
        <v>43075</v>
      </c>
      <c r="H229" s="73" t="s">
        <v>130</v>
      </c>
      <c r="I229" s="83">
        <v>5.7900000000508038</v>
      </c>
      <c r="J229" s="86" t="s">
        <v>538</v>
      </c>
      <c r="K229" s="86" t="s">
        <v>132</v>
      </c>
      <c r="L229" s="87">
        <v>7.5499999999999998E-2</v>
      </c>
      <c r="M229" s="87">
        <v>0.11590000000098064</v>
      </c>
      <c r="N229" s="83">
        <v>51634.502210999999</v>
      </c>
      <c r="O229" s="85">
        <v>81.96</v>
      </c>
      <c r="P229" s="83">
        <v>42.319618315</v>
      </c>
      <c r="Q229" s="84">
        <f t="shared" si="3"/>
        <v>1.6906074130804052E-4</v>
      </c>
      <c r="R229" s="84">
        <f>P229/'סכום נכסי הקרן'!$C$42</f>
        <v>2.4527822771898421E-6</v>
      </c>
    </row>
    <row r="230" spans="2:18">
      <c r="B230" s="76" t="s">
        <v>3442</v>
      </c>
      <c r="C230" s="86" t="s">
        <v>3057</v>
      </c>
      <c r="D230" s="73" t="s">
        <v>3205</v>
      </c>
      <c r="E230" s="73"/>
      <c r="F230" s="73" t="s">
        <v>511</v>
      </c>
      <c r="G230" s="94">
        <v>43292</v>
      </c>
      <c r="H230" s="73" t="s">
        <v>130</v>
      </c>
      <c r="I230" s="83">
        <v>5.7800000000190792</v>
      </c>
      <c r="J230" s="86" t="s">
        <v>538</v>
      </c>
      <c r="K230" s="86" t="s">
        <v>132</v>
      </c>
      <c r="L230" s="87">
        <v>7.5499999999999998E-2</v>
      </c>
      <c r="M230" s="87">
        <v>0.1160000000003469</v>
      </c>
      <c r="N230" s="83">
        <v>140795.54964700001</v>
      </c>
      <c r="O230" s="85">
        <v>81.900000000000006</v>
      </c>
      <c r="P230" s="83">
        <v>115.31150030999999</v>
      </c>
      <c r="Q230" s="84">
        <f t="shared" si="3"/>
        <v>4.6065273033998872E-4</v>
      </c>
      <c r="R230" s="84">
        <f>P230/'סכום נכסי הקרן'!$C$42</f>
        <v>6.6832834410581077E-6</v>
      </c>
    </row>
    <row r="231" spans="2:18">
      <c r="B231" s="76" t="s">
        <v>3414</v>
      </c>
      <c r="C231" s="86" t="s">
        <v>3057</v>
      </c>
      <c r="D231" s="73" t="s">
        <v>3206</v>
      </c>
      <c r="E231" s="73"/>
      <c r="F231" s="73" t="s">
        <v>511</v>
      </c>
      <c r="G231" s="94">
        <v>44858</v>
      </c>
      <c r="H231" s="73" t="s">
        <v>130</v>
      </c>
      <c r="I231" s="83">
        <v>5.7200000000370501</v>
      </c>
      <c r="J231" s="86" t="s">
        <v>538</v>
      </c>
      <c r="K231" s="86" t="s">
        <v>132</v>
      </c>
      <c r="L231" s="87">
        <v>3.49E-2</v>
      </c>
      <c r="M231" s="87">
        <v>5.5700000000350067E-2</v>
      </c>
      <c r="N231" s="83">
        <v>80862.188414999997</v>
      </c>
      <c r="O231" s="85">
        <v>90.79</v>
      </c>
      <c r="P231" s="83">
        <v>73.41477519899999</v>
      </c>
      <c r="Q231" s="84">
        <f t="shared" si="3"/>
        <v>2.9328138608723857E-4</v>
      </c>
      <c r="R231" s="84">
        <f>P231/'סכום נכסי הקרן'!$C$42</f>
        <v>4.2550114264182374E-6</v>
      </c>
    </row>
    <row r="232" spans="2:18">
      <c r="B232" s="76" t="s">
        <v>3414</v>
      </c>
      <c r="C232" s="86" t="s">
        <v>3057</v>
      </c>
      <c r="D232" s="73" t="s">
        <v>3207</v>
      </c>
      <c r="E232" s="73"/>
      <c r="F232" s="73" t="s">
        <v>511</v>
      </c>
      <c r="G232" s="94">
        <v>44858</v>
      </c>
      <c r="H232" s="73" t="s">
        <v>130</v>
      </c>
      <c r="I232" s="83">
        <v>5.7500000000205196</v>
      </c>
      <c r="J232" s="86" t="s">
        <v>538</v>
      </c>
      <c r="K232" s="86" t="s">
        <v>132</v>
      </c>
      <c r="L232" s="87">
        <v>3.49E-2</v>
      </c>
      <c r="M232" s="87">
        <v>5.5600000000341467E-2</v>
      </c>
      <c r="N232" s="83">
        <v>67077.447220999995</v>
      </c>
      <c r="O232" s="85">
        <v>90.81</v>
      </c>
      <c r="P232" s="83">
        <v>60.913025457000003</v>
      </c>
      <c r="Q232" s="84">
        <f t="shared" si="3"/>
        <v>2.433387078877761E-4</v>
      </c>
      <c r="R232" s="84">
        <f>P232/'סכום נכסי הקרן'!$C$42</f>
        <v>3.530428563387748E-6</v>
      </c>
    </row>
    <row r="233" spans="2:18">
      <c r="B233" s="76" t="s">
        <v>3414</v>
      </c>
      <c r="C233" s="86" t="s">
        <v>3057</v>
      </c>
      <c r="D233" s="73" t="s">
        <v>3208</v>
      </c>
      <c r="E233" s="73"/>
      <c r="F233" s="73" t="s">
        <v>511</v>
      </c>
      <c r="G233" s="94">
        <v>44858</v>
      </c>
      <c r="H233" s="73" t="s">
        <v>130</v>
      </c>
      <c r="I233" s="83">
        <v>5.620000000000263</v>
      </c>
      <c r="J233" s="86" t="s">
        <v>538</v>
      </c>
      <c r="K233" s="86" t="s">
        <v>132</v>
      </c>
      <c r="L233" s="87">
        <v>3.49E-2</v>
      </c>
      <c r="M233" s="87">
        <v>5.5799999999892692E-2</v>
      </c>
      <c r="N233" s="83">
        <v>84040.651698999995</v>
      </c>
      <c r="O233" s="85">
        <v>90.92</v>
      </c>
      <c r="P233" s="83">
        <v>76.409754728999999</v>
      </c>
      <c r="Q233" s="84">
        <f t="shared" si="3"/>
        <v>3.0524589521336979E-4</v>
      </c>
      <c r="R233" s="84">
        <f>P233/'סכום נכסי הקרן'!$C$42</f>
        <v>4.4285959955665518E-6</v>
      </c>
    </row>
    <row r="234" spans="2:18">
      <c r="B234" s="76" t="s">
        <v>3414</v>
      </c>
      <c r="C234" s="86" t="s">
        <v>3057</v>
      </c>
      <c r="D234" s="73" t="s">
        <v>3209</v>
      </c>
      <c r="E234" s="73"/>
      <c r="F234" s="73" t="s">
        <v>511</v>
      </c>
      <c r="G234" s="94">
        <v>44858</v>
      </c>
      <c r="H234" s="73" t="s">
        <v>130</v>
      </c>
      <c r="I234" s="83">
        <v>5.6500000000080517</v>
      </c>
      <c r="J234" s="86" t="s">
        <v>538</v>
      </c>
      <c r="K234" s="86" t="s">
        <v>132</v>
      </c>
      <c r="L234" s="87">
        <v>3.49E-2</v>
      </c>
      <c r="M234" s="87">
        <v>5.5800000000032206E-2</v>
      </c>
      <c r="N234" s="83">
        <v>102456.74548300001</v>
      </c>
      <c r="O234" s="85">
        <v>90.91</v>
      </c>
      <c r="P234" s="83">
        <v>93.143420165000009</v>
      </c>
      <c r="Q234" s="84">
        <f t="shared" si="3"/>
        <v>3.7209446323101112E-4</v>
      </c>
      <c r="R234" s="84">
        <f>P234/'סכום נכסי הקרן'!$C$42</f>
        <v>5.3984544122549928E-6</v>
      </c>
    </row>
    <row r="235" spans="2:18">
      <c r="B235" s="76" t="s">
        <v>3414</v>
      </c>
      <c r="C235" s="86" t="s">
        <v>3057</v>
      </c>
      <c r="D235" s="73" t="s">
        <v>3210</v>
      </c>
      <c r="E235" s="73"/>
      <c r="F235" s="73" t="s">
        <v>511</v>
      </c>
      <c r="G235" s="94">
        <v>44858</v>
      </c>
      <c r="H235" s="73" t="s">
        <v>130</v>
      </c>
      <c r="I235" s="83">
        <v>5.8700000000122543</v>
      </c>
      <c r="J235" s="86" t="s">
        <v>538</v>
      </c>
      <c r="K235" s="86" t="s">
        <v>132</v>
      </c>
      <c r="L235" s="87">
        <v>3.49E-2</v>
      </c>
      <c r="M235" s="87">
        <v>5.5500000000100594E-2</v>
      </c>
      <c r="N235" s="83">
        <v>60302.342662000003</v>
      </c>
      <c r="O235" s="85">
        <v>90.67</v>
      </c>
      <c r="P235" s="83">
        <v>54.676129859</v>
      </c>
      <c r="Q235" s="84">
        <f t="shared" si="3"/>
        <v>2.1842321395750588E-4</v>
      </c>
      <c r="R235" s="84">
        <f>P235/'סכום נכסי הקרן'!$C$42</f>
        <v>3.1689473497909911E-6</v>
      </c>
    </row>
    <row r="236" spans="2:18">
      <c r="B236" s="76" t="s">
        <v>3443</v>
      </c>
      <c r="C236" s="86" t="s">
        <v>3056</v>
      </c>
      <c r="D236" s="73" t="s">
        <v>3211</v>
      </c>
      <c r="E236" s="73"/>
      <c r="F236" s="73" t="s">
        <v>511</v>
      </c>
      <c r="G236" s="94">
        <v>42372</v>
      </c>
      <c r="H236" s="73" t="s">
        <v>130</v>
      </c>
      <c r="I236" s="83">
        <v>9.8100000000003416</v>
      </c>
      <c r="J236" s="86" t="s">
        <v>128</v>
      </c>
      <c r="K236" s="86" t="s">
        <v>132</v>
      </c>
      <c r="L236" s="87">
        <v>6.7000000000000004E-2</v>
      </c>
      <c r="M236" s="87">
        <v>3.4000000000005255E-2</v>
      </c>
      <c r="N236" s="83">
        <v>770108.77260000003</v>
      </c>
      <c r="O236" s="85">
        <v>147.91999999999999</v>
      </c>
      <c r="P236" s="83">
        <v>1139.1448975810001</v>
      </c>
      <c r="Q236" s="84">
        <f t="shared" si="3"/>
        <v>4.5507187566967023E-3</v>
      </c>
      <c r="R236" s="84">
        <f>P236/'סכום נכסי הקרן'!$C$42</f>
        <v>6.6023147825687443E-5</v>
      </c>
    </row>
    <row r="237" spans="2:18">
      <c r="B237" s="76" t="s">
        <v>3444</v>
      </c>
      <c r="C237" s="86" t="s">
        <v>3057</v>
      </c>
      <c r="D237" s="73" t="s">
        <v>3212</v>
      </c>
      <c r="E237" s="73"/>
      <c r="F237" s="73" t="s">
        <v>3213</v>
      </c>
      <c r="G237" s="94">
        <v>41816</v>
      </c>
      <c r="H237" s="73" t="s">
        <v>130</v>
      </c>
      <c r="I237" s="83">
        <v>5.6399999999981869</v>
      </c>
      <c r="J237" s="86" t="s">
        <v>538</v>
      </c>
      <c r="K237" s="86" t="s">
        <v>132</v>
      </c>
      <c r="L237" s="87">
        <v>4.4999999999999998E-2</v>
      </c>
      <c r="M237" s="87">
        <v>9.810000000002822E-2</v>
      </c>
      <c r="N237" s="83">
        <v>244533.07507399999</v>
      </c>
      <c r="O237" s="85">
        <v>81.180000000000007</v>
      </c>
      <c r="P237" s="83">
        <v>198.51195682399998</v>
      </c>
      <c r="Q237" s="84">
        <f t="shared" si="3"/>
        <v>7.9302649493130639E-4</v>
      </c>
      <c r="R237" s="84">
        <f>P237/'סכום נכסי הקרן'!$C$42</f>
        <v>1.1505458434997284E-5</v>
      </c>
    </row>
    <row r="238" spans="2:18">
      <c r="B238" s="76" t="s">
        <v>3444</v>
      </c>
      <c r="C238" s="86" t="s">
        <v>3057</v>
      </c>
      <c r="D238" s="73" t="s">
        <v>3214</v>
      </c>
      <c r="E238" s="73"/>
      <c r="F238" s="73" t="s">
        <v>3213</v>
      </c>
      <c r="G238" s="94">
        <v>42625</v>
      </c>
      <c r="H238" s="73" t="s">
        <v>130</v>
      </c>
      <c r="I238" s="83">
        <v>5.6400000000324004</v>
      </c>
      <c r="J238" s="86" t="s">
        <v>538</v>
      </c>
      <c r="K238" s="86" t="s">
        <v>132</v>
      </c>
      <c r="L238" s="87">
        <v>4.4999999999999998E-2</v>
      </c>
      <c r="M238" s="87">
        <v>9.8100000000710993E-2</v>
      </c>
      <c r="N238" s="83">
        <v>68092.332949999996</v>
      </c>
      <c r="O238" s="85">
        <v>81.59</v>
      </c>
      <c r="P238" s="83">
        <v>55.556539704999999</v>
      </c>
      <c r="Q238" s="84">
        <f t="shared" si="3"/>
        <v>2.2194032368453055E-4</v>
      </c>
      <c r="R238" s="84">
        <f>P238/'סכום נכסי הקרן'!$C$42</f>
        <v>3.21997459797784E-6</v>
      </c>
    </row>
    <row r="239" spans="2:18">
      <c r="B239" s="76" t="s">
        <v>3444</v>
      </c>
      <c r="C239" s="86" t="s">
        <v>3057</v>
      </c>
      <c r="D239" s="73" t="s">
        <v>3215</v>
      </c>
      <c r="E239" s="73"/>
      <c r="F239" s="73" t="s">
        <v>3213</v>
      </c>
      <c r="G239" s="94">
        <v>42716</v>
      </c>
      <c r="H239" s="73" t="s">
        <v>130</v>
      </c>
      <c r="I239" s="83">
        <v>5.6400000000417911</v>
      </c>
      <c r="J239" s="86" t="s">
        <v>538</v>
      </c>
      <c r="K239" s="86" t="s">
        <v>132</v>
      </c>
      <c r="L239" s="87">
        <v>4.4999999999999998E-2</v>
      </c>
      <c r="M239" s="87">
        <v>9.8100000000484397E-2</v>
      </c>
      <c r="N239" s="83">
        <v>51515.850437000001</v>
      </c>
      <c r="O239" s="85">
        <v>81.75</v>
      </c>
      <c r="P239" s="83">
        <v>42.114208515999998</v>
      </c>
      <c r="Q239" s="84">
        <f t="shared" si="3"/>
        <v>1.6824015893339829E-4</v>
      </c>
      <c r="R239" s="84">
        <f>P239/'סכום נכסי הקרן'!$C$42</f>
        <v>2.4408770300584009E-6</v>
      </c>
    </row>
    <row r="240" spans="2:18">
      <c r="B240" s="76" t="s">
        <v>3444</v>
      </c>
      <c r="C240" s="86" t="s">
        <v>3057</v>
      </c>
      <c r="D240" s="73" t="s">
        <v>3216</v>
      </c>
      <c r="E240" s="73"/>
      <c r="F240" s="73" t="s">
        <v>3213</v>
      </c>
      <c r="G240" s="94">
        <v>42803</v>
      </c>
      <c r="H240" s="73" t="s">
        <v>130</v>
      </c>
      <c r="I240" s="83">
        <v>5.6399999999995583</v>
      </c>
      <c r="J240" s="86" t="s">
        <v>538</v>
      </c>
      <c r="K240" s="86" t="s">
        <v>132</v>
      </c>
      <c r="L240" s="87">
        <v>4.4999999999999998E-2</v>
      </c>
      <c r="M240" s="87">
        <v>9.7999999999985279E-2</v>
      </c>
      <c r="N240" s="83">
        <v>330152.23445400002</v>
      </c>
      <c r="O240" s="85">
        <v>82.25</v>
      </c>
      <c r="P240" s="83">
        <v>271.55022475800001</v>
      </c>
      <c r="Q240" s="84">
        <f t="shared" si="3"/>
        <v>1.0848037890663217E-3</v>
      </c>
      <c r="R240" s="84">
        <f>P240/'סכום נכסי הקרן'!$C$42</f>
        <v>1.5738648059055415E-5</v>
      </c>
    </row>
    <row r="241" spans="2:18">
      <c r="B241" s="76" t="s">
        <v>3444</v>
      </c>
      <c r="C241" s="86" t="s">
        <v>3057</v>
      </c>
      <c r="D241" s="73" t="s">
        <v>3217</v>
      </c>
      <c r="E241" s="73"/>
      <c r="F241" s="73" t="s">
        <v>3213</v>
      </c>
      <c r="G241" s="94">
        <v>42898</v>
      </c>
      <c r="H241" s="73" t="s">
        <v>130</v>
      </c>
      <c r="I241" s="83">
        <v>5.6400000000558874</v>
      </c>
      <c r="J241" s="86" t="s">
        <v>538</v>
      </c>
      <c r="K241" s="86" t="s">
        <v>132</v>
      </c>
      <c r="L241" s="87">
        <v>4.4999999999999998E-2</v>
      </c>
      <c r="M241" s="87">
        <v>9.8100000001005563E-2</v>
      </c>
      <c r="N241" s="83">
        <v>62093.174944999999</v>
      </c>
      <c r="O241" s="85">
        <v>81.84</v>
      </c>
      <c r="P241" s="83">
        <v>50.817058269</v>
      </c>
      <c r="Q241" s="84">
        <f t="shared" si="3"/>
        <v>2.0300678229429893E-4</v>
      </c>
      <c r="R241" s="84">
        <f>P241/'סכום נכסי הקרן'!$C$42</f>
        <v>2.9452812871175516E-6</v>
      </c>
    </row>
    <row r="242" spans="2:18">
      <c r="B242" s="76" t="s">
        <v>3444</v>
      </c>
      <c r="C242" s="86" t="s">
        <v>3057</v>
      </c>
      <c r="D242" s="73" t="s">
        <v>3218</v>
      </c>
      <c r="E242" s="73"/>
      <c r="F242" s="73" t="s">
        <v>3213</v>
      </c>
      <c r="G242" s="94">
        <v>42989</v>
      </c>
      <c r="H242" s="73" t="s">
        <v>130</v>
      </c>
      <c r="I242" s="83">
        <v>5.6299999999752668</v>
      </c>
      <c r="J242" s="86" t="s">
        <v>538</v>
      </c>
      <c r="K242" s="86" t="s">
        <v>132</v>
      </c>
      <c r="L242" s="87">
        <v>4.4999999999999998E-2</v>
      </c>
      <c r="M242" s="87">
        <v>9.809999999948199E-2</v>
      </c>
      <c r="N242" s="83">
        <v>78245.216994000002</v>
      </c>
      <c r="O242" s="85">
        <v>82.16</v>
      </c>
      <c r="P242" s="83">
        <v>64.286271693000003</v>
      </c>
      <c r="Q242" s="84">
        <f t="shared" si="3"/>
        <v>2.5681433767791017E-4</v>
      </c>
      <c r="R242" s="84">
        <f>P242/'סכום נכסי הקרן'!$C$42</f>
        <v>3.7259369094856029E-6</v>
      </c>
    </row>
    <row r="243" spans="2:18">
      <c r="B243" s="76" t="s">
        <v>3444</v>
      </c>
      <c r="C243" s="86" t="s">
        <v>3057</v>
      </c>
      <c r="D243" s="73" t="s">
        <v>3219</v>
      </c>
      <c r="E243" s="73"/>
      <c r="F243" s="73" t="s">
        <v>3213</v>
      </c>
      <c r="G243" s="94">
        <v>43080</v>
      </c>
      <c r="H243" s="73" t="s">
        <v>130</v>
      </c>
      <c r="I243" s="83">
        <v>5.6299999998533865</v>
      </c>
      <c r="J243" s="86" t="s">
        <v>538</v>
      </c>
      <c r="K243" s="86" t="s">
        <v>132</v>
      </c>
      <c r="L243" s="87">
        <v>4.4999999999999998E-2</v>
      </c>
      <c r="M243" s="87">
        <v>9.8099999997826065E-2</v>
      </c>
      <c r="N243" s="83">
        <v>24243.072516</v>
      </c>
      <c r="O243" s="85">
        <v>81.59</v>
      </c>
      <c r="P243" s="83">
        <v>19.77992343</v>
      </c>
      <c r="Q243" s="84">
        <f t="shared" si="3"/>
        <v>7.9017927175085385E-5</v>
      </c>
      <c r="R243" s="84">
        <f>P243/'סכום נכסי הקרן'!$C$42</f>
        <v>1.146415009515336E-6</v>
      </c>
    </row>
    <row r="244" spans="2:18">
      <c r="B244" s="76" t="s">
        <v>3444</v>
      </c>
      <c r="C244" s="86" t="s">
        <v>3057</v>
      </c>
      <c r="D244" s="73" t="s">
        <v>3220</v>
      </c>
      <c r="E244" s="73"/>
      <c r="F244" s="73" t="s">
        <v>3213</v>
      </c>
      <c r="G244" s="94">
        <v>43171</v>
      </c>
      <c r="H244" s="73" t="s">
        <v>130</v>
      </c>
      <c r="I244" s="83">
        <v>5.549999999865614</v>
      </c>
      <c r="J244" s="86" t="s">
        <v>538</v>
      </c>
      <c r="K244" s="86" t="s">
        <v>132</v>
      </c>
      <c r="L244" s="87">
        <v>4.4999999999999998E-2</v>
      </c>
      <c r="M244" s="87">
        <v>9.9099999997446661E-2</v>
      </c>
      <c r="N244" s="83">
        <v>18114.067814000002</v>
      </c>
      <c r="O244" s="85">
        <v>82.16</v>
      </c>
      <c r="P244" s="83">
        <v>14.882518280000001</v>
      </c>
      <c r="Q244" s="84">
        <f t="shared" si="3"/>
        <v>5.9453503437091773E-5</v>
      </c>
      <c r="R244" s="84">
        <f>P244/'סכום נכסי הקרן'!$C$42</f>
        <v>8.6256867454306224E-7</v>
      </c>
    </row>
    <row r="245" spans="2:18">
      <c r="B245" s="76" t="s">
        <v>3444</v>
      </c>
      <c r="C245" s="86" t="s">
        <v>3057</v>
      </c>
      <c r="D245" s="73" t="s">
        <v>3221</v>
      </c>
      <c r="E245" s="73"/>
      <c r="F245" s="73" t="s">
        <v>3213</v>
      </c>
      <c r="G245" s="94">
        <v>43341</v>
      </c>
      <c r="H245" s="73" t="s">
        <v>130</v>
      </c>
      <c r="I245" s="83">
        <v>5.6799999999592892</v>
      </c>
      <c r="J245" s="86" t="s">
        <v>538</v>
      </c>
      <c r="K245" s="86" t="s">
        <v>132</v>
      </c>
      <c r="L245" s="87">
        <v>4.4999999999999998E-2</v>
      </c>
      <c r="M245" s="87">
        <v>9.5399999999046511E-2</v>
      </c>
      <c r="N245" s="83">
        <v>45443.809426</v>
      </c>
      <c r="O245" s="85">
        <v>82.16</v>
      </c>
      <c r="P245" s="83">
        <v>37.336634914000001</v>
      </c>
      <c r="Q245" s="84">
        <f t="shared" si="3"/>
        <v>1.4915444486112464E-4</v>
      </c>
      <c r="R245" s="84">
        <f>P245/'סכום נכסי הקרן'!$C$42</f>
        <v>2.1639759537837573E-6</v>
      </c>
    </row>
    <row r="246" spans="2:18">
      <c r="B246" s="76" t="s">
        <v>3444</v>
      </c>
      <c r="C246" s="86" t="s">
        <v>3057</v>
      </c>
      <c r="D246" s="73" t="s">
        <v>3222</v>
      </c>
      <c r="E246" s="73"/>
      <c r="F246" s="73" t="s">
        <v>3213</v>
      </c>
      <c r="G246" s="94">
        <v>43990</v>
      </c>
      <c r="H246" s="73" t="s">
        <v>130</v>
      </c>
      <c r="I246" s="83">
        <v>5.6499999999382062</v>
      </c>
      <c r="J246" s="86" t="s">
        <v>538</v>
      </c>
      <c r="K246" s="86" t="s">
        <v>132</v>
      </c>
      <c r="L246" s="87">
        <v>4.4999999999999998E-2</v>
      </c>
      <c r="M246" s="87">
        <v>9.7599999998779913E-2</v>
      </c>
      <c r="N246" s="83">
        <v>46870.175435999998</v>
      </c>
      <c r="O246" s="85">
        <v>81.14</v>
      </c>
      <c r="P246" s="83">
        <v>38.030460738999999</v>
      </c>
      <c r="Q246" s="84">
        <f t="shared" si="3"/>
        <v>1.5192617846798438E-4</v>
      </c>
      <c r="R246" s="84">
        <f>P246/'סכום נכסי הקרן'!$C$42</f>
        <v>2.2041890689954655E-6</v>
      </c>
    </row>
    <row r="247" spans="2:18">
      <c r="B247" s="76" t="s">
        <v>3444</v>
      </c>
      <c r="C247" s="86" t="s">
        <v>3057</v>
      </c>
      <c r="D247" s="73" t="s">
        <v>3223</v>
      </c>
      <c r="E247" s="73"/>
      <c r="F247" s="73" t="s">
        <v>3213</v>
      </c>
      <c r="G247" s="94">
        <v>41893</v>
      </c>
      <c r="H247" s="73" t="s">
        <v>130</v>
      </c>
      <c r="I247" s="83">
        <v>5.6299999999327186</v>
      </c>
      <c r="J247" s="86" t="s">
        <v>538</v>
      </c>
      <c r="K247" s="86" t="s">
        <v>132</v>
      </c>
      <c r="L247" s="87">
        <v>4.4999999999999998E-2</v>
      </c>
      <c r="M247" s="87">
        <v>9.8099999998693052E-2</v>
      </c>
      <c r="N247" s="83">
        <v>47974.924815999999</v>
      </c>
      <c r="O247" s="85">
        <v>80.86</v>
      </c>
      <c r="P247" s="83">
        <v>38.792528046999998</v>
      </c>
      <c r="Q247" s="84">
        <f t="shared" si="3"/>
        <v>1.5497052690842004E-4</v>
      </c>
      <c r="R247" s="84">
        <f>P247/'סכום נכסי הקרן'!$C$42</f>
        <v>2.2483573592946632E-6</v>
      </c>
    </row>
    <row r="248" spans="2:18">
      <c r="B248" s="76" t="s">
        <v>3444</v>
      </c>
      <c r="C248" s="86" t="s">
        <v>3057</v>
      </c>
      <c r="D248" s="73" t="s">
        <v>3224</v>
      </c>
      <c r="E248" s="73"/>
      <c r="F248" s="73" t="s">
        <v>3213</v>
      </c>
      <c r="G248" s="94">
        <v>42151</v>
      </c>
      <c r="H248" s="73" t="s">
        <v>130</v>
      </c>
      <c r="I248" s="83">
        <v>5.6399999999969328</v>
      </c>
      <c r="J248" s="86" t="s">
        <v>538</v>
      </c>
      <c r="K248" s="86" t="s">
        <v>132</v>
      </c>
      <c r="L248" s="87">
        <v>4.4999999999999998E-2</v>
      </c>
      <c r="M248" s="87">
        <v>9.8099999999964438E-2</v>
      </c>
      <c r="N248" s="83">
        <v>175692.34796500002</v>
      </c>
      <c r="O248" s="85">
        <v>81.67</v>
      </c>
      <c r="P248" s="83">
        <v>143.487939971</v>
      </c>
      <c r="Q248" s="84">
        <f t="shared" si="3"/>
        <v>5.7321352285596289E-4</v>
      </c>
      <c r="R248" s="84">
        <f>P248/'סכום נכסי הקרן'!$C$42</f>
        <v>8.3163480712821915E-6</v>
      </c>
    </row>
    <row r="249" spans="2:18">
      <c r="B249" s="76" t="s">
        <v>3444</v>
      </c>
      <c r="C249" s="86" t="s">
        <v>3057</v>
      </c>
      <c r="D249" s="73" t="s">
        <v>3225</v>
      </c>
      <c r="E249" s="73"/>
      <c r="F249" s="73" t="s">
        <v>3213</v>
      </c>
      <c r="G249" s="94">
        <v>42166</v>
      </c>
      <c r="H249" s="73" t="s">
        <v>130</v>
      </c>
      <c r="I249" s="83">
        <v>5.6400000000088886</v>
      </c>
      <c r="J249" s="86" t="s">
        <v>538</v>
      </c>
      <c r="K249" s="86" t="s">
        <v>132</v>
      </c>
      <c r="L249" s="87">
        <v>4.4999999999999998E-2</v>
      </c>
      <c r="M249" s="87">
        <v>9.8100000000114818E-2</v>
      </c>
      <c r="N249" s="83">
        <v>165307.187832</v>
      </c>
      <c r="O249" s="85">
        <v>81.67</v>
      </c>
      <c r="P249" s="83">
        <v>135.006379845</v>
      </c>
      <c r="Q249" s="84">
        <f t="shared" si="3"/>
        <v>5.3933091948092161E-4</v>
      </c>
      <c r="R249" s="84">
        <f>P249/'סכום נכסי הקרן'!$C$42</f>
        <v>7.8247694326204348E-6</v>
      </c>
    </row>
    <row r="250" spans="2:18">
      <c r="B250" s="76" t="s">
        <v>3444</v>
      </c>
      <c r="C250" s="86" t="s">
        <v>3057</v>
      </c>
      <c r="D250" s="73" t="s">
        <v>3226</v>
      </c>
      <c r="E250" s="73"/>
      <c r="F250" s="73" t="s">
        <v>3213</v>
      </c>
      <c r="G250" s="94">
        <v>42257</v>
      </c>
      <c r="H250" s="73" t="s">
        <v>130</v>
      </c>
      <c r="I250" s="83">
        <v>5.6400000000078609</v>
      </c>
      <c r="J250" s="86" t="s">
        <v>538</v>
      </c>
      <c r="K250" s="86" t="s">
        <v>132</v>
      </c>
      <c r="L250" s="87">
        <v>4.4999999999999998E-2</v>
      </c>
      <c r="M250" s="87">
        <v>9.8100000000209131E-2</v>
      </c>
      <c r="N250" s="83">
        <v>87844.977562999993</v>
      </c>
      <c r="O250" s="85">
        <v>81.099999999999994</v>
      </c>
      <c r="P250" s="83">
        <v>71.242278571</v>
      </c>
      <c r="Q250" s="84">
        <f t="shared" si="3"/>
        <v>2.8460257694285846E-4</v>
      </c>
      <c r="R250" s="84">
        <f>P250/'סכום נכסי הקרן'!$C$42</f>
        <v>4.1290967457434276E-6</v>
      </c>
    </row>
    <row r="251" spans="2:18">
      <c r="B251" s="76" t="s">
        <v>3444</v>
      </c>
      <c r="C251" s="86" t="s">
        <v>3057</v>
      </c>
      <c r="D251" s="73" t="s">
        <v>3227</v>
      </c>
      <c r="E251" s="73"/>
      <c r="F251" s="73" t="s">
        <v>3213</v>
      </c>
      <c r="G251" s="94">
        <v>42348</v>
      </c>
      <c r="H251" s="73" t="s">
        <v>130</v>
      </c>
      <c r="I251" s="83">
        <v>5.6400000000258075</v>
      </c>
      <c r="J251" s="86" t="s">
        <v>538</v>
      </c>
      <c r="K251" s="86" t="s">
        <v>132</v>
      </c>
      <c r="L251" s="87">
        <v>4.4999999999999998E-2</v>
      </c>
      <c r="M251" s="87">
        <v>9.8100000000407264E-2</v>
      </c>
      <c r="N251" s="83">
        <v>152120.050151</v>
      </c>
      <c r="O251" s="85">
        <v>81.510000000000005</v>
      </c>
      <c r="P251" s="83">
        <v>123.993062495</v>
      </c>
      <c r="Q251" s="84">
        <f t="shared" si="3"/>
        <v>4.9533431295217714E-4</v>
      </c>
      <c r="R251" s="84">
        <f>P251/'סכום נכסי הקרן'!$C$42</f>
        <v>7.1864539022657418E-6</v>
      </c>
    </row>
    <row r="252" spans="2:18">
      <c r="B252" s="76" t="s">
        <v>3444</v>
      </c>
      <c r="C252" s="86" t="s">
        <v>3057</v>
      </c>
      <c r="D252" s="73" t="s">
        <v>3228</v>
      </c>
      <c r="E252" s="73"/>
      <c r="F252" s="73" t="s">
        <v>3213</v>
      </c>
      <c r="G252" s="94">
        <v>42439</v>
      </c>
      <c r="H252" s="73" t="s">
        <v>130</v>
      </c>
      <c r="I252" s="83">
        <v>5.6299999999915968</v>
      </c>
      <c r="J252" s="86" t="s">
        <v>538</v>
      </c>
      <c r="K252" s="86" t="s">
        <v>132</v>
      </c>
      <c r="L252" s="87">
        <v>4.4999999999999998E-2</v>
      </c>
      <c r="M252" s="87">
        <v>9.8099999999882351E-2</v>
      </c>
      <c r="N252" s="83">
        <v>180670.75271199999</v>
      </c>
      <c r="O252" s="85">
        <v>82.33</v>
      </c>
      <c r="P252" s="83">
        <v>148.746227675</v>
      </c>
      <c r="Q252" s="84">
        <f t="shared" si="3"/>
        <v>5.942196200904009E-4</v>
      </c>
      <c r="R252" s="84">
        <f>P252/'סכום נכסי הקרן'!$C$42</f>
        <v>8.6211106235513596E-6</v>
      </c>
    </row>
    <row r="253" spans="2:18">
      <c r="B253" s="76" t="s">
        <v>3444</v>
      </c>
      <c r="C253" s="86" t="s">
        <v>3057</v>
      </c>
      <c r="D253" s="73" t="s">
        <v>3229</v>
      </c>
      <c r="E253" s="73"/>
      <c r="F253" s="73" t="s">
        <v>3213</v>
      </c>
      <c r="G253" s="94">
        <v>42549</v>
      </c>
      <c r="H253" s="73" t="s">
        <v>130</v>
      </c>
      <c r="I253" s="83">
        <v>5.6399999999793149</v>
      </c>
      <c r="J253" s="86" t="s">
        <v>538</v>
      </c>
      <c r="K253" s="86" t="s">
        <v>132</v>
      </c>
      <c r="L253" s="87">
        <v>4.4999999999999998E-2</v>
      </c>
      <c r="M253" s="87">
        <v>9.7999999999597784E-2</v>
      </c>
      <c r="N253" s="83">
        <v>127081.69876600002</v>
      </c>
      <c r="O253" s="85">
        <v>82.17</v>
      </c>
      <c r="P253" s="83">
        <v>104.423034319</v>
      </c>
      <c r="Q253" s="84">
        <f t="shared" si="3"/>
        <v>4.1715488689433129E-4</v>
      </c>
      <c r="R253" s="84">
        <f>P253/'סכום נכסי הקרן'!$C$42</f>
        <v>6.0522041101974393E-6</v>
      </c>
    </row>
    <row r="254" spans="2:18">
      <c r="B254" s="76" t="s">
        <v>3444</v>
      </c>
      <c r="C254" s="86" t="s">
        <v>3057</v>
      </c>
      <c r="D254" s="73" t="s">
        <v>3230</v>
      </c>
      <c r="E254" s="73"/>
      <c r="F254" s="73" t="s">
        <v>3213</v>
      </c>
      <c r="G254" s="94">
        <v>42604</v>
      </c>
      <c r="H254" s="73" t="s">
        <v>130</v>
      </c>
      <c r="I254" s="83">
        <v>5.6399999999790547</v>
      </c>
      <c r="J254" s="86" t="s">
        <v>538</v>
      </c>
      <c r="K254" s="86" t="s">
        <v>132</v>
      </c>
      <c r="L254" s="87">
        <v>4.4999999999999998E-2</v>
      </c>
      <c r="M254" s="87">
        <v>9.8099999999715332E-2</v>
      </c>
      <c r="N254" s="83">
        <v>166181.440581</v>
      </c>
      <c r="O254" s="85">
        <v>81.59</v>
      </c>
      <c r="P254" s="83">
        <v>135.58744990599999</v>
      </c>
      <c r="Q254" s="84">
        <f t="shared" si="3"/>
        <v>5.4165221015356805E-4</v>
      </c>
      <c r="R254" s="84">
        <f>P254/'סכום נכסי הקרן'!$C$42</f>
        <v>7.858447391075018E-6</v>
      </c>
    </row>
    <row r="255" spans="2:18">
      <c r="B255" s="76" t="s">
        <v>3445</v>
      </c>
      <c r="C255" s="86" t="s">
        <v>3057</v>
      </c>
      <c r="D255" s="73" t="s">
        <v>3231</v>
      </c>
      <c r="E255" s="73"/>
      <c r="F255" s="73" t="s">
        <v>526</v>
      </c>
      <c r="G255" s="94">
        <v>44871</v>
      </c>
      <c r="H255" s="73"/>
      <c r="I255" s="83">
        <v>5.4400000000008157</v>
      </c>
      <c r="J255" s="86" t="s">
        <v>314</v>
      </c>
      <c r="K255" s="86" t="s">
        <v>132</v>
      </c>
      <c r="L255" s="87">
        <v>0.05</v>
      </c>
      <c r="M255" s="87">
        <v>8.7100000000025435E-2</v>
      </c>
      <c r="N255" s="83">
        <v>979246.27392800001</v>
      </c>
      <c r="O255" s="85">
        <v>85.21</v>
      </c>
      <c r="P255" s="83">
        <v>834.4157587279999</v>
      </c>
      <c r="Q255" s="84">
        <f t="shared" ref="Q255:Q310" si="4">IFERROR(P255/$P$10,0)</f>
        <v>3.3333700148157103E-3</v>
      </c>
      <c r="R255" s="84">
        <f>P255/'סכום נכסי הקרן'!$C$42</f>
        <v>4.8361499141652957E-5</v>
      </c>
    </row>
    <row r="256" spans="2:18">
      <c r="B256" s="76" t="s">
        <v>3445</v>
      </c>
      <c r="C256" s="86" t="s">
        <v>3057</v>
      </c>
      <c r="D256" s="73" t="s">
        <v>3232</v>
      </c>
      <c r="E256" s="73"/>
      <c r="F256" s="73" t="s">
        <v>526</v>
      </c>
      <c r="G256" s="94">
        <v>44969</v>
      </c>
      <c r="H256" s="73"/>
      <c r="I256" s="83">
        <v>5.4400000000031357</v>
      </c>
      <c r="J256" s="86" t="s">
        <v>314</v>
      </c>
      <c r="K256" s="86" t="s">
        <v>132</v>
      </c>
      <c r="L256" s="87">
        <v>0.05</v>
      </c>
      <c r="M256" s="87">
        <v>8.180000000004771E-2</v>
      </c>
      <c r="N256" s="83">
        <v>692783.71470300003</v>
      </c>
      <c r="O256" s="85">
        <v>86.53</v>
      </c>
      <c r="P256" s="83">
        <v>599.46574647300008</v>
      </c>
      <c r="Q256" s="84">
        <f t="shared" si="4"/>
        <v>2.3947787698165887E-3</v>
      </c>
      <c r="R256" s="84">
        <f>P256/'סכום נכסי הקרן'!$C$42</f>
        <v>3.4744145086256402E-5</v>
      </c>
    </row>
    <row r="257" spans="2:18">
      <c r="B257" s="76" t="s">
        <v>3446</v>
      </c>
      <c r="C257" s="86" t="s">
        <v>3057</v>
      </c>
      <c r="D257" s="73" t="s">
        <v>3233</v>
      </c>
      <c r="E257" s="73"/>
      <c r="F257" s="73" t="s">
        <v>526</v>
      </c>
      <c r="G257" s="94">
        <v>41534</v>
      </c>
      <c r="H257" s="73"/>
      <c r="I257" s="83">
        <v>5.6299999999999324</v>
      </c>
      <c r="J257" s="86" t="s">
        <v>468</v>
      </c>
      <c r="K257" s="86" t="s">
        <v>132</v>
      </c>
      <c r="L257" s="87">
        <v>3.9842000000000002E-2</v>
      </c>
      <c r="M257" s="87">
        <v>3.5799999999999672E-2</v>
      </c>
      <c r="N257" s="83">
        <v>3829560.6085270001</v>
      </c>
      <c r="O257" s="85">
        <v>112.47</v>
      </c>
      <c r="P257" s="83">
        <v>4307.1070446829999</v>
      </c>
      <c r="Q257" s="84">
        <f t="shared" si="4"/>
        <v>1.7206268365825443E-2</v>
      </c>
      <c r="R257" s="84">
        <f>P257/'סכום נכסי הקרן'!$C$42</f>
        <v>2.4963353276306552E-4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38</v>
      </c>
      <c r="C259" s="71"/>
      <c r="D259" s="71"/>
      <c r="E259" s="71"/>
      <c r="F259" s="71"/>
      <c r="G259" s="71"/>
      <c r="H259" s="71"/>
      <c r="I259" s="80">
        <v>2.9727196914487832</v>
      </c>
      <c r="J259" s="71"/>
      <c r="K259" s="71"/>
      <c r="L259" s="71"/>
      <c r="M259" s="91">
        <v>7.0175507436984946E-2</v>
      </c>
      <c r="N259" s="80"/>
      <c r="O259" s="82"/>
      <c r="P259" s="80">
        <v>152684.30681679898</v>
      </c>
      <c r="Q259" s="81">
        <f t="shared" si="4"/>
        <v>0.6099516754715878</v>
      </c>
      <c r="R259" s="81">
        <f>P259/'סכום נכסי הקרן'!$C$42</f>
        <v>8.849355846683532E-3</v>
      </c>
    </row>
    <row r="260" spans="2:18">
      <c r="B260" s="89" t="s">
        <v>36</v>
      </c>
      <c r="C260" s="71"/>
      <c r="D260" s="71"/>
      <c r="E260" s="71"/>
      <c r="F260" s="71"/>
      <c r="G260" s="71"/>
      <c r="H260" s="71"/>
      <c r="I260" s="80">
        <v>2.9727196914487823</v>
      </c>
      <c r="J260" s="71"/>
      <c r="K260" s="71"/>
      <c r="L260" s="71"/>
      <c r="M260" s="91">
        <v>7.0175507436984932E-2</v>
      </c>
      <c r="N260" s="80"/>
      <c r="O260" s="82"/>
      <c r="P260" s="80">
        <v>152684.30681679898</v>
      </c>
      <c r="Q260" s="81">
        <f t="shared" si="4"/>
        <v>0.6099516754715878</v>
      </c>
      <c r="R260" s="81">
        <f>P260/'סכום נכסי הקרן'!$C$42</f>
        <v>8.849355846683532E-3</v>
      </c>
    </row>
    <row r="261" spans="2:18">
      <c r="B261" s="76" t="s">
        <v>3447</v>
      </c>
      <c r="C261" s="86" t="s">
        <v>3057</v>
      </c>
      <c r="D261" s="73">
        <v>9327</v>
      </c>
      <c r="E261" s="73"/>
      <c r="F261" s="73" t="s">
        <v>3085</v>
      </c>
      <c r="G261" s="94">
        <v>44880</v>
      </c>
      <c r="H261" s="73" t="s">
        <v>3055</v>
      </c>
      <c r="I261" s="83">
        <v>1.3099999999995557</v>
      </c>
      <c r="J261" s="86" t="s">
        <v>814</v>
      </c>
      <c r="K261" s="86" t="s">
        <v>137</v>
      </c>
      <c r="L261" s="87">
        <v>5.9416999999999998E-2</v>
      </c>
      <c r="M261" s="87">
        <v>6.2100000000039984E-2</v>
      </c>
      <c r="N261" s="83">
        <v>127327.441206</v>
      </c>
      <c r="O261" s="85">
        <v>101.29</v>
      </c>
      <c r="P261" s="83">
        <v>45.023413941999998</v>
      </c>
      <c r="Q261" s="84">
        <f t="shared" si="4"/>
        <v>1.7986201294625941E-4</v>
      </c>
      <c r="R261" s="84">
        <f>P261/'סכום נכסי הקרן'!$C$42</f>
        <v>2.6094902594236601E-6</v>
      </c>
    </row>
    <row r="262" spans="2:18">
      <c r="B262" s="76" t="s">
        <v>3447</v>
      </c>
      <c r="C262" s="86" t="s">
        <v>3057</v>
      </c>
      <c r="D262" s="73">
        <v>9474</v>
      </c>
      <c r="E262" s="73"/>
      <c r="F262" s="73" t="s">
        <v>3085</v>
      </c>
      <c r="G262" s="94">
        <v>44977</v>
      </c>
      <c r="H262" s="73" t="s">
        <v>3055</v>
      </c>
      <c r="I262" s="83">
        <v>1.3099999999602632</v>
      </c>
      <c r="J262" s="86" t="s">
        <v>814</v>
      </c>
      <c r="K262" s="86" t="s">
        <v>137</v>
      </c>
      <c r="L262" s="87">
        <v>6.1409999999999999E-2</v>
      </c>
      <c r="M262" s="87">
        <v>6.289999999901523E-2</v>
      </c>
      <c r="N262" s="83">
        <v>49291.56745200001</v>
      </c>
      <c r="O262" s="85">
        <v>100.91</v>
      </c>
      <c r="P262" s="83">
        <v>17.364275298999999</v>
      </c>
      <c r="Q262" s="84">
        <f t="shared" si="4"/>
        <v>6.9367763018914573E-5</v>
      </c>
      <c r="R262" s="84">
        <f>P262/'סכום נכסי הקרן'!$C$42</f>
        <v>1.0064076285521797E-6</v>
      </c>
    </row>
    <row r="263" spans="2:18">
      <c r="B263" s="76" t="s">
        <v>3447</v>
      </c>
      <c r="C263" s="86" t="s">
        <v>3057</v>
      </c>
      <c r="D263" s="73">
        <v>8763</v>
      </c>
      <c r="E263" s="73"/>
      <c r="F263" s="73" t="s">
        <v>3085</v>
      </c>
      <c r="G263" s="94">
        <v>44529</v>
      </c>
      <c r="H263" s="73" t="s">
        <v>3055</v>
      </c>
      <c r="I263" s="83">
        <v>3.0100000000006197</v>
      </c>
      <c r="J263" s="86" t="s">
        <v>814</v>
      </c>
      <c r="K263" s="86" t="s">
        <v>3004</v>
      </c>
      <c r="L263" s="87">
        <v>6.2899999999999998E-2</v>
      </c>
      <c r="M263" s="87">
        <v>7.5500000000015333E-2</v>
      </c>
      <c r="N263" s="83">
        <v>4645012.0125569999</v>
      </c>
      <c r="O263" s="85">
        <v>99.34</v>
      </c>
      <c r="P263" s="83">
        <v>1598.8740381009998</v>
      </c>
      <c r="Q263" s="84">
        <f t="shared" si="4"/>
        <v>6.3872700393360167E-3</v>
      </c>
      <c r="R263" s="84">
        <f>P263/'סכום נכסי הקרן'!$C$42</f>
        <v>9.2668366593539502E-5</v>
      </c>
    </row>
    <row r="264" spans="2:18">
      <c r="B264" s="76" t="s">
        <v>3448</v>
      </c>
      <c r="C264" s="86" t="s">
        <v>3056</v>
      </c>
      <c r="D264" s="73">
        <v>6211</v>
      </c>
      <c r="E264" s="73"/>
      <c r="F264" s="73" t="s">
        <v>408</v>
      </c>
      <c r="G264" s="94">
        <v>43186</v>
      </c>
      <c r="H264" s="73" t="s">
        <v>294</v>
      </c>
      <c r="I264" s="83">
        <v>3.7900000000002283</v>
      </c>
      <c r="J264" s="86" t="s">
        <v>538</v>
      </c>
      <c r="K264" s="86" t="s">
        <v>131</v>
      </c>
      <c r="L264" s="87">
        <v>4.8000000000000001E-2</v>
      </c>
      <c r="M264" s="87">
        <v>6.5100000000003017E-2</v>
      </c>
      <c r="N264" s="83">
        <v>1268467.940164</v>
      </c>
      <c r="O264" s="85">
        <v>94.38</v>
      </c>
      <c r="P264" s="83">
        <v>4327.805926819</v>
      </c>
      <c r="Q264" s="84">
        <f t="shared" si="4"/>
        <v>1.7288957399835932E-2</v>
      </c>
      <c r="R264" s="84">
        <f>P264/'סכום נכסי הקרן'!$C$42</f>
        <v>2.5083320925548854E-4</v>
      </c>
    </row>
    <row r="265" spans="2:18">
      <c r="B265" s="76" t="s">
        <v>3448</v>
      </c>
      <c r="C265" s="86" t="s">
        <v>3056</v>
      </c>
      <c r="D265" s="73">
        <v>6831</v>
      </c>
      <c r="E265" s="73"/>
      <c r="F265" s="73" t="s">
        <v>408</v>
      </c>
      <c r="G265" s="94">
        <v>43552</v>
      </c>
      <c r="H265" s="73" t="s">
        <v>294</v>
      </c>
      <c r="I265" s="83">
        <v>3.7799999999991694</v>
      </c>
      <c r="J265" s="86" t="s">
        <v>538</v>
      </c>
      <c r="K265" s="86" t="s">
        <v>131</v>
      </c>
      <c r="L265" s="87">
        <v>4.5999999999999999E-2</v>
      </c>
      <c r="M265" s="87">
        <v>7.1199999999985886E-2</v>
      </c>
      <c r="N265" s="83">
        <v>632619.47981299995</v>
      </c>
      <c r="O265" s="85">
        <v>91.64</v>
      </c>
      <c r="P265" s="83">
        <v>2095.732877983</v>
      </c>
      <c r="Q265" s="84">
        <f t="shared" si="4"/>
        <v>8.3721490892997245E-3</v>
      </c>
      <c r="R265" s="84">
        <f>P265/'סכום נכסי הקרן'!$C$42</f>
        <v>1.2146556763766417E-4</v>
      </c>
    </row>
    <row r="266" spans="2:18">
      <c r="B266" s="76" t="s">
        <v>3448</v>
      </c>
      <c r="C266" s="86" t="s">
        <v>3056</v>
      </c>
      <c r="D266" s="73">
        <v>7598</v>
      </c>
      <c r="E266" s="73"/>
      <c r="F266" s="73" t="s">
        <v>408</v>
      </c>
      <c r="G266" s="94">
        <v>43942</v>
      </c>
      <c r="H266" s="73" t="s">
        <v>294</v>
      </c>
      <c r="I266" s="83">
        <v>3.6799999999997701</v>
      </c>
      <c r="J266" s="86" t="s">
        <v>538</v>
      </c>
      <c r="K266" s="86" t="s">
        <v>131</v>
      </c>
      <c r="L266" s="87">
        <v>5.4400000000000004E-2</v>
      </c>
      <c r="M266" s="87">
        <v>8.7199999999995559E-2</v>
      </c>
      <c r="N266" s="83">
        <v>642849.92365999997</v>
      </c>
      <c r="O266" s="85">
        <v>89.6</v>
      </c>
      <c r="P266" s="83">
        <v>2082.2166134109998</v>
      </c>
      <c r="Q266" s="84">
        <f t="shared" si="4"/>
        <v>8.3181535713995076E-3</v>
      </c>
      <c r="R266" s="84">
        <f>P266/'סכום נכסי הקרן'!$C$42</f>
        <v>1.2068218500057975E-4</v>
      </c>
    </row>
    <row r="267" spans="2:18">
      <c r="B267" s="76" t="s">
        <v>3449</v>
      </c>
      <c r="C267" s="86" t="s">
        <v>3057</v>
      </c>
      <c r="D267" s="73">
        <v>9459</v>
      </c>
      <c r="E267" s="73"/>
      <c r="F267" s="73" t="s">
        <v>287</v>
      </c>
      <c r="G267" s="94">
        <v>44195</v>
      </c>
      <c r="H267" s="73" t="s">
        <v>3055</v>
      </c>
      <c r="I267" s="83">
        <v>3.22</v>
      </c>
      <c r="J267" s="86" t="s">
        <v>814</v>
      </c>
      <c r="K267" s="86" t="s">
        <v>134</v>
      </c>
      <c r="L267" s="87">
        <v>7.1439000000000002E-2</v>
      </c>
      <c r="M267" s="87">
        <v>7.4099999999999999E-2</v>
      </c>
      <c r="N267" s="83">
        <v>1158625.22</v>
      </c>
      <c r="O267" s="85">
        <v>99.93</v>
      </c>
      <c r="P267" s="83">
        <v>5172.1874600000001</v>
      </c>
      <c r="Q267" s="84">
        <f t="shared" si="4"/>
        <v>2.06621392391391E-2</v>
      </c>
      <c r="R267" s="84">
        <f>P267/'סכום נכסי הקרן'!$C$42</f>
        <v>2.997723098956911E-4</v>
      </c>
    </row>
    <row r="268" spans="2:18">
      <c r="B268" s="76" t="s">
        <v>3449</v>
      </c>
      <c r="C268" s="86" t="s">
        <v>3057</v>
      </c>
      <c r="D268" s="73">
        <v>9448</v>
      </c>
      <c r="E268" s="73"/>
      <c r="F268" s="73" t="s">
        <v>287</v>
      </c>
      <c r="G268" s="94">
        <v>43788</v>
      </c>
      <c r="H268" s="73" t="s">
        <v>3055</v>
      </c>
      <c r="I268" s="83">
        <v>3.29</v>
      </c>
      <c r="J268" s="86" t="s">
        <v>814</v>
      </c>
      <c r="K268" s="86" t="s">
        <v>133</v>
      </c>
      <c r="L268" s="87">
        <v>5.9389999999999998E-2</v>
      </c>
      <c r="M268" s="87">
        <v>6.2800000000000009E-2</v>
      </c>
      <c r="N268" s="83">
        <v>4417705.38</v>
      </c>
      <c r="O268" s="85">
        <v>99.76</v>
      </c>
      <c r="P268" s="83">
        <v>17329.609519999998</v>
      </c>
      <c r="Q268" s="84">
        <f t="shared" si="4"/>
        <v>6.922927825631256E-2</v>
      </c>
      <c r="R268" s="84">
        <f>P268/'סכום נכסי הקרן'!$C$42</f>
        <v>1.0043984514437453E-3</v>
      </c>
    </row>
    <row r="269" spans="2:18">
      <c r="B269" s="76" t="s">
        <v>3450</v>
      </c>
      <c r="C269" s="86" t="s">
        <v>3057</v>
      </c>
      <c r="D269" s="73">
        <v>7088</v>
      </c>
      <c r="E269" s="73"/>
      <c r="F269" s="73" t="s">
        <v>680</v>
      </c>
      <c r="G269" s="94">
        <v>43684</v>
      </c>
      <c r="H269" s="73" t="s">
        <v>677</v>
      </c>
      <c r="I269" s="83">
        <v>7.3599999999999994</v>
      </c>
      <c r="J269" s="86" t="s">
        <v>768</v>
      </c>
      <c r="K269" s="86" t="s">
        <v>131</v>
      </c>
      <c r="L269" s="87">
        <v>4.36E-2</v>
      </c>
      <c r="M269" s="87">
        <v>3.9299999999999995E-2</v>
      </c>
      <c r="N269" s="83">
        <v>2657392.2999999998</v>
      </c>
      <c r="O269" s="85">
        <v>104.45</v>
      </c>
      <c r="P269" s="83">
        <v>10033.961220000001</v>
      </c>
      <c r="Q269" s="84">
        <f t="shared" si="4"/>
        <v>4.0084220738542613E-2</v>
      </c>
      <c r="R269" s="84">
        <f>P269/'סכום נכסי הקרן'!$C$42</f>
        <v>5.8155350237889235E-4</v>
      </c>
    </row>
    <row r="270" spans="2:18">
      <c r="B270" s="76" t="s">
        <v>3451</v>
      </c>
      <c r="C270" s="86" t="s">
        <v>3057</v>
      </c>
      <c r="D270" s="73">
        <v>7310</v>
      </c>
      <c r="E270" s="73"/>
      <c r="F270" s="73" t="s">
        <v>790</v>
      </c>
      <c r="G270" s="94">
        <v>43811</v>
      </c>
      <c r="H270" s="73" t="s">
        <v>708</v>
      </c>
      <c r="I270" s="83">
        <v>7.58</v>
      </c>
      <c r="J270" s="86" t="s">
        <v>768</v>
      </c>
      <c r="K270" s="86" t="s">
        <v>131</v>
      </c>
      <c r="L270" s="87">
        <v>4.4800000000000006E-2</v>
      </c>
      <c r="M270" s="87">
        <v>6.1499999999999992E-2</v>
      </c>
      <c r="N270" s="83">
        <v>868376.71</v>
      </c>
      <c r="O270" s="85">
        <v>89.14</v>
      </c>
      <c r="P270" s="83">
        <v>2798.2667700000002</v>
      </c>
      <c r="Q270" s="84">
        <f t="shared" si="4"/>
        <v>1.1178670161733857E-2</v>
      </c>
      <c r="R270" s="84">
        <f>P270/'סכום נכסי הקרן'!$C$42</f>
        <v>1.6218338949131102E-4</v>
      </c>
    </row>
    <row r="271" spans="2:18">
      <c r="B271" s="76" t="s">
        <v>3452</v>
      </c>
      <c r="C271" s="86" t="s">
        <v>3057</v>
      </c>
      <c r="D271" s="73" t="s">
        <v>3234</v>
      </c>
      <c r="E271" s="73"/>
      <c r="F271" s="73" t="s">
        <v>687</v>
      </c>
      <c r="G271" s="94">
        <v>43185</v>
      </c>
      <c r="H271" s="73" t="s">
        <v>288</v>
      </c>
      <c r="I271" s="83">
        <v>4.0300000000017686</v>
      </c>
      <c r="J271" s="86" t="s">
        <v>768</v>
      </c>
      <c r="K271" s="86" t="s">
        <v>139</v>
      </c>
      <c r="L271" s="87">
        <v>4.2199999999999994E-2</v>
      </c>
      <c r="M271" s="87">
        <v>7.0300000000017696E-2</v>
      </c>
      <c r="N271" s="83">
        <v>313143.18323700002</v>
      </c>
      <c r="O271" s="85">
        <v>90.74</v>
      </c>
      <c r="P271" s="83">
        <v>757.73248082199996</v>
      </c>
      <c r="Q271" s="84">
        <f t="shared" si="4"/>
        <v>3.0270314341550295E-3</v>
      </c>
      <c r="R271" s="84">
        <f>P271/'סכום נכסי הקרן'!$C$42</f>
        <v>4.3917050148643179E-5</v>
      </c>
    </row>
    <row r="272" spans="2:18">
      <c r="B272" s="76" t="s">
        <v>3453</v>
      </c>
      <c r="C272" s="86" t="s">
        <v>3057</v>
      </c>
      <c r="D272" s="73">
        <v>6812</v>
      </c>
      <c r="E272" s="73"/>
      <c r="F272" s="73" t="s">
        <v>526</v>
      </c>
      <c r="G272" s="94">
        <v>43536</v>
      </c>
      <c r="H272" s="73"/>
      <c r="I272" s="83">
        <v>2.8300000000016157</v>
      </c>
      <c r="J272" s="86" t="s">
        <v>768</v>
      </c>
      <c r="K272" s="86" t="s">
        <v>131</v>
      </c>
      <c r="L272" s="87">
        <v>7.1569999999999995E-2</v>
      </c>
      <c r="M272" s="87">
        <v>6.9600000000028167E-2</v>
      </c>
      <c r="N272" s="83">
        <v>262399.20929099998</v>
      </c>
      <c r="O272" s="85">
        <v>101.82</v>
      </c>
      <c r="P272" s="83">
        <v>965.8371785679999</v>
      </c>
      <c r="Q272" s="84">
        <f t="shared" si="4"/>
        <v>3.8583795386854113E-3</v>
      </c>
      <c r="R272" s="84">
        <f>P272/'סכום נכסי הקרן'!$C$42</f>
        <v>5.5978489612297698E-5</v>
      </c>
    </row>
    <row r="273" spans="2:18">
      <c r="B273" s="76" t="s">
        <v>3453</v>
      </c>
      <c r="C273" s="86" t="s">
        <v>3057</v>
      </c>
      <c r="D273" s="73">
        <v>6872</v>
      </c>
      <c r="E273" s="73"/>
      <c r="F273" s="73" t="s">
        <v>526</v>
      </c>
      <c r="G273" s="94">
        <v>43570</v>
      </c>
      <c r="H273" s="73"/>
      <c r="I273" s="83">
        <v>2.8199999999997432</v>
      </c>
      <c r="J273" s="86" t="s">
        <v>768</v>
      </c>
      <c r="K273" s="86" t="s">
        <v>131</v>
      </c>
      <c r="L273" s="87">
        <v>7.1569999999999995E-2</v>
      </c>
      <c r="M273" s="87">
        <v>6.960000000000513E-2</v>
      </c>
      <c r="N273" s="83">
        <v>211721.944823</v>
      </c>
      <c r="O273" s="85">
        <v>101.82</v>
      </c>
      <c r="P273" s="83">
        <v>779.30465726</v>
      </c>
      <c r="Q273" s="84">
        <f t="shared" si="4"/>
        <v>3.1132091523255992E-3</v>
      </c>
      <c r="R273" s="84">
        <f>P273/'סכום נכסי הקרן'!$C$42</f>
        <v>4.5167341482881993E-5</v>
      </c>
    </row>
    <row r="274" spans="2:18">
      <c r="B274" s="76" t="s">
        <v>3453</v>
      </c>
      <c r="C274" s="86" t="s">
        <v>3057</v>
      </c>
      <c r="D274" s="73">
        <v>7258</v>
      </c>
      <c r="E274" s="73"/>
      <c r="F274" s="73" t="s">
        <v>526</v>
      </c>
      <c r="G274" s="94">
        <v>43774</v>
      </c>
      <c r="H274" s="73"/>
      <c r="I274" s="83">
        <v>2.8300000000005761</v>
      </c>
      <c r="J274" s="86" t="s">
        <v>768</v>
      </c>
      <c r="K274" s="86" t="s">
        <v>131</v>
      </c>
      <c r="L274" s="87">
        <v>7.1569999999999995E-2</v>
      </c>
      <c r="M274" s="87">
        <v>6.8200000000001967E-2</v>
      </c>
      <c r="N274" s="83">
        <v>193357.04560000001</v>
      </c>
      <c r="O274" s="85">
        <v>101.82</v>
      </c>
      <c r="P274" s="83">
        <v>711.7072638730001</v>
      </c>
      <c r="Q274" s="84">
        <f t="shared" si="4"/>
        <v>2.8431673633984335E-3</v>
      </c>
      <c r="R274" s="84">
        <f>P274/'סכום נכסי הקרן'!$C$42</f>
        <v>4.1249496873562928E-5</v>
      </c>
    </row>
    <row r="275" spans="2:18">
      <c r="B275" s="76" t="s">
        <v>3454</v>
      </c>
      <c r="C275" s="86" t="s">
        <v>3057</v>
      </c>
      <c r="D275" s="73">
        <v>6861</v>
      </c>
      <c r="E275" s="73"/>
      <c r="F275" s="73" t="s">
        <v>526</v>
      </c>
      <c r="G275" s="94">
        <v>43563</v>
      </c>
      <c r="H275" s="73"/>
      <c r="I275" s="83">
        <v>1.0100000000000136</v>
      </c>
      <c r="J275" s="86" t="s">
        <v>736</v>
      </c>
      <c r="K275" s="86" t="s">
        <v>131</v>
      </c>
      <c r="L275" s="87">
        <v>7.3651999999999995E-2</v>
      </c>
      <c r="M275" s="87">
        <v>7.0199999999999999E-2</v>
      </c>
      <c r="N275" s="83">
        <v>1415654.3747299998</v>
      </c>
      <c r="O275" s="85">
        <v>101.63</v>
      </c>
      <c r="P275" s="83">
        <v>5201.0074427929994</v>
      </c>
      <c r="Q275" s="84">
        <f t="shared" si="4"/>
        <v>2.0777270893191434E-2</v>
      </c>
      <c r="R275" s="84">
        <f>P275/'סכום נכסי הקרן'!$C$42</f>
        <v>3.0144267333085778E-4</v>
      </c>
    </row>
    <row r="276" spans="2:18">
      <c r="B276" s="76" t="s">
        <v>3455</v>
      </c>
      <c r="C276" s="86" t="s">
        <v>3057</v>
      </c>
      <c r="D276" s="73">
        <v>6932</v>
      </c>
      <c r="E276" s="73"/>
      <c r="F276" s="73" t="s">
        <v>526</v>
      </c>
      <c r="G276" s="94">
        <v>43098</v>
      </c>
      <c r="H276" s="73"/>
      <c r="I276" s="83">
        <v>1.9900000000006224</v>
      </c>
      <c r="J276" s="86" t="s">
        <v>768</v>
      </c>
      <c r="K276" s="86" t="s">
        <v>131</v>
      </c>
      <c r="L276" s="87">
        <v>7.6569999999999999E-2</v>
      </c>
      <c r="M276" s="87">
        <v>6.6200000000017245E-2</v>
      </c>
      <c r="N276" s="83">
        <v>383032.395089</v>
      </c>
      <c r="O276" s="85">
        <v>102.14</v>
      </c>
      <c r="P276" s="83">
        <v>1414.293870688</v>
      </c>
      <c r="Q276" s="84">
        <f t="shared" si="4"/>
        <v>5.6498990238100233E-3</v>
      </c>
      <c r="R276" s="84">
        <f>P276/'סכום נכסי הקרן'!$C$42</f>
        <v>8.1970373998675524E-5</v>
      </c>
    </row>
    <row r="277" spans="2:18">
      <c r="B277" s="76" t="s">
        <v>3455</v>
      </c>
      <c r="C277" s="86" t="s">
        <v>3057</v>
      </c>
      <c r="D277" s="73">
        <v>9335</v>
      </c>
      <c r="E277" s="73"/>
      <c r="F277" s="73" t="s">
        <v>526</v>
      </c>
      <c r="G277" s="94">
        <v>44064</v>
      </c>
      <c r="H277" s="73"/>
      <c r="I277" s="83">
        <v>2.7500000000001115</v>
      </c>
      <c r="J277" s="86" t="s">
        <v>768</v>
      </c>
      <c r="K277" s="86" t="s">
        <v>131</v>
      </c>
      <c r="L277" s="87">
        <v>8.3454E-2</v>
      </c>
      <c r="M277" s="87">
        <v>0.10070000000000423</v>
      </c>
      <c r="N277" s="83">
        <v>1284679.163127</v>
      </c>
      <c r="O277" s="85">
        <v>96.7</v>
      </c>
      <c r="P277" s="83">
        <v>4490.8594554299998</v>
      </c>
      <c r="Q277" s="84">
        <f t="shared" si="4"/>
        <v>1.7940332613446894E-2</v>
      </c>
      <c r="R277" s="84">
        <f>P277/'סכום נכסי הקרן'!$C$42</f>
        <v>2.6028354980992056E-4</v>
      </c>
    </row>
    <row r="278" spans="2:18">
      <c r="B278" s="76" t="s">
        <v>3455</v>
      </c>
      <c r="C278" s="86" t="s">
        <v>3057</v>
      </c>
      <c r="D278" s="73" t="s">
        <v>3235</v>
      </c>
      <c r="E278" s="73"/>
      <c r="F278" s="73" t="s">
        <v>526</v>
      </c>
      <c r="G278" s="94">
        <v>42817</v>
      </c>
      <c r="H278" s="73"/>
      <c r="I278" s="83">
        <v>2.0299999999974534</v>
      </c>
      <c r="J278" s="86" t="s">
        <v>768</v>
      </c>
      <c r="K278" s="86" t="s">
        <v>131</v>
      </c>
      <c r="L278" s="87">
        <v>5.7820000000000003E-2</v>
      </c>
      <c r="M278" s="87">
        <v>7.7299999999921834E-2</v>
      </c>
      <c r="N278" s="83">
        <v>130197.03006999999</v>
      </c>
      <c r="O278" s="85">
        <v>96.77</v>
      </c>
      <c r="P278" s="83">
        <v>455.45988287199998</v>
      </c>
      <c r="Q278" s="84">
        <f t="shared" si="4"/>
        <v>1.8194962171272982E-3</v>
      </c>
      <c r="R278" s="84">
        <f>P278/'סכום נכסי הקרן'!$C$42</f>
        <v>2.639777892995401E-5</v>
      </c>
    </row>
    <row r="279" spans="2:18">
      <c r="B279" s="76" t="s">
        <v>3455</v>
      </c>
      <c r="C279" s="86" t="s">
        <v>3057</v>
      </c>
      <c r="D279" s="73">
        <v>7291</v>
      </c>
      <c r="E279" s="73"/>
      <c r="F279" s="73" t="s">
        <v>526</v>
      </c>
      <c r="G279" s="94">
        <v>43798</v>
      </c>
      <c r="H279" s="73"/>
      <c r="I279" s="83">
        <v>1.9899999999906159</v>
      </c>
      <c r="J279" s="86" t="s">
        <v>768</v>
      </c>
      <c r="K279" s="86" t="s">
        <v>131</v>
      </c>
      <c r="L279" s="87">
        <v>7.6569999999999999E-2</v>
      </c>
      <c r="M279" s="87">
        <v>7.6499999999762341E-2</v>
      </c>
      <c r="N279" s="83">
        <v>22531.317953999998</v>
      </c>
      <c r="O279" s="85">
        <v>100.74</v>
      </c>
      <c r="P279" s="83">
        <v>82.053449423000004</v>
      </c>
      <c r="Q279" s="84">
        <f t="shared" si="4"/>
        <v>3.2779163751146866E-4</v>
      </c>
      <c r="R279" s="84">
        <f>P279/'סכום נכסי הקרן'!$C$42</f>
        <v>4.7556961650500525E-6</v>
      </c>
    </row>
    <row r="280" spans="2:18">
      <c r="B280" s="76" t="s">
        <v>3456</v>
      </c>
      <c r="C280" s="86" t="s">
        <v>3057</v>
      </c>
      <c r="D280" s="73">
        <v>9040</v>
      </c>
      <c r="E280" s="73"/>
      <c r="F280" s="73" t="s">
        <v>526</v>
      </c>
      <c r="G280" s="94">
        <v>44665</v>
      </c>
      <c r="H280" s="73"/>
      <c r="I280" s="83">
        <v>4.3000000000002059</v>
      </c>
      <c r="J280" s="86" t="s">
        <v>814</v>
      </c>
      <c r="K280" s="86" t="s">
        <v>133</v>
      </c>
      <c r="L280" s="87">
        <v>5.2839999999999998E-2</v>
      </c>
      <c r="M280" s="87">
        <v>6.7600000000003643E-2</v>
      </c>
      <c r="N280" s="83">
        <v>843889.65</v>
      </c>
      <c r="O280" s="85">
        <v>102.27</v>
      </c>
      <c r="P280" s="83">
        <v>3393.6693389010002</v>
      </c>
      <c r="Q280" s="84">
        <f t="shared" si="4"/>
        <v>1.3557217126072534E-2</v>
      </c>
      <c r="R280" s="84">
        <f>P280/'סכום נכסי הקרן'!$C$42</f>
        <v>1.9669203883506106E-4</v>
      </c>
    </row>
    <row r="281" spans="2:18">
      <c r="B281" s="76" t="s">
        <v>3457</v>
      </c>
      <c r="C281" s="86" t="s">
        <v>3057</v>
      </c>
      <c r="D281" s="73">
        <v>9186</v>
      </c>
      <c r="E281" s="73"/>
      <c r="F281" s="73" t="s">
        <v>526</v>
      </c>
      <c r="G281" s="94">
        <v>44778</v>
      </c>
      <c r="H281" s="73"/>
      <c r="I281" s="83">
        <v>3.5600000000003695</v>
      </c>
      <c r="J281" s="86" t="s">
        <v>801</v>
      </c>
      <c r="K281" s="86" t="s">
        <v>133</v>
      </c>
      <c r="L281" s="87">
        <v>5.842E-2</v>
      </c>
      <c r="M281" s="87">
        <v>6.6400000000007009E-2</v>
      </c>
      <c r="N281" s="83">
        <v>505393.48241300002</v>
      </c>
      <c r="O281" s="85">
        <v>103.37</v>
      </c>
      <c r="P281" s="83">
        <v>2054.280517104</v>
      </c>
      <c r="Q281" s="84">
        <f t="shared" si="4"/>
        <v>8.2065529157470864E-3</v>
      </c>
      <c r="R281" s="84">
        <f>P281/'סכום נכסי הקרן'!$C$42</f>
        <v>1.1906305031449515E-4</v>
      </c>
    </row>
    <row r="282" spans="2:18">
      <c r="B282" s="76" t="s">
        <v>3457</v>
      </c>
      <c r="C282" s="86" t="s">
        <v>3057</v>
      </c>
      <c r="D282" s="73">
        <v>9187</v>
      </c>
      <c r="E282" s="73"/>
      <c r="F282" s="73" t="s">
        <v>526</v>
      </c>
      <c r="G282" s="94">
        <v>44778</v>
      </c>
      <c r="H282" s="73"/>
      <c r="I282" s="83">
        <v>3.3499999999999903</v>
      </c>
      <c r="J282" s="86" t="s">
        <v>801</v>
      </c>
      <c r="K282" s="86" t="s">
        <v>131</v>
      </c>
      <c r="L282" s="87">
        <v>7.9612000000000002E-2</v>
      </c>
      <c r="M282" s="87">
        <v>0.10440000000000131</v>
      </c>
      <c r="N282" s="83">
        <v>1391691.7537680001</v>
      </c>
      <c r="O282" s="85">
        <v>102.18</v>
      </c>
      <c r="P282" s="83">
        <v>5140.6407258030004</v>
      </c>
      <c r="Q282" s="84">
        <f t="shared" si="4"/>
        <v>2.0536114608446669E-2</v>
      </c>
      <c r="R282" s="84">
        <f>P282/'סכום נכסי הקרן'!$C$42</f>
        <v>2.9794390799552101E-4</v>
      </c>
    </row>
    <row r="283" spans="2:18">
      <c r="B283" s="76" t="s">
        <v>3458</v>
      </c>
      <c r="C283" s="86" t="s">
        <v>3057</v>
      </c>
      <c r="D283" s="73">
        <v>9047</v>
      </c>
      <c r="E283" s="73"/>
      <c r="F283" s="73" t="s">
        <v>526</v>
      </c>
      <c r="G283" s="94">
        <v>44677</v>
      </c>
      <c r="H283" s="73"/>
      <c r="I283" s="83">
        <v>3.1999999999979352</v>
      </c>
      <c r="J283" s="86" t="s">
        <v>814</v>
      </c>
      <c r="K283" s="86" t="s">
        <v>3004</v>
      </c>
      <c r="L283" s="87">
        <v>0.10460000000000001</v>
      </c>
      <c r="M283" s="87">
        <v>0.11499999999990704</v>
      </c>
      <c r="N283" s="83">
        <v>1416346.987371</v>
      </c>
      <c r="O283" s="85">
        <v>98.67</v>
      </c>
      <c r="P283" s="83">
        <v>484.23704500500003</v>
      </c>
      <c r="Q283" s="84">
        <f t="shared" si="4"/>
        <v>1.934456808849418E-3</v>
      </c>
      <c r="R283" s="84">
        <f>P283/'סכום נכסי הקרן'!$C$42</f>
        <v>2.8065660543210972E-5</v>
      </c>
    </row>
    <row r="284" spans="2:18">
      <c r="B284" s="76" t="s">
        <v>3458</v>
      </c>
      <c r="C284" s="86" t="s">
        <v>3057</v>
      </c>
      <c r="D284" s="73">
        <v>9048</v>
      </c>
      <c r="E284" s="73"/>
      <c r="F284" s="73" t="s">
        <v>526</v>
      </c>
      <c r="G284" s="94">
        <v>44677</v>
      </c>
      <c r="H284" s="73"/>
      <c r="I284" s="83">
        <v>3.4199999999993933</v>
      </c>
      <c r="J284" s="86" t="s">
        <v>814</v>
      </c>
      <c r="K284" s="86" t="s">
        <v>3004</v>
      </c>
      <c r="L284" s="87">
        <v>6.54E-2</v>
      </c>
      <c r="M284" s="87">
        <v>7.3299999999978632E-2</v>
      </c>
      <c r="N284" s="83">
        <v>4546944.2871380001</v>
      </c>
      <c r="O284" s="85">
        <v>98.33</v>
      </c>
      <c r="P284" s="83">
        <v>1549.205022607</v>
      </c>
      <c r="Q284" s="84">
        <f t="shared" si="4"/>
        <v>6.1888495215290341E-3</v>
      </c>
      <c r="R284" s="84">
        <f>P284/'סכום נכסי הקרן'!$C$42</f>
        <v>8.9789624162018813E-5</v>
      </c>
    </row>
    <row r="285" spans="2:18">
      <c r="B285" s="76" t="s">
        <v>3458</v>
      </c>
      <c r="C285" s="86" t="s">
        <v>3057</v>
      </c>
      <c r="D285" s="73">
        <v>9074</v>
      </c>
      <c r="E285" s="73"/>
      <c r="F285" s="73" t="s">
        <v>526</v>
      </c>
      <c r="G285" s="94">
        <v>44684</v>
      </c>
      <c r="H285" s="73"/>
      <c r="I285" s="83">
        <v>3.3499999999936203</v>
      </c>
      <c r="J285" s="86" t="s">
        <v>814</v>
      </c>
      <c r="K285" s="86" t="s">
        <v>3004</v>
      </c>
      <c r="L285" s="87">
        <v>6.4699999999999994E-2</v>
      </c>
      <c r="M285" s="87">
        <v>8.1099999999910674E-2</v>
      </c>
      <c r="N285" s="83">
        <v>230015.97014300001</v>
      </c>
      <c r="O285" s="85">
        <v>98.33</v>
      </c>
      <c r="P285" s="83">
        <v>78.369535569999996</v>
      </c>
      <c r="Q285" s="84">
        <f t="shared" si="4"/>
        <v>3.1307493561998702E-4</v>
      </c>
      <c r="R285" s="84">
        <f>P285/'סכום נכסי הקרן'!$C$42</f>
        <v>4.5421819848871884E-6</v>
      </c>
    </row>
    <row r="286" spans="2:18">
      <c r="B286" s="76" t="s">
        <v>3458</v>
      </c>
      <c r="C286" s="86" t="s">
        <v>3057</v>
      </c>
      <c r="D286" s="73">
        <v>9220</v>
      </c>
      <c r="E286" s="73"/>
      <c r="F286" s="73" t="s">
        <v>526</v>
      </c>
      <c r="G286" s="94">
        <v>44811</v>
      </c>
      <c r="H286" s="73"/>
      <c r="I286" s="83">
        <v>3.390000000004656</v>
      </c>
      <c r="J286" s="86" t="s">
        <v>814</v>
      </c>
      <c r="K286" s="86" t="s">
        <v>3004</v>
      </c>
      <c r="L286" s="87">
        <v>6.5199999999999994E-2</v>
      </c>
      <c r="M286" s="87">
        <v>7.7500000000215563E-2</v>
      </c>
      <c r="N286" s="83">
        <v>340378.30598100001</v>
      </c>
      <c r="O286" s="85">
        <v>98.33</v>
      </c>
      <c r="P286" s="83">
        <v>115.971462914</v>
      </c>
      <c r="Q286" s="84">
        <f t="shared" si="4"/>
        <v>4.6328918528713273E-4</v>
      </c>
      <c r="R286" s="84">
        <f>P286/'סכום נכסי הקרן'!$C$42</f>
        <v>6.7215338942321042E-6</v>
      </c>
    </row>
    <row r="287" spans="2:18">
      <c r="B287" s="76" t="s">
        <v>3459</v>
      </c>
      <c r="C287" s="86" t="s">
        <v>3057</v>
      </c>
      <c r="D287" s="73" t="s">
        <v>3236</v>
      </c>
      <c r="E287" s="73"/>
      <c r="F287" s="73" t="s">
        <v>526</v>
      </c>
      <c r="G287" s="94">
        <v>42870</v>
      </c>
      <c r="H287" s="73"/>
      <c r="I287" s="83">
        <v>1.2000000000004836</v>
      </c>
      <c r="J287" s="86" t="s">
        <v>768</v>
      </c>
      <c r="K287" s="86" t="s">
        <v>131</v>
      </c>
      <c r="L287" s="87">
        <v>7.5953999999999994E-2</v>
      </c>
      <c r="M287" s="87">
        <v>8.1199999999969047E-2</v>
      </c>
      <c r="N287" s="83">
        <v>115230.6689</v>
      </c>
      <c r="O287" s="85">
        <v>99.29</v>
      </c>
      <c r="P287" s="83">
        <v>413.60129309400003</v>
      </c>
      <c r="Q287" s="84">
        <f t="shared" si="4"/>
        <v>1.6522772180024986E-3</v>
      </c>
      <c r="R287" s="84">
        <f>P287/'סכום נכסי הקרן'!$C$42</f>
        <v>2.3971717182623759E-5</v>
      </c>
    </row>
    <row r="288" spans="2:18">
      <c r="B288" s="76" t="s">
        <v>3460</v>
      </c>
      <c r="C288" s="86" t="s">
        <v>3057</v>
      </c>
      <c r="D288" s="73">
        <v>8706</v>
      </c>
      <c r="E288" s="73"/>
      <c r="F288" s="73" t="s">
        <v>526</v>
      </c>
      <c r="G288" s="94">
        <v>44498</v>
      </c>
      <c r="H288" s="73"/>
      <c r="I288" s="83">
        <v>3.3600000000000003</v>
      </c>
      <c r="J288" s="86" t="s">
        <v>768</v>
      </c>
      <c r="K288" s="86" t="s">
        <v>131</v>
      </c>
      <c r="L288" s="87">
        <v>7.8403E-2</v>
      </c>
      <c r="M288" s="87">
        <v>0.09</v>
      </c>
      <c r="N288" s="83">
        <v>4091688.37</v>
      </c>
      <c r="O288" s="85">
        <v>99.47</v>
      </c>
      <c r="P288" s="83">
        <v>14713.058529999998</v>
      </c>
      <c r="Q288" s="84">
        <f t="shared" si="4"/>
        <v>5.8776536297557788E-2</v>
      </c>
      <c r="R288" s="84">
        <f>P288/'סכום נכסי הקרן'!$C$42</f>
        <v>8.5274703890345863E-4</v>
      </c>
    </row>
    <row r="289" spans="2:18">
      <c r="B289" s="76" t="s">
        <v>3461</v>
      </c>
      <c r="C289" s="86" t="s">
        <v>3057</v>
      </c>
      <c r="D289" s="73">
        <v>8702</v>
      </c>
      <c r="E289" s="73"/>
      <c r="F289" s="73" t="s">
        <v>526</v>
      </c>
      <c r="G289" s="94">
        <v>44497</v>
      </c>
      <c r="H289" s="73"/>
      <c r="I289" s="83">
        <v>0.29999999992663379</v>
      </c>
      <c r="J289" s="86" t="s">
        <v>736</v>
      </c>
      <c r="K289" s="86" t="s">
        <v>131</v>
      </c>
      <c r="L289" s="87">
        <v>6.6985000000000003E-2</v>
      </c>
      <c r="M289" s="87">
        <v>4.8999999995353469E-2</v>
      </c>
      <c r="N289" s="83">
        <v>1120.8297600000001</v>
      </c>
      <c r="O289" s="85">
        <v>100.92</v>
      </c>
      <c r="P289" s="83">
        <v>4.0890767510000003</v>
      </c>
      <c r="Q289" s="84">
        <f t="shared" si="4"/>
        <v>1.6335268944155502E-5</v>
      </c>
      <c r="R289" s="84">
        <f>P289/'סכום נכסי הקרן'!$C$42</f>
        <v>2.3699682048802573E-7</v>
      </c>
    </row>
    <row r="290" spans="2:18">
      <c r="B290" s="76" t="s">
        <v>3461</v>
      </c>
      <c r="C290" s="86" t="s">
        <v>3057</v>
      </c>
      <c r="D290" s="73">
        <v>9118</v>
      </c>
      <c r="E290" s="73"/>
      <c r="F290" s="73" t="s">
        <v>526</v>
      </c>
      <c r="G290" s="94">
        <v>44733</v>
      </c>
      <c r="H290" s="73"/>
      <c r="I290" s="83">
        <v>0.29999999996929372</v>
      </c>
      <c r="J290" s="86" t="s">
        <v>736</v>
      </c>
      <c r="K290" s="86" t="s">
        <v>131</v>
      </c>
      <c r="L290" s="87">
        <v>6.6985000000000003E-2</v>
      </c>
      <c r="M290" s="87">
        <v>4.8999999999692935E-2</v>
      </c>
      <c r="N290" s="83">
        <v>4463.3146370000004</v>
      </c>
      <c r="O290" s="85">
        <v>100.92</v>
      </c>
      <c r="P290" s="83">
        <v>16.283323374999998</v>
      </c>
      <c r="Q290" s="84">
        <f t="shared" si="4"/>
        <v>6.5049516757108872E-5</v>
      </c>
      <c r="R290" s="84">
        <f>P290/'סכום נכסי הקרן'!$C$42</f>
        <v>9.4375725911957769E-7</v>
      </c>
    </row>
    <row r="291" spans="2:18">
      <c r="B291" s="76" t="s">
        <v>3461</v>
      </c>
      <c r="C291" s="86" t="s">
        <v>3057</v>
      </c>
      <c r="D291" s="73">
        <v>9233</v>
      </c>
      <c r="E291" s="73"/>
      <c r="F291" s="73" t="s">
        <v>526</v>
      </c>
      <c r="G291" s="94">
        <v>44819</v>
      </c>
      <c r="H291" s="73"/>
      <c r="I291" s="83">
        <v>0.30000000003128724</v>
      </c>
      <c r="J291" s="86" t="s">
        <v>736</v>
      </c>
      <c r="K291" s="86" t="s">
        <v>131</v>
      </c>
      <c r="L291" s="87">
        <v>6.6985000000000003E-2</v>
      </c>
      <c r="M291" s="87">
        <v>4.89999999978099E-2</v>
      </c>
      <c r="N291" s="83">
        <v>876.08741599999996</v>
      </c>
      <c r="O291" s="85">
        <v>100.92</v>
      </c>
      <c r="P291" s="83">
        <v>3.1961928930000001</v>
      </c>
      <c r="Q291" s="84">
        <f t="shared" si="4"/>
        <v>1.2768327347190316E-5</v>
      </c>
      <c r="R291" s="84">
        <f>P291/'סכום נכסי הקרן'!$C$42</f>
        <v>1.8524659707651072E-7</v>
      </c>
    </row>
    <row r="292" spans="2:18">
      <c r="B292" s="76" t="s">
        <v>3461</v>
      </c>
      <c r="C292" s="86" t="s">
        <v>3057</v>
      </c>
      <c r="D292" s="73">
        <v>9276</v>
      </c>
      <c r="E292" s="73"/>
      <c r="F292" s="73" t="s">
        <v>526</v>
      </c>
      <c r="G292" s="94">
        <v>44854</v>
      </c>
      <c r="H292" s="73"/>
      <c r="I292" s="83">
        <v>0.29999999960879759</v>
      </c>
      <c r="J292" s="86" t="s">
        <v>736</v>
      </c>
      <c r="K292" s="86" t="s">
        <v>131</v>
      </c>
      <c r="L292" s="87">
        <v>6.6985000000000003E-2</v>
      </c>
      <c r="M292" s="87">
        <v>4.9000000027384159E-2</v>
      </c>
      <c r="N292" s="83">
        <v>210.20076</v>
      </c>
      <c r="O292" s="85">
        <v>100.92</v>
      </c>
      <c r="P292" s="83">
        <v>0.76686649100000004</v>
      </c>
      <c r="Q292" s="84">
        <f t="shared" si="4"/>
        <v>3.0635204809208541E-6</v>
      </c>
      <c r="R292" s="84">
        <f>P292/'סכום נכסי הקרן'!$C$42</f>
        <v>4.4446443824113293E-8</v>
      </c>
    </row>
    <row r="293" spans="2:18">
      <c r="B293" s="76" t="s">
        <v>3461</v>
      </c>
      <c r="C293" s="86" t="s">
        <v>3057</v>
      </c>
      <c r="D293" s="73">
        <v>9430</v>
      </c>
      <c r="E293" s="73"/>
      <c r="F293" s="73" t="s">
        <v>526</v>
      </c>
      <c r="G293" s="94">
        <v>44950</v>
      </c>
      <c r="H293" s="73"/>
      <c r="I293" s="83">
        <v>0.29999999995227544</v>
      </c>
      <c r="J293" s="86" t="s">
        <v>736</v>
      </c>
      <c r="K293" s="86" t="s">
        <v>131</v>
      </c>
      <c r="L293" s="87">
        <v>6.6985000000000003E-2</v>
      </c>
      <c r="M293" s="87">
        <v>4.8999999998568258E-2</v>
      </c>
      <c r="N293" s="83">
        <v>1148.689427</v>
      </c>
      <c r="O293" s="85">
        <v>100.92</v>
      </c>
      <c r="P293" s="83">
        <v>4.1907156640000007</v>
      </c>
      <c r="Q293" s="84">
        <f t="shared" si="4"/>
        <v>1.6741301669914585E-5</v>
      </c>
      <c r="R293" s="84">
        <f>P293/'סכום נכסי הקרן'!$C$42</f>
        <v>2.4288766105808064E-7</v>
      </c>
    </row>
    <row r="294" spans="2:18">
      <c r="B294" s="76" t="s">
        <v>3461</v>
      </c>
      <c r="C294" s="86" t="s">
        <v>3057</v>
      </c>
      <c r="D294" s="73">
        <v>8060</v>
      </c>
      <c r="E294" s="73"/>
      <c r="F294" s="73" t="s">
        <v>526</v>
      </c>
      <c r="G294" s="94">
        <v>44150</v>
      </c>
      <c r="H294" s="73"/>
      <c r="I294" s="83">
        <v>0.2999999999999089</v>
      </c>
      <c r="J294" s="86" t="s">
        <v>736</v>
      </c>
      <c r="K294" s="86" t="s">
        <v>131</v>
      </c>
      <c r="L294" s="87">
        <v>6.6637000000000002E-2</v>
      </c>
      <c r="M294" s="87">
        <v>4.8599999999997631E-2</v>
      </c>
      <c r="N294" s="83">
        <v>1503717.3123939999</v>
      </c>
      <c r="O294" s="85">
        <v>100.92</v>
      </c>
      <c r="P294" s="83">
        <v>5485.9488687049998</v>
      </c>
      <c r="Q294" s="84">
        <f t="shared" si="4"/>
        <v>2.191557058992992E-2</v>
      </c>
      <c r="R294" s="84">
        <f>P294/'סכום נכסי הקרן'!$C$42</f>
        <v>3.1795745553687862E-4</v>
      </c>
    </row>
    <row r="295" spans="2:18">
      <c r="B295" s="76" t="s">
        <v>3461</v>
      </c>
      <c r="C295" s="86" t="s">
        <v>3057</v>
      </c>
      <c r="D295" s="73">
        <v>8119</v>
      </c>
      <c r="E295" s="73"/>
      <c r="F295" s="73" t="s">
        <v>526</v>
      </c>
      <c r="G295" s="94">
        <v>44169</v>
      </c>
      <c r="H295" s="73"/>
      <c r="I295" s="83">
        <v>0.30000000000000004</v>
      </c>
      <c r="J295" s="86" t="s">
        <v>736</v>
      </c>
      <c r="K295" s="86" t="s">
        <v>131</v>
      </c>
      <c r="L295" s="87">
        <v>6.6985000000000003E-2</v>
      </c>
      <c r="M295" s="87">
        <v>4.9000000000000002E-2</v>
      </c>
      <c r="N295" s="83">
        <v>3565.1487050000001</v>
      </c>
      <c r="O295" s="85">
        <v>100.92</v>
      </c>
      <c r="P295" s="83">
        <v>13.00658189</v>
      </c>
      <c r="Q295" s="84">
        <f t="shared" si="4"/>
        <v>5.1959409459695989E-5</v>
      </c>
      <c r="R295" s="84">
        <f>P295/'סכום נכסי הקרן'!$C$42</f>
        <v>7.5384218518111546E-7</v>
      </c>
    </row>
    <row r="296" spans="2:18">
      <c r="B296" s="76" t="s">
        <v>3461</v>
      </c>
      <c r="C296" s="86" t="s">
        <v>3057</v>
      </c>
      <c r="D296" s="73">
        <v>8418</v>
      </c>
      <c r="E296" s="73"/>
      <c r="F296" s="73" t="s">
        <v>526</v>
      </c>
      <c r="G296" s="94">
        <v>44326</v>
      </c>
      <c r="H296" s="73"/>
      <c r="I296" s="83">
        <v>0.29999999989099135</v>
      </c>
      <c r="J296" s="86" t="s">
        <v>736</v>
      </c>
      <c r="K296" s="86" t="s">
        <v>131</v>
      </c>
      <c r="L296" s="87">
        <v>6.6985000000000003E-2</v>
      </c>
      <c r="M296" s="87">
        <v>4.9000000003996985E-2</v>
      </c>
      <c r="N296" s="83">
        <v>754.35346400000014</v>
      </c>
      <c r="O296" s="85">
        <v>100.92</v>
      </c>
      <c r="P296" s="83">
        <v>2.7520757109999998</v>
      </c>
      <c r="Q296" s="84">
        <f t="shared" si="4"/>
        <v>1.0994143576020876E-5</v>
      </c>
      <c r="R296" s="84">
        <f>P296/'סכום נכסי הקרן'!$C$42</f>
        <v>1.5950622425705668E-7</v>
      </c>
    </row>
    <row r="297" spans="2:18">
      <c r="B297" s="76" t="s">
        <v>3462</v>
      </c>
      <c r="C297" s="86" t="s">
        <v>3057</v>
      </c>
      <c r="D297" s="73">
        <v>8718</v>
      </c>
      <c r="E297" s="73"/>
      <c r="F297" s="73" t="s">
        <v>526</v>
      </c>
      <c r="G297" s="94">
        <v>44508</v>
      </c>
      <c r="H297" s="73"/>
      <c r="I297" s="83">
        <v>3.31999999999974</v>
      </c>
      <c r="J297" s="86" t="s">
        <v>768</v>
      </c>
      <c r="K297" s="86" t="s">
        <v>131</v>
      </c>
      <c r="L297" s="87">
        <v>8.4090999999999999E-2</v>
      </c>
      <c r="M297" s="87">
        <v>9.0399999999992639E-2</v>
      </c>
      <c r="N297" s="83">
        <v>1282394.3683549999</v>
      </c>
      <c r="O297" s="85">
        <v>99.46</v>
      </c>
      <c r="P297" s="83">
        <v>4610.821961785</v>
      </c>
      <c r="Q297" s="84">
        <f t="shared" si="4"/>
        <v>1.8419565438813807E-2</v>
      </c>
      <c r="R297" s="84">
        <f>P297/'סכום נכסי הקרן'!$C$42</f>
        <v>2.6723639865946998E-4</v>
      </c>
    </row>
    <row r="298" spans="2:18">
      <c r="B298" s="76" t="s">
        <v>3463</v>
      </c>
      <c r="C298" s="86" t="s">
        <v>3057</v>
      </c>
      <c r="D298" s="73">
        <v>9382</v>
      </c>
      <c r="E298" s="73"/>
      <c r="F298" s="73" t="s">
        <v>526</v>
      </c>
      <c r="G298" s="94">
        <v>44341</v>
      </c>
      <c r="H298" s="73"/>
      <c r="I298" s="83">
        <v>0.95000000000011631</v>
      </c>
      <c r="J298" s="86" t="s">
        <v>814</v>
      </c>
      <c r="K298" s="86" t="s">
        <v>131</v>
      </c>
      <c r="L298" s="87">
        <v>7.2613999999999998E-2</v>
      </c>
      <c r="M298" s="87">
        <v>8.339999999999792E-2</v>
      </c>
      <c r="N298" s="83">
        <v>477398.47670200007</v>
      </c>
      <c r="O298" s="85">
        <v>99.67</v>
      </c>
      <c r="P298" s="83">
        <v>1720.1003276040001</v>
      </c>
      <c r="Q298" s="84">
        <f t="shared" si="4"/>
        <v>6.8715514952048216E-3</v>
      </c>
      <c r="R298" s="84">
        <f>P298/'סכום נכסי הקרן'!$C$42</f>
        <v>9.9694462438951523E-5</v>
      </c>
    </row>
    <row r="299" spans="2:18">
      <c r="B299" s="76" t="s">
        <v>3463</v>
      </c>
      <c r="C299" s="86" t="s">
        <v>3057</v>
      </c>
      <c r="D299" s="73">
        <v>9410</v>
      </c>
      <c r="E299" s="73"/>
      <c r="F299" s="73" t="s">
        <v>526</v>
      </c>
      <c r="G299" s="94">
        <v>44946</v>
      </c>
      <c r="H299" s="73"/>
      <c r="I299" s="83">
        <v>0.9500000001563329</v>
      </c>
      <c r="J299" s="86" t="s">
        <v>814</v>
      </c>
      <c r="K299" s="86" t="s">
        <v>131</v>
      </c>
      <c r="L299" s="87">
        <v>7.2613999999999998E-2</v>
      </c>
      <c r="M299" s="87">
        <v>8.3400000005211097E-2</v>
      </c>
      <c r="N299" s="83">
        <v>1331.490102</v>
      </c>
      <c r="O299" s="85">
        <v>99.67</v>
      </c>
      <c r="P299" s="83">
        <v>4.7974525750000003</v>
      </c>
      <c r="Q299" s="84">
        <f t="shared" si="4"/>
        <v>1.9165127688124519E-5</v>
      </c>
      <c r="R299" s="84">
        <f>P299/'סכום נכסי הקרן'!$C$42</f>
        <v>2.7805323205025156E-7</v>
      </c>
    </row>
    <row r="300" spans="2:18">
      <c r="B300" s="76" t="s">
        <v>3463</v>
      </c>
      <c r="C300" s="86" t="s">
        <v>3057</v>
      </c>
      <c r="D300" s="73">
        <v>9460</v>
      </c>
      <c r="E300" s="73"/>
      <c r="F300" s="73" t="s">
        <v>526</v>
      </c>
      <c r="G300" s="94">
        <v>44978</v>
      </c>
      <c r="H300" s="73"/>
      <c r="I300" s="83">
        <v>0.94999999996184181</v>
      </c>
      <c r="J300" s="86" t="s">
        <v>814</v>
      </c>
      <c r="K300" s="86" t="s">
        <v>131</v>
      </c>
      <c r="L300" s="87">
        <v>7.2613999999999998E-2</v>
      </c>
      <c r="M300" s="87">
        <v>8.3399999995268384E-2</v>
      </c>
      <c r="N300" s="83">
        <v>1818.3594089999999</v>
      </c>
      <c r="O300" s="85">
        <v>99.67</v>
      </c>
      <c r="P300" s="83">
        <v>6.5516772149999998</v>
      </c>
      <c r="Q300" s="84">
        <f t="shared" si="4"/>
        <v>2.6173000865329243E-5</v>
      </c>
      <c r="R300" s="84">
        <f>P300/'סכום נכסי הקרן'!$C$42</f>
        <v>3.7972548899678092E-7</v>
      </c>
    </row>
    <row r="301" spans="2:18">
      <c r="B301" s="76" t="s">
        <v>3463</v>
      </c>
      <c r="C301" s="86" t="s">
        <v>3057</v>
      </c>
      <c r="D301" s="73">
        <v>9511</v>
      </c>
      <c r="E301" s="73"/>
      <c r="F301" s="73" t="s">
        <v>526</v>
      </c>
      <c r="G301" s="94">
        <v>45005</v>
      </c>
      <c r="H301" s="73"/>
      <c r="I301" s="83">
        <v>0.95000000002939122</v>
      </c>
      <c r="J301" s="86" t="s">
        <v>814</v>
      </c>
      <c r="K301" s="86" t="s">
        <v>131</v>
      </c>
      <c r="L301" s="87">
        <v>7.2568999999999995E-2</v>
      </c>
      <c r="M301" s="87">
        <v>8.3100000007582914E-2</v>
      </c>
      <c r="N301" s="83">
        <v>944.20551300000011</v>
      </c>
      <c r="O301" s="85">
        <v>99.68</v>
      </c>
      <c r="P301" s="83">
        <v>3.4023802820000002</v>
      </c>
      <c r="Q301" s="84">
        <f t="shared" si="4"/>
        <v>1.3592016081177646E-5</v>
      </c>
      <c r="R301" s="84">
        <f>P301/'סכום נכסי הקרן'!$C$42</f>
        <v>1.9719691217044422E-7</v>
      </c>
    </row>
    <row r="302" spans="2:18">
      <c r="B302" s="76" t="s">
        <v>3464</v>
      </c>
      <c r="C302" s="86" t="s">
        <v>3057</v>
      </c>
      <c r="D302" s="73">
        <v>8806</v>
      </c>
      <c r="E302" s="73"/>
      <c r="F302" s="73" t="s">
        <v>526</v>
      </c>
      <c r="G302" s="94">
        <v>44137</v>
      </c>
      <c r="H302" s="73"/>
      <c r="I302" s="83">
        <v>0.46000000000004743</v>
      </c>
      <c r="J302" s="86" t="s">
        <v>736</v>
      </c>
      <c r="K302" s="86" t="s">
        <v>131</v>
      </c>
      <c r="L302" s="87">
        <v>6.7805000000000004E-2</v>
      </c>
      <c r="M302" s="87">
        <v>5.2100000000003241E-2</v>
      </c>
      <c r="N302" s="83">
        <v>1725923.7034090001</v>
      </c>
      <c r="O302" s="85">
        <v>101.45</v>
      </c>
      <c r="P302" s="83">
        <v>6329.6830846950006</v>
      </c>
      <c r="Q302" s="84">
        <f t="shared" si="4"/>
        <v>2.5286166490878038E-2</v>
      </c>
      <c r="R302" s="84">
        <f>P302/'סכום נכסי הקרן'!$C$42</f>
        <v>3.668590386332795E-4</v>
      </c>
    </row>
    <row r="303" spans="2:18">
      <c r="B303" s="76" t="s">
        <v>3464</v>
      </c>
      <c r="C303" s="86" t="s">
        <v>3057</v>
      </c>
      <c r="D303" s="73">
        <v>9044</v>
      </c>
      <c r="E303" s="73"/>
      <c r="F303" s="73" t="s">
        <v>526</v>
      </c>
      <c r="G303" s="94">
        <v>44679</v>
      </c>
      <c r="H303" s="73"/>
      <c r="I303" s="83">
        <v>0.45999999999706459</v>
      </c>
      <c r="J303" s="86" t="s">
        <v>736</v>
      </c>
      <c r="K303" s="86" t="s">
        <v>131</v>
      </c>
      <c r="L303" s="87">
        <v>6.7805000000000004E-2</v>
      </c>
      <c r="M303" s="87">
        <v>5.2099999999970642E-2</v>
      </c>
      <c r="N303" s="83">
        <v>14862.357002999999</v>
      </c>
      <c r="O303" s="85">
        <v>101.45</v>
      </c>
      <c r="P303" s="83">
        <v>54.506470295999996</v>
      </c>
      <c r="Q303" s="84">
        <f t="shared" si="4"/>
        <v>2.1774544859399803E-4</v>
      </c>
      <c r="R303" s="84">
        <f>P303/'סכום נכסי הקרן'!$C$42</f>
        <v>3.1591141332864203E-6</v>
      </c>
    </row>
    <row r="304" spans="2:18">
      <c r="B304" s="76" t="s">
        <v>3464</v>
      </c>
      <c r="C304" s="86" t="s">
        <v>3057</v>
      </c>
      <c r="D304" s="73">
        <v>9224</v>
      </c>
      <c r="E304" s="73"/>
      <c r="F304" s="73" t="s">
        <v>526</v>
      </c>
      <c r="G304" s="94">
        <v>44810</v>
      </c>
      <c r="H304" s="73"/>
      <c r="I304" s="83">
        <v>0.45999999999918872</v>
      </c>
      <c r="J304" s="86" t="s">
        <v>736</v>
      </c>
      <c r="K304" s="86" t="s">
        <v>131</v>
      </c>
      <c r="L304" s="87">
        <v>6.7805000000000004E-2</v>
      </c>
      <c r="M304" s="87">
        <v>5.2100000000296028E-2</v>
      </c>
      <c r="N304" s="83">
        <v>26894.573945</v>
      </c>
      <c r="O304" s="85">
        <v>101.45</v>
      </c>
      <c r="P304" s="83">
        <v>98.633634948000022</v>
      </c>
      <c r="Q304" s="84">
        <f t="shared" si="4"/>
        <v>3.9402707553024246E-4</v>
      </c>
      <c r="R304" s="84">
        <f>P304/'סכום נכסי הקרן'!$C$42</f>
        <v>5.7166591138539922E-6</v>
      </c>
    </row>
    <row r="305" spans="2:18">
      <c r="B305" s="76" t="s">
        <v>3465</v>
      </c>
      <c r="C305" s="86" t="s">
        <v>3057</v>
      </c>
      <c r="D305" s="73" t="s">
        <v>3237</v>
      </c>
      <c r="E305" s="73"/>
      <c r="F305" s="73" t="s">
        <v>526</v>
      </c>
      <c r="G305" s="94">
        <v>42921</v>
      </c>
      <c r="H305" s="73"/>
      <c r="I305" s="83">
        <v>1.1399999999998245</v>
      </c>
      <c r="J305" s="86" t="s">
        <v>768</v>
      </c>
      <c r="K305" s="86" t="s">
        <v>131</v>
      </c>
      <c r="L305" s="87">
        <v>7.8939999999999996E-2</v>
      </c>
      <c r="M305" s="87">
        <v>0.57129999999944348</v>
      </c>
      <c r="N305" s="83">
        <v>192681.81067199996</v>
      </c>
      <c r="O305" s="85">
        <v>65.441845000000001</v>
      </c>
      <c r="P305" s="83">
        <v>455.83174757200004</v>
      </c>
      <c r="Q305" s="84">
        <f t="shared" si="4"/>
        <v>1.8209817627052463E-3</v>
      </c>
      <c r="R305" s="84">
        <f>P305/'סכום נכסי הקרן'!$C$42</f>
        <v>2.6419331656136073E-5</v>
      </c>
    </row>
    <row r="306" spans="2:18">
      <c r="B306" s="76" t="s">
        <v>3465</v>
      </c>
      <c r="C306" s="86" t="s">
        <v>3057</v>
      </c>
      <c r="D306" s="73">
        <v>6497</v>
      </c>
      <c r="E306" s="73"/>
      <c r="F306" s="73" t="s">
        <v>526</v>
      </c>
      <c r="G306" s="94">
        <v>43342</v>
      </c>
      <c r="H306" s="73"/>
      <c r="I306" s="83">
        <v>2.0900000000065879</v>
      </c>
      <c r="J306" s="86" t="s">
        <v>768</v>
      </c>
      <c r="K306" s="86" t="s">
        <v>131</v>
      </c>
      <c r="L306" s="87">
        <v>7.8939999999999996E-2</v>
      </c>
      <c r="M306" s="87">
        <v>0.57129999999944348</v>
      </c>
      <c r="N306" s="83">
        <v>36571.524578999997</v>
      </c>
      <c r="O306" s="85">
        <v>65.441845000000001</v>
      </c>
      <c r="P306" s="83">
        <v>86.518077826999999</v>
      </c>
      <c r="Q306" s="84">
        <f t="shared" si="4"/>
        <v>3.4562718087641534E-4</v>
      </c>
      <c r="R306" s="84">
        <f>P306/'סכום נכסי הקרן'!$C$42</f>
        <v>5.0144594020447521E-6</v>
      </c>
    </row>
    <row r="307" spans="2:18">
      <c r="B307" s="76" t="s">
        <v>3466</v>
      </c>
      <c r="C307" s="86" t="s">
        <v>3057</v>
      </c>
      <c r="D307" s="73">
        <v>9405</v>
      </c>
      <c r="E307" s="73"/>
      <c r="F307" s="73" t="s">
        <v>526</v>
      </c>
      <c r="G307" s="94">
        <v>43866</v>
      </c>
      <c r="H307" s="73"/>
      <c r="I307" s="83">
        <v>1.5099999999999474</v>
      </c>
      <c r="J307" s="86" t="s">
        <v>736</v>
      </c>
      <c r="K307" s="86" t="s">
        <v>131</v>
      </c>
      <c r="L307" s="87">
        <v>7.2346000000000008E-2</v>
      </c>
      <c r="M307" s="87">
        <v>7.8999999999999626E-2</v>
      </c>
      <c r="N307" s="83">
        <v>1470205.2758160001</v>
      </c>
      <c r="O307" s="85">
        <v>100.18</v>
      </c>
      <c r="P307" s="83">
        <v>5324.3587951279997</v>
      </c>
      <c r="Q307" s="84">
        <f t="shared" si="4"/>
        <v>2.1270041667064716E-2</v>
      </c>
      <c r="R307" s="84">
        <f>P307/'סכום נכסי הקרן'!$C$42</f>
        <v>3.0859193466451797E-4</v>
      </c>
    </row>
    <row r="308" spans="2:18">
      <c r="B308" s="76" t="s">
        <v>3466</v>
      </c>
      <c r="C308" s="86" t="s">
        <v>3057</v>
      </c>
      <c r="D308" s="73">
        <v>9439</v>
      </c>
      <c r="E308" s="73"/>
      <c r="F308" s="73" t="s">
        <v>526</v>
      </c>
      <c r="G308" s="94">
        <v>44953</v>
      </c>
      <c r="H308" s="73"/>
      <c r="I308" s="83">
        <v>1.5099999999986919</v>
      </c>
      <c r="J308" s="86" t="s">
        <v>736</v>
      </c>
      <c r="K308" s="86" t="s">
        <v>131</v>
      </c>
      <c r="L308" s="87">
        <v>7.1706000000000006E-2</v>
      </c>
      <c r="M308" s="87">
        <v>7.8299999998914419E-2</v>
      </c>
      <c r="N308" s="83">
        <v>4222.3110610000003</v>
      </c>
      <c r="O308" s="85">
        <v>100.18</v>
      </c>
      <c r="P308" s="83">
        <v>15.291129402000001</v>
      </c>
      <c r="Q308" s="84">
        <f t="shared" si="4"/>
        <v>6.1085845644855616E-5</v>
      </c>
      <c r="R308" s="84">
        <f>P308/'סכום נכסי הקרן'!$C$42</f>
        <v>8.8625116881425985E-7</v>
      </c>
    </row>
    <row r="309" spans="2:18">
      <c r="B309" s="76" t="s">
        <v>3466</v>
      </c>
      <c r="C309" s="86" t="s">
        <v>3057</v>
      </c>
      <c r="D309" s="73">
        <v>9447</v>
      </c>
      <c r="E309" s="73"/>
      <c r="F309" s="73" t="s">
        <v>526</v>
      </c>
      <c r="G309" s="94">
        <v>44959</v>
      </c>
      <c r="H309" s="73"/>
      <c r="I309" s="83">
        <v>1.5099999999523017</v>
      </c>
      <c r="J309" s="86" t="s">
        <v>736</v>
      </c>
      <c r="K309" s="86" t="s">
        <v>131</v>
      </c>
      <c r="L309" s="87">
        <v>7.1905999999999998E-2</v>
      </c>
      <c r="M309" s="87">
        <v>7.8499999999592812E-2</v>
      </c>
      <c r="N309" s="83">
        <v>2373.523017</v>
      </c>
      <c r="O309" s="85">
        <v>100.18</v>
      </c>
      <c r="P309" s="83">
        <v>8.595730691</v>
      </c>
      <c r="Q309" s="84">
        <f t="shared" si="4"/>
        <v>3.4338698234186461E-5</v>
      </c>
      <c r="R309" s="84">
        <f>P309/'סכום נכסי הקרן'!$C$42</f>
        <v>4.9819579518534208E-7</v>
      </c>
    </row>
    <row r="310" spans="2:18">
      <c r="B310" s="76" t="s">
        <v>3466</v>
      </c>
      <c r="C310" s="86" t="s">
        <v>3057</v>
      </c>
      <c r="D310" s="73">
        <v>9467</v>
      </c>
      <c r="E310" s="73"/>
      <c r="F310" s="73" t="s">
        <v>526</v>
      </c>
      <c r="G310" s="94">
        <v>44966</v>
      </c>
      <c r="H310" s="73"/>
      <c r="I310" s="83">
        <v>1.5099999999580513</v>
      </c>
      <c r="J310" s="86" t="s">
        <v>736</v>
      </c>
      <c r="K310" s="86" t="s">
        <v>131</v>
      </c>
      <c r="L310" s="87">
        <v>7.1706000000000006E-2</v>
      </c>
      <c r="M310" s="87">
        <v>7.7799999997576308E-2</v>
      </c>
      <c r="N310" s="83">
        <v>3556.3523369999998</v>
      </c>
      <c r="O310" s="85">
        <v>100.13</v>
      </c>
      <c r="P310" s="83">
        <v>12.872927154000001</v>
      </c>
      <c r="Q310" s="84">
        <f t="shared" si="4"/>
        <v>5.1425478161466839E-5</v>
      </c>
      <c r="R310" s="84">
        <f>P310/'סכום נכסי הקרן'!$C$42</f>
        <v>7.4609575501997473E-7</v>
      </c>
    </row>
    <row r="311" spans="2:18">
      <c r="B311" s="76" t="s">
        <v>3466</v>
      </c>
      <c r="C311" s="86" t="s">
        <v>3057</v>
      </c>
      <c r="D311" s="73">
        <v>9491</v>
      </c>
      <c r="E311" s="73"/>
      <c r="F311" s="73" t="s">
        <v>526</v>
      </c>
      <c r="G311" s="94">
        <v>44986</v>
      </c>
      <c r="H311" s="73"/>
      <c r="I311" s="83">
        <v>1.5100000000197702</v>
      </c>
      <c r="J311" s="86" t="s">
        <v>736</v>
      </c>
      <c r="K311" s="86" t="s">
        <v>131</v>
      </c>
      <c r="L311" s="87">
        <v>7.1706000000000006E-2</v>
      </c>
      <c r="M311" s="87">
        <v>7.7700000000744882E-2</v>
      </c>
      <c r="N311" s="83">
        <v>13834.215694000002</v>
      </c>
      <c r="O311" s="85">
        <v>100.13</v>
      </c>
      <c r="P311" s="83">
        <v>50.075704651000002</v>
      </c>
      <c r="Q311" s="84">
        <f t="shared" ref="Q311:Q346" si="5">IFERROR(P311/$P$10,0)</f>
        <v>2.0004518204314416E-4</v>
      </c>
      <c r="R311" s="84">
        <f>P311/'סכום נכסי הקרן'!$C$42</f>
        <v>2.9023135315526003E-6</v>
      </c>
    </row>
    <row r="312" spans="2:18">
      <c r="B312" s="76" t="s">
        <v>3466</v>
      </c>
      <c r="C312" s="86" t="s">
        <v>3057</v>
      </c>
      <c r="D312" s="73">
        <v>9510</v>
      </c>
      <c r="E312" s="73"/>
      <c r="F312" s="73" t="s">
        <v>526</v>
      </c>
      <c r="G312" s="94">
        <v>44994</v>
      </c>
      <c r="H312" s="73"/>
      <c r="I312" s="83">
        <v>1.520000000098209</v>
      </c>
      <c r="J312" s="86" t="s">
        <v>736</v>
      </c>
      <c r="K312" s="86" t="s">
        <v>131</v>
      </c>
      <c r="L312" s="87">
        <v>7.1706000000000006E-2</v>
      </c>
      <c r="M312" s="87">
        <v>7.6500000003017876E-2</v>
      </c>
      <c r="N312" s="83">
        <v>2700.2497469999998</v>
      </c>
      <c r="O312" s="85">
        <v>100.14</v>
      </c>
      <c r="P312" s="83">
        <v>9.7750691769999989</v>
      </c>
      <c r="Q312" s="84">
        <f t="shared" si="5"/>
        <v>3.9049984550906207E-5</v>
      </c>
      <c r="R312" s="84">
        <f>P312/'סכום נכסי הקרן'!$C$42</f>
        <v>5.6654850375037682E-7</v>
      </c>
    </row>
    <row r="313" spans="2:18">
      <c r="B313" s="76" t="s">
        <v>3467</v>
      </c>
      <c r="C313" s="86" t="s">
        <v>3057</v>
      </c>
      <c r="D313" s="73">
        <v>8061</v>
      </c>
      <c r="E313" s="73"/>
      <c r="F313" s="73" t="s">
        <v>526</v>
      </c>
      <c r="G313" s="94">
        <v>44136</v>
      </c>
      <c r="H313" s="73"/>
      <c r="I313" s="83">
        <v>3.999999999992028E-2</v>
      </c>
      <c r="J313" s="86" t="s">
        <v>736</v>
      </c>
      <c r="K313" s="86" t="s">
        <v>131</v>
      </c>
      <c r="L313" s="87">
        <v>6.6089999999999996E-2</v>
      </c>
      <c r="M313" s="87">
        <v>0.127799999999993</v>
      </c>
      <c r="N313" s="83">
        <v>968313.15063299995</v>
      </c>
      <c r="O313" s="85">
        <v>100.35</v>
      </c>
      <c r="P313" s="83">
        <v>3512.389962057</v>
      </c>
      <c r="Q313" s="84">
        <f t="shared" si="5"/>
        <v>1.4031488808059605E-2</v>
      </c>
      <c r="R313" s="84">
        <f>P313/'סכום נכסי הקרן'!$C$42</f>
        <v>2.0357290997729337E-4</v>
      </c>
    </row>
    <row r="314" spans="2:18">
      <c r="B314" s="76" t="s">
        <v>3467</v>
      </c>
      <c r="C314" s="86" t="s">
        <v>3057</v>
      </c>
      <c r="D314" s="73">
        <v>9119</v>
      </c>
      <c r="E314" s="73"/>
      <c r="F314" s="73" t="s">
        <v>526</v>
      </c>
      <c r="G314" s="94">
        <v>44734</v>
      </c>
      <c r="H314" s="73"/>
      <c r="I314" s="83">
        <v>3.9999999960946164E-2</v>
      </c>
      <c r="J314" s="86" t="s">
        <v>736</v>
      </c>
      <c r="K314" s="86" t="s">
        <v>131</v>
      </c>
      <c r="L314" s="87">
        <v>6.6089999999999996E-2</v>
      </c>
      <c r="M314" s="87">
        <v>0.12779999999587147</v>
      </c>
      <c r="N314" s="83">
        <v>1976.54838</v>
      </c>
      <c r="O314" s="85">
        <v>100.35</v>
      </c>
      <c r="P314" s="83">
        <v>7.1695904319999997</v>
      </c>
      <c r="Q314" s="84">
        <f t="shared" si="5"/>
        <v>2.8641474606100886E-5</v>
      </c>
      <c r="R314" s="84">
        <f>P314/'סכום נכסי הקרן'!$C$42</f>
        <v>4.1553882209959296E-7</v>
      </c>
    </row>
    <row r="315" spans="2:18">
      <c r="B315" s="76" t="s">
        <v>3467</v>
      </c>
      <c r="C315" s="86" t="s">
        <v>3057</v>
      </c>
      <c r="D315" s="73">
        <v>9446</v>
      </c>
      <c r="E315" s="73"/>
      <c r="F315" s="73" t="s">
        <v>526</v>
      </c>
      <c r="G315" s="94">
        <v>44958</v>
      </c>
      <c r="H315" s="73"/>
      <c r="I315" s="83">
        <v>0.04</v>
      </c>
      <c r="J315" s="86" t="s">
        <v>736</v>
      </c>
      <c r="K315" s="86" t="s">
        <v>131</v>
      </c>
      <c r="L315" s="87">
        <v>6.6089999999999996E-2</v>
      </c>
      <c r="M315" s="87">
        <v>0.12780000000192943</v>
      </c>
      <c r="N315" s="83">
        <v>5000.8639050000002</v>
      </c>
      <c r="O315" s="85">
        <v>100.35</v>
      </c>
      <c r="P315" s="83">
        <v>18.139776975</v>
      </c>
      <c r="Q315" s="84">
        <f t="shared" si="5"/>
        <v>7.2465779812315516E-5</v>
      </c>
      <c r="R315" s="84">
        <f>P315/'סכום נכסי הקרן'!$C$42</f>
        <v>1.0513545548846796E-6</v>
      </c>
    </row>
    <row r="316" spans="2:18">
      <c r="B316" s="76" t="s">
        <v>3467</v>
      </c>
      <c r="C316" s="86" t="s">
        <v>3057</v>
      </c>
      <c r="D316" s="73">
        <v>8073</v>
      </c>
      <c r="E316" s="73"/>
      <c r="F316" s="73" t="s">
        <v>526</v>
      </c>
      <c r="G316" s="94">
        <v>44153</v>
      </c>
      <c r="H316" s="73"/>
      <c r="I316" s="83">
        <v>3.9999999982461523E-2</v>
      </c>
      <c r="J316" s="86" t="s">
        <v>736</v>
      </c>
      <c r="K316" s="86" t="s">
        <v>131</v>
      </c>
      <c r="L316" s="87">
        <v>6.6089999999999996E-2</v>
      </c>
      <c r="M316" s="87">
        <v>0.12779999999584923</v>
      </c>
      <c r="N316" s="83">
        <v>3772.5274979999999</v>
      </c>
      <c r="O316" s="85">
        <v>100.35</v>
      </c>
      <c r="P316" s="83">
        <v>13.684196755999999</v>
      </c>
      <c r="Q316" s="84">
        <f t="shared" si="5"/>
        <v>5.4666382634988162E-5</v>
      </c>
      <c r="R316" s="84">
        <f>P316/'סכום נכסי הקרן'!$C$42</f>
        <v>7.9311573726549389E-7</v>
      </c>
    </row>
    <row r="317" spans="2:18">
      <c r="B317" s="76" t="s">
        <v>3467</v>
      </c>
      <c r="C317" s="86" t="s">
        <v>3057</v>
      </c>
      <c r="D317" s="73">
        <v>8531</v>
      </c>
      <c r="E317" s="73"/>
      <c r="F317" s="73" t="s">
        <v>526</v>
      </c>
      <c r="G317" s="94">
        <v>44392</v>
      </c>
      <c r="H317" s="73"/>
      <c r="I317" s="83">
        <v>3.9999999989706179E-2</v>
      </c>
      <c r="J317" s="86" t="s">
        <v>736</v>
      </c>
      <c r="K317" s="86" t="s">
        <v>131</v>
      </c>
      <c r="L317" s="87">
        <v>6.6089999999999996E-2</v>
      </c>
      <c r="M317" s="87">
        <v>0.12779999999872793</v>
      </c>
      <c r="N317" s="83">
        <v>7498.8491689999992</v>
      </c>
      <c r="O317" s="85">
        <v>100.35</v>
      </c>
      <c r="P317" s="83">
        <v>27.200790107</v>
      </c>
      <c r="Q317" s="84">
        <f t="shared" si="5"/>
        <v>1.0866321395965631E-4</v>
      </c>
      <c r="R317" s="84">
        <f>P317/'סכום נכסי הקרן'!$C$42</f>
        <v>1.5765174298928548E-6</v>
      </c>
    </row>
    <row r="318" spans="2:18">
      <c r="B318" s="76" t="s">
        <v>3467</v>
      </c>
      <c r="C318" s="86" t="s">
        <v>3057</v>
      </c>
      <c r="D318" s="73">
        <v>9005</v>
      </c>
      <c r="E318" s="73"/>
      <c r="F318" s="73" t="s">
        <v>526</v>
      </c>
      <c r="G318" s="94">
        <v>44649</v>
      </c>
      <c r="H318" s="73"/>
      <c r="I318" s="83">
        <v>3.9999999982373018E-2</v>
      </c>
      <c r="J318" s="86" t="s">
        <v>736</v>
      </c>
      <c r="K318" s="86" t="s">
        <v>131</v>
      </c>
      <c r="L318" s="87">
        <v>6.6089999999999996E-2</v>
      </c>
      <c r="M318" s="87">
        <v>0.12779999999711358</v>
      </c>
      <c r="N318" s="83">
        <v>5004.7805660000004</v>
      </c>
      <c r="O318" s="85">
        <v>100.35</v>
      </c>
      <c r="P318" s="83">
        <v>18.153983858</v>
      </c>
      <c r="Q318" s="84">
        <f t="shared" si="5"/>
        <v>7.2522534250736459E-5</v>
      </c>
      <c r="R318" s="84">
        <f>P318/'סכום נכסי הקרן'!$C$42</f>
        <v>1.0521779647410053E-6</v>
      </c>
    </row>
    <row r="319" spans="2:18">
      <c r="B319" s="76" t="s">
        <v>3467</v>
      </c>
      <c r="C319" s="86" t="s">
        <v>3057</v>
      </c>
      <c r="D319" s="73">
        <v>9075</v>
      </c>
      <c r="E319" s="73"/>
      <c r="F319" s="73" t="s">
        <v>526</v>
      </c>
      <c r="G319" s="94">
        <v>44699</v>
      </c>
      <c r="H319" s="73"/>
      <c r="I319" s="83">
        <v>4.0000000005290068E-2</v>
      </c>
      <c r="J319" s="86" t="s">
        <v>736</v>
      </c>
      <c r="K319" s="86" t="s">
        <v>131</v>
      </c>
      <c r="L319" s="87">
        <v>6.6089999999999996E-2</v>
      </c>
      <c r="M319" s="87">
        <v>0.12779999999970906</v>
      </c>
      <c r="N319" s="83">
        <v>4169.1007810000001</v>
      </c>
      <c r="O319" s="85">
        <v>100.35</v>
      </c>
      <c r="P319" s="83">
        <v>15.122698647999998</v>
      </c>
      <c r="Q319" s="84">
        <f t="shared" si="5"/>
        <v>6.0412989195197613E-5</v>
      </c>
      <c r="R319" s="84">
        <f>P319/'סכום נכסי הקרן'!$C$42</f>
        <v>8.7648917225583391E-7</v>
      </c>
    </row>
    <row r="320" spans="2:18">
      <c r="B320" s="76" t="s">
        <v>3468</v>
      </c>
      <c r="C320" s="86" t="s">
        <v>3057</v>
      </c>
      <c r="D320" s="73">
        <v>6588</v>
      </c>
      <c r="E320" s="73"/>
      <c r="F320" s="73" t="s">
        <v>526</v>
      </c>
      <c r="G320" s="94">
        <v>43397</v>
      </c>
      <c r="H320" s="73"/>
      <c r="I320" s="83">
        <v>0.26999999999994684</v>
      </c>
      <c r="J320" s="86" t="s">
        <v>736</v>
      </c>
      <c r="K320" s="86" t="s">
        <v>131</v>
      </c>
      <c r="L320" s="87">
        <v>6.5189999999999998E-2</v>
      </c>
      <c r="M320" s="87">
        <v>5.1199999999999773E-2</v>
      </c>
      <c r="N320" s="83">
        <v>928278.61499999999</v>
      </c>
      <c r="O320" s="85">
        <v>100.87</v>
      </c>
      <c r="P320" s="83">
        <v>3384.9220753340001</v>
      </c>
      <c r="Q320" s="84">
        <f t="shared" si="5"/>
        <v>1.3522273075962099E-2</v>
      </c>
      <c r="R320" s="84">
        <f>P320/'סכום נכסי הקרן'!$C$42</f>
        <v>1.9618506041925047E-4</v>
      </c>
    </row>
    <row r="321" spans="2:18">
      <c r="B321" s="76" t="s">
        <v>3469</v>
      </c>
      <c r="C321" s="86" t="s">
        <v>3057</v>
      </c>
      <c r="D321" s="73" t="s">
        <v>3238</v>
      </c>
      <c r="E321" s="73"/>
      <c r="F321" s="73" t="s">
        <v>526</v>
      </c>
      <c r="G321" s="94">
        <v>44144</v>
      </c>
      <c r="H321" s="73"/>
      <c r="I321" s="83">
        <v>0.2700000000001358</v>
      </c>
      <c r="J321" s="86" t="s">
        <v>736</v>
      </c>
      <c r="K321" s="86" t="s">
        <v>131</v>
      </c>
      <c r="L321" s="87">
        <v>7.6490000000000002E-2</v>
      </c>
      <c r="M321" s="87">
        <v>8.0600000000008928E-2</v>
      </c>
      <c r="N321" s="83">
        <v>1135113.5128339999</v>
      </c>
      <c r="O321" s="85">
        <v>100.5</v>
      </c>
      <c r="P321" s="83">
        <v>4123.9526632719999</v>
      </c>
      <c r="Q321" s="84">
        <f t="shared" si="5"/>
        <v>1.6474593158722167E-2</v>
      </c>
      <c r="R321" s="84">
        <f>P321/'סכום נכסי הקרן'!$C$42</f>
        <v>2.3901817660907724E-4</v>
      </c>
    </row>
    <row r="322" spans="2:18">
      <c r="B322" s="76" t="s">
        <v>3470</v>
      </c>
      <c r="C322" s="86" t="s">
        <v>3057</v>
      </c>
      <c r="D322" s="73">
        <v>6826</v>
      </c>
      <c r="E322" s="73"/>
      <c r="F322" s="73" t="s">
        <v>526</v>
      </c>
      <c r="G322" s="94">
        <v>43550</v>
      </c>
      <c r="H322" s="73"/>
      <c r="I322" s="83">
        <v>2.3400000000005199</v>
      </c>
      <c r="J322" s="86" t="s">
        <v>768</v>
      </c>
      <c r="K322" s="86" t="s">
        <v>131</v>
      </c>
      <c r="L322" s="87">
        <v>7.9070000000000001E-2</v>
      </c>
      <c r="M322" s="87">
        <v>8.3100000000016494E-2</v>
      </c>
      <c r="N322" s="83">
        <v>478725.96457299998</v>
      </c>
      <c r="O322" s="85">
        <v>100.02</v>
      </c>
      <c r="P322" s="83">
        <v>1730.9405490649999</v>
      </c>
      <c r="Q322" s="84">
        <f t="shared" si="5"/>
        <v>6.9148566087457539E-3</v>
      </c>
      <c r="R322" s="84">
        <f>P322/'סכום נכסי הקרן'!$C$42</f>
        <v>1.0032274558844602E-4</v>
      </c>
    </row>
    <row r="323" spans="2:18">
      <c r="B323" s="76" t="s">
        <v>3471</v>
      </c>
      <c r="C323" s="86" t="s">
        <v>3057</v>
      </c>
      <c r="D323" s="73">
        <v>6528</v>
      </c>
      <c r="E323" s="73"/>
      <c r="F323" s="73" t="s">
        <v>526</v>
      </c>
      <c r="G323" s="94">
        <v>43373</v>
      </c>
      <c r="H323" s="73"/>
      <c r="I323" s="83">
        <v>4.5700000000004</v>
      </c>
      <c r="J323" s="86" t="s">
        <v>768</v>
      </c>
      <c r="K323" s="86" t="s">
        <v>134</v>
      </c>
      <c r="L323" s="87">
        <v>3.032E-2</v>
      </c>
      <c r="M323" s="87">
        <v>6.7700000000003993E-2</v>
      </c>
      <c r="N323" s="83">
        <v>823302.06864700001</v>
      </c>
      <c r="O323" s="85">
        <v>84.73</v>
      </c>
      <c r="P323" s="83">
        <v>3116.2464264750006</v>
      </c>
      <c r="Q323" s="84">
        <f t="shared" si="5"/>
        <v>1.2448952800967524E-2</v>
      </c>
      <c r="R323" s="84">
        <f>P323/'סכום נכסי הקרן'!$C$42</f>
        <v>1.8061301851356404E-4</v>
      </c>
    </row>
    <row r="324" spans="2:18">
      <c r="B324" s="76" t="s">
        <v>3472</v>
      </c>
      <c r="C324" s="86" t="s">
        <v>3057</v>
      </c>
      <c r="D324" s="73">
        <v>8860</v>
      </c>
      <c r="E324" s="73"/>
      <c r="F324" s="73" t="s">
        <v>526</v>
      </c>
      <c r="G324" s="94">
        <v>44585</v>
      </c>
      <c r="H324" s="73"/>
      <c r="I324" s="83">
        <v>2.7899999999960925</v>
      </c>
      <c r="J324" s="86" t="s">
        <v>814</v>
      </c>
      <c r="K324" s="86" t="s">
        <v>133</v>
      </c>
      <c r="L324" s="87">
        <v>4.607E-2</v>
      </c>
      <c r="M324" s="87">
        <v>6.5299999999934882E-2</v>
      </c>
      <c r="N324" s="83">
        <v>48587.585930000001</v>
      </c>
      <c r="O324" s="85">
        <v>100.46</v>
      </c>
      <c r="P324" s="83">
        <v>191.93496512499999</v>
      </c>
      <c r="Q324" s="84">
        <f t="shared" si="5"/>
        <v>7.6675236637151136E-4</v>
      </c>
      <c r="R324" s="84">
        <f>P324/'סכום נכסי הקרן'!$C$42</f>
        <v>1.1124265756073381E-5</v>
      </c>
    </row>
    <row r="325" spans="2:18">
      <c r="B325" s="76" t="s">
        <v>3472</v>
      </c>
      <c r="C325" s="86" t="s">
        <v>3057</v>
      </c>
      <c r="D325" s="73">
        <v>8977</v>
      </c>
      <c r="E325" s="73"/>
      <c r="F325" s="73" t="s">
        <v>526</v>
      </c>
      <c r="G325" s="94">
        <v>44553</v>
      </c>
      <c r="H325" s="73"/>
      <c r="I325" s="83">
        <v>2.7899999999819824</v>
      </c>
      <c r="J325" s="86" t="s">
        <v>814</v>
      </c>
      <c r="K325" s="86" t="s">
        <v>133</v>
      </c>
      <c r="L325" s="87">
        <v>4.607E-2</v>
      </c>
      <c r="M325" s="87">
        <v>6.5099999999579591E-2</v>
      </c>
      <c r="N325" s="83">
        <v>7160.2757469999997</v>
      </c>
      <c r="O325" s="85">
        <v>100.53</v>
      </c>
      <c r="P325" s="83">
        <v>28.304861568999996</v>
      </c>
      <c r="Q325" s="84">
        <f t="shared" si="5"/>
        <v>1.1307381942479616E-4</v>
      </c>
      <c r="R325" s="84">
        <f>P325/'סכום נכסי הקרן'!$C$42</f>
        <v>1.6405077734396162E-6</v>
      </c>
    </row>
    <row r="326" spans="2:18">
      <c r="B326" s="76" t="s">
        <v>3472</v>
      </c>
      <c r="C326" s="86" t="s">
        <v>3057</v>
      </c>
      <c r="D326" s="73">
        <v>8978</v>
      </c>
      <c r="E326" s="73"/>
      <c r="F326" s="73" t="s">
        <v>526</v>
      </c>
      <c r="G326" s="94">
        <v>44553</v>
      </c>
      <c r="H326" s="73"/>
      <c r="I326" s="83">
        <v>2.7900000000228711</v>
      </c>
      <c r="J326" s="86" t="s">
        <v>814</v>
      </c>
      <c r="K326" s="86" t="s">
        <v>133</v>
      </c>
      <c r="L326" s="87">
        <v>4.607E-2</v>
      </c>
      <c r="M326" s="87">
        <v>6.6100000000267292E-2</v>
      </c>
      <c r="N326" s="83">
        <v>9206.0689860000002</v>
      </c>
      <c r="O326" s="85">
        <v>100.25</v>
      </c>
      <c r="P326" s="83">
        <v>36.290605022999998</v>
      </c>
      <c r="Q326" s="84">
        <f t="shared" si="5"/>
        <v>1.4497570705950915E-4</v>
      </c>
      <c r="R326" s="84">
        <f>P326/'סכום נכסי הקרן'!$C$42</f>
        <v>2.1033496135611603E-6</v>
      </c>
    </row>
    <row r="327" spans="2:18">
      <c r="B327" s="76" t="s">
        <v>3472</v>
      </c>
      <c r="C327" s="86" t="s">
        <v>3057</v>
      </c>
      <c r="D327" s="73">
        <v>8979</v>
      </c>
      <c r="E327" s="73"/>
      <c r="F327" s="73" t="s">
        <v>526</v>
      </c>
      <c r="G327" s="94">
        <v>44553</v>
      </c>
      <c r="H327" s="73"/>
      <c r="I327" s="83">
        <v>2.7900000000050631</v>
      </c>
      <c r="J327" s="86" t="s">
        <v>814</v>
      </c>
      <c r="K327" s="86" t="s">
        <v>133</v>
      </c>
      <c r="L327" s="87">
        <v>4.607E-2</v>
      </c>
      <c r="M327" s="87">
        <v>6.5000000000117755E-2</v>
      </c>
      <c r="N327" s="83">
        <v>42961.654141999992</v>
      </c>
      <c r="O327" s="85">
        <v>100.55</v>
      </c>
      <c r="P327" s="83">
        <v>169.862954366</v>
      </c>
      <c r="Q327" s="84">
        <f t="shared" si="5"/>
        <v>6.7857788253518228E-4</v>
      </c>
      <c r="R327" s="84">
        <f>P327/'סכום נכסי הקרן'!$C$42</f>
        <v>9.8450047663203185E-6</v>
      </c>
    </row>
    <row r="328" spans="2:18">
      <c r="B328" s="76" t="s">
        <v>3472</v>
      </c>
      <c r="C328" s="86" t="s">
        <v>3057</v>
      </c>
      <c r="D328" s="73">
        <v>8918</v>
      </c>
      <c r="E328" s="73"/>
      <c r="F328" s="73" t="s">
        <v>526</v>
      </c>
      <c r="G328" s="94">
        <v>44553</v>
      </c>
      <c r="H328" s="73"/>
      <c r="I328" s="83">
        <v>2.7900000000272067</v>
      </c>
      <c r="J328" s="86" t="s">
        <v>814</v>
      </c>
      <c r="K328" s="86" t="s">
        <v>133</v>
      </c>
      <c r="L328" s="87">
        <v>4.607E-2</v>
      </c>
      <c r="M328" s="87">
        <v>6.5100000000634817E-2</v>
      </c>
      <c r="N328" s="83">
        <v>6137.3792110000004</v>
      </c>
      <c r="O328" s="85">
        <v>100.52</v>
      </c>
      <c r="P328" s="83">
        <v>24.258896946</v>
      </c>
      <c r="Q328" s="84">
        <f t="shared" si="5"/>
        <v>9.6910777183272916E-5</v>
      </c>
      <c r="R328" s="84">
        <f>P328/'סכום נכסי הקרן'!$C$42</f>
        <v>1.4060096679140756E-6</v>
      </c>
    </row>
    <row r="329" spans="2:18">
      <c r="B329" s="76" t="s">
        <v>3472</v>
      </c>
      <c r="C329" s="86" t="s">
        <v>3057</v>
      </c>
      <c r="D329" s="73">
        <v>9037</v>
      </c>
      <c r="E329" s="73"/>
      <c r="F329" s="73" t="s">
        <v>526</v>
      </c>
      <c r="G329" s="94">
        <v>44671</v>
      </c>
      <c r="H329" s="73"/>
      <c r="I329" s="83">
        <v>2.7899999999227867</v>
      </c>
      <c r="J329" s="86" t="s">
        <v>814</v>
      </c>
      <c r="K329" s="86" t="s">
        <v>133</v>
      </c>
      <c r="L329" s="87">
        <v>4.607E-2</v>
      </c>
      <c r="M329" s="87">
        <v>6.5299999998554709E-2</v>
      </c>
      <c r="N329" s="83">
        <v>3835.862091</v>
      </c>
      <c r="O329" s="85">
        <v>100.46</v>
      </c>
      <c r="P329" s="83">
        <v>15.152760023000001</v>
      </c>
      <c r="Q329" s="84">
        <f t="shared" si="5"/>
        <v>6.0533080031187926E-5</v>
      </c>
      <c r="R329" s="84">
        <f>P329/'סכום נכסי הקרן'!$C$42</f>
        <v>8.7823148494115015E-7</v>
      </c>
    </row>
    <row r="330" spans="2:18">
      <c r="B330" s="76" t="s">
        <v>3472</v>
      </c>
      <c r="C330" s="86" t="s">
        <v>3057</v>
      </c>
      <c r="D330" s="73">
        <v>9130</v>
      </c>
      <c r="E330" s="73"/>
      <c r="F330" s="73" t="s">
        <v>526</v>
      </c>
      <c r="G330" s="94">
        <v>44742</v>
      </c>
      <c r="H330" s="73"/>
      <c r="I330" s="83">
        <v>2.7900000000061596</v>
      </c>
      <c r="J330" s="86" t="s">
        <v>814</v>
      </c>
      <c r="K330" s="86" t="s">
        <v>133</v>
      </c>
      <c r="L330" s="87">
        <v>4.607E-2</v>
      </c>
      <c r="M330" s="87">
        <v>6.5300000000101208E-2</v>
      </c>
      <c r="N330" s="83">
        <v>23015.172211000001</v>
      </c>
      <c r="O330" s="85">
        <v>100.46</v>
      </c>
      <c r="P330" s="83">
        <v>90.916562835999983</v>
      </c>
      <c r="Q330" s="84">
        <f t="shared" si="5"/>
        <v>3.6319849096524645E-4</v>
      </c>
      <c r="R330" s="84">
        <f>P330/'סכום נכסי הקרן'!$C$42</f>
        <v>5.2693890660189759E-6</v>
      </c>
    </row>
    <row r="331" spans="2:18">
      <c r="B331" s="76" t="s">
        <v>3472</v>
      </c>
      <c r="C331" s="86" t="s">
        <v>3057</v>
      </c>
      <c r="D331" s="73">
        <v>9313</v>
      </c>
      <c r="E331" s="73"/>
      <c r="F331" s="73" t="s">
        <v>526</v>
      </c>
      <c r="G331" s="94">
        <v>44886</v>
      </c>
      <c r="H331" s="73"/>
      <c r="I331" s="83">
        <v>2.8100000000082397</v>
      </c>
      <c r="J331" s="86" t="s">
        <v>814</v>
      </c>
      <c r="K331" s="86" t="s">
        <v>133</v>
      </c>
      <c r="L331" s="87">
        <v>4.6409000000000006E-2</v>
      </c>
      <c r="M331" s="87">
        <v>6.3700000000285945E-2</v>
      </c>
      <c r="N331" s="83">
        <v>10484.68957</v>
      </c>
      <c r="O331" s="85">
        <v>100.09</v>
      </c>
      <c r="P331" s="83">
        <v>41.265002185999997</v>
      </c>
      <c r="Q331" s="84">
        <f t="shared" si="5"/>
        <v>1.6484770273011553E-4</v>
      </c>
      <c r="R331" s="84">
        <f>P331/'סכום נכסי הקרן'!$C$42</f>
        <v>2.3916582913543434E-6</v>
      </c>
    </row>
    <row r="332" spans="2:18">
      <c r="B332" s="76" t="s">
        <v>3472</v>
      </c>
      <c r="C332" s="86" t="s">
        <v>3057</v>
      </c>
      <c r="D332" s="73">
        <v>9496</v>
      </c>
      <c r="E332" s="73"/>
      <c r="F332" s="73" t="s">
        <v>526</v>
      </c>
      <c r="G332" s="94">
        <v>44985</v>
      </c>
      <c r="H332" s="73"/>
      <c r="I332" s="83">
        <v>2.8300000000187322</v>
      </c>
      <c r="J332" s="86" t="s">
        <v>814</v>
      </c>
      <c r="K332" s="86" t="s">
        <v>133</v>
      </c>
      <c r="L332" s="87">
        <v>5.7419999999999999E-2</v>
      </c>
      <c r="M332" s="87">
        <v>6.6800000000352605E-2</v>
      </c>
      <c r="N332" s="83">
        <v>16366.344732</v>
      </c>
      <c r="O332" s="85">
        <v>98.71</v>
      </c>
      <c r="P332" s="83">
        <v>63.525552407000006</v>
      </c>
      <c r="Q332" s="84">
        <f t="shared" si="5"/>
        <v>2.5377537438998047E-4</v>
      </c>
      <c r="R332" s="84">
        <f>P332/'סכום נכסי הקרן'!$C$42</f>
        <v>3.6818467485411234E-6</v>
      </c>
    </row>
    <row r="333" spans="2:18">
      <c r="B333" s="76" t="s">
        <v>3472</v>
      </c>
      <c r="C333" s="86" t="s">
        <v>3057</v>
      </c>
      <c r="D333" s="73">
        <v>8829</v>
      </c>
      <c r="E333" s="73"/>
      <c r="F333" s="73" t="s">
        <v>526</v>
      </c>
      <c r="G333" s="94">
        <v>44553</v>
      </c>
      <c r="H333" s="73"/>
      <c r="I333" s="83">
        <v>2.7900000000004797</v>
      </c>
      <c r="J333" s="86" t="s">
        <v>814</v>
      </c>
      <c r="K333" s="86" t="s">
        <v>133</v>
      </c>
      <c r="L333" s="87">
        <v>4.6029999999999995E-2</v>
      </c>
      <c r="M333" s="87">
        <v>6.5200000000013303E-2</v>
      </c>
      <c r="N333" s="83">
        <v>464139.30851300003</v>
      </c>
      <c r="O333" s="85">
        <v>100.46</v>
      </c>
      <c r="P333" s="83">
        <v>1833.4839460280002</v>
      </c>
      <c r="Q333" s="84">
        <f t="shared" si="5"/>
        <v>7.3245026168399429E-3</v>
      </c>
      <c r="R333" s="84">
        <f>P333/'סכום נכסי הקרן'!$C$42</f>
        <v>1.0626600870678424E-4</v>
      </c>
    </row>
    <row r="334" spans="2:18">
      <c r="B334" s="76" t="s">
        <v>3473</v>
      </c>
      <c r="C334" s="86" t="s">
        <v>3057</v>
      </c>
      <c r="D334" s="73">
        <v>7770</v>
      </c>
      <c r="E334" s="73"/>
      <c r="F334" s="73" t="s">
        <v>526</v>
      </c>
      <c r="G334" s="94">
        <v>44004</v>
      </c>
      <c r="H334" s="73"/>
      <c r="I334" s="83">
        <v>2.0500000000001375</v>
      </c>
      <c r="J334" s="86" t="s">
        <v>814</v>
      </c>
      <c r="K334" s="86" t="s">
        <v>135</v>
      </c>
      <c r="L334" s="87">
        <v>6.8784999999999999E-2</v>
      </c>
      <c r="M334" s="87">
        <v>7.4700000000001085E-2</v>
      </c>
      <c r="N334" s="83">
        <v>1929647.566267</v>
      </c>
      <c r="O334" s="85">
        <v>101.54</v>
      </c>
      <c r="P334" s="83">
        <v>4733.6278545669993</v>
      </c>
      <c r="Q334" s="84">
        <f t="shared" si="5"/>
        <v>1.8910157180832464E-2</v>
      </c>
      <c r="R334" s="84">
        <f>P334/'סכום נכסי הקרן'!$C$42</f>
        <v>2.7435404596687487E-4</v>
      </c>
    </row>
    <row r="335" spans="2:18">
      <c r="B335" s="76" t="s">
        <v>3473</v>
      </c>
      <c r="C335" s="86" t="s">
        <v>3057</v>
      </c>
      <c r="D335" s="73">
        <v>8789</v>
      </c>
      <c r="E335" s="73"/>
      <c r="F335" s="73" t="s">
        <v>526</v>
      </c>
      <c r="G335" s="94">
        <v>44004</v>
      </c>
      <c r="H335" s="73"/>
      <c r="I335" s="83">
        <v>2.0499999999995402</v>
      </c>
      <c r="J335" s="86" t="s">
        <v>814</v>
      </c>
      <c r="K335" s="86" t="s">
        <v>135</v>
      </c>
      <c r="L335" s="87">
        <v>6.8784999999999999E-2</v>
      </c>
      <c r="M335" s="87">
        <v>7.6099999999995407E-2</v>
      </c>
      <c r="N335" s="83">
        <v>222270.68679899999</v>
      </c>
      <c r="O335" s="85">
        <v>101.27</v>
      </c>
      <c r="P335" s="83">
        <v>543.80344962499998</v>
      </c>
      <c r="Q335" s="84">
        <f t="shared" si="5"/>
        <v>2.1724159616743504E-3</v>
      </c>
      <c r="R335" s="84">
        <f>P335/'סכום נכסי הקרן'!$C$42</f>
        <v>3.1518040961208958E-5</v>
      </c>
    </row>
    <row r="336" spans="2:18">
      <c r="B336" s="76" t="s">
        <v>3473</v>
      </c>
      <c r="C336" s="86" t="s">
        <v>3057</v>
      </c>
      <c r="D336" s="73">
        <v>8980</v>
      </c>
      <c r="E336" s="73"/>
      <c r="F336" s="73" t="s">
        <v>526</v>
      </c>
      <c r="G336" s="94">
        <v>44627</v>
      </c>
      <c r="H336" s="73"/>
      <c r="I336" s="83">
        <v>2.0500000000007241</v>
      </c>
      <c r="J336" s="86" t="s">
        <v>814</v>
      </c>
      <c r="K336" s="86" t="s">
        <v>135</v>
      </c>
      <c r="L336" s="87">
        <v>6.8784999999999999E-2</v>
      </c>
      <c r="M336" s="87">
        <v>7.7400000000005784E-2</v>
      </c>
      <c r="N336" s="83">
        <v>226310.11026399999</v>
      </c>
      <c r="O336" s="85">
        <v>101.03</v>
      </c>
      <c r="P336" s="83">
        <v>552.37404793200005</v>
      </c>
      <c r="Q336" s="84">
        <f t="shared" si="5"/>
        <v>2.2066542596771775E-3</v>
      </c>
      <c r="R336" s="84">
        <f>P336/'סכום נכסי הקרן'!$C$42</f>
        <v>3.2014780120712958E-5</v>
      </c>
    </row>
    <row r="337" spans="2:18">
      <c r="B337" s="76" t="s">
        <v>3473</v>
      </c>
      <c r="C337" s="86" t="s">
        <v>3057</v>
      </c>
      <c r="D337" s="73">
        <v>9027</v>
      </c>
      <c r="E337" s="73"/>
      <c r="F337" s="73" t="s">
        <v>526</v>
      </c>
      <c r="G337" s="94">
        <v>44658</v>
      </c>
      <c r="H337" s="73"/>
      <c r="I337" s="83">
        <v>2.0499999999951148</v>
      </c>
      <c r="J337" s="86" t="s">
        <v>814</v>
      </c>
      <c r="K337" s="86" t="s">
        <v>135</v>
      </c>
      <c r="L337" s="87">
        <v>6.8784999999999999E-2</v>
      </c>
      <c r="M337" s="87">
        <v>7.7399999999643379E-2</v>
      </c>
      <c r="N337" s="83">
        <v>33547.081964999998</v>
      </c>
      <c r="O337" s="85">
        <v>101.03</v>
      </c>
      <c r="P337" s="83">
        <v>81.881173907999994</v>
      </c>
      <c r="Q337" s="84">
        <f t="shared" si="5"/>
        <v>3.271034217988803E-4</v>
      </c>
      <c r="R337" s="84">
        <f>P337/'סכום נכסי הקרן'!$C$42</f>
        <v>4.7457113318495129E-6</v>
      </c>
    </row>
    <row r="338" spans="2:18">
      <c r="B338" s="76" t="s">
        <v>3473</v>
      </c>
      <c r="C338" s="86" t="s">
        <v>3057</v>
      </c>
      <c r="D338" s="73">
        <v>9126</v>
      </c>
      <c r="E338" s="73"/>
      <c r="F338" s="73" t="s">
        <v>526</v>
      </c>
      <c r="G338" s="94">
        <v>44741</v>
      </c>
      <c r="H338" s="73"/>
      <c r="I338" s="83">
        <v>2.0499999999996583</v>
      </c>
      <c r="J338" s="86" t="s">
        <v>814</v>
      </c>
      <c r="K338" s="86" t="s">
        <v>135</v>
      </c>
      <c r="L338" s="87">
        <v>6.8784999999999999E-2</v>
      </c>
      <c r="M338" s="87">
        <v>7.7399999999990435E-2</v>
      </c>
      <c r="N338" s="83">
        <v>299973.62515799998</v>
      </c>
      <c r="O338" s="85">
        <v>101.03</v>
      </c>
      <c r="P338" s="83">
        <v>732.17076070500002</v>
      </c>
      <c r="Q338" s="84">
        <f t="shared" si="5"/>
        <v>2.9249160672364929E-3</v>
      </c>
      <c r="R338" s="84">
        <f>P338/'סכום נכסי הקרן'!$C$42</f>
        <v>4.2435530783067004E-5</v>
      </c>
    </row>
    <row r="339" spans="2:18">
      <c r="B339" s="76" t="s">
        <v>3473</v>
      </c>
      <c r="C339" s="86" t="s">
        <v>3057</v>
      </c>
      <c r="D339" s="73">
        <v>9261</v>
      </c>
      <c r="E339" s="73"/>
      <c r="F339" s="73" t="s">
        <v>526</v>
      </c>
      <c r="G339" s="94">
        <v>44833</v>
      </c>
      <c r="H339" s="73"/>
      <c r="I339" s="83">
        <v>2.0400000000019154</v>
      </c>
      <c r="J339" s="86" t="s">
        <v>814</v>
      </c>
      <c r="K339" s="86" t="s">
        <v>135</v>
      </c>
      <c r="L339" s="87">
        <v>6.8784999999999999E-2</v>
      </c>
      <c r="M339" s="87">
        <v>7.8100000000051753E-2</v>
      </c>
      <c r="N339" s="83">
        <v>222452.35176799996</v>
      </c>
      <c r="O339" s="85">
        <v>101.03</v>
      </c>
      <c r="P339" s="83">
        <v>542.958082999</v>
      </c>
      <c r="Q339" s="84">
        <f t="shared" si="5"/>
        <v>2.1690388445320158E-3</v>
      </c>
      <c r="R339" s="84">
        <f>P339/'סכום נכסי הקרן'!$C$42</f>
        <v>3.1469044766050804E-5</v>
      </c>
    </row>
    <row r="340" spans="2:18">
      <c r="B340" s="76" t="s">
        <v>3473</v>
      </c>
      <c r="C340" s="86" t="s">
        <v>3057</v>
      </c>
      <c r="D340" s="73">
        <v>9285</v>
      </c>
      <c r="E340" s="73"/>
      <c r="F340" s="73" t="s">
        <v>526</v>
      </c>
      <c r="G340" s="94">
        <v>44861</v>
      </c>
      <c r="H340" s="73"/>
      <c r="I340" s="83">
        <v>2.0499999999972753</v>
      </c>
      <c r="J340" s="86" t="s">
        <v>814</v>
      </c>
      <c r="K340" s="86" t="s">
        <v>135</v>
      </c>
      <c r="L340" s="87">
        <v>6.8334999999999993E-2</v>
      </c>
      <c r="M340" s="87">
        <v>7.6199999999913656E-2</v>
      </c>
      <c r="N340" s="83">
        <v>97744.212557000021</v>
      </c>
      <c r="O340" s="85">
        <v>101.03</v>
      </c>
      <c r="P340" s="83">
        <v>238.572485113</v>
      </c>
      <c r="Q340" s="84">
        <f t="shared" si="5"/>
        <v>9.5306249902091635E-4</v>
      </c>
      <c r="R340" s="84">
        <f>P340/'סכום נכסי הקרן'!$C$42</f>
        <v>1.3827307206664816E-5</v>
      </c>
    </row>
    <row r="341" spans="2:18">
      <c r="B341" s="76" t="s">
        <v>3473</v>
      </c>
      <c r="C341" s="86" t="s">
        <v>3057</v>
      </c>
      <c r="D341" s="73">
        <v>9374</v>
      </c>
      <c r="E341" s="73"/>
      <c r="F341" s="73" t="s">
        <v>526</v>
      </c>
      <c r="G341" s="94">
        <v>44910</v>
      </c>
      <c r="H341" s="73"/>
      <c r="I341" s="83">
        <v>2.0500000000033425</v>
      </c>
      <c r="J341" s="86" t="s">
        <v>814</v>
      </c>
      <c r="K341" s="86" t="s">
        <v>135</v>
      </c>
      <c r="L341" s="87">
        <v>6.8334999999999993E-2</v>
      </c>
      <c r="M341" s="87">
        <v>7.500000000003039E-2</v>
      </c>
      <c r="N341" s="83">
        <v>67409.802456000005</v>
      </c>
      <c r="O341" s="85">
        <v>101.03</v>
      </c>
      <c r="P341" s="83">
        <v>164.532756449</v>
      </c>
      <c r="Q341" s="84">
        <f t="shared" si="5"/>
        <v>6.5728451442256884E-4</v>
      </c>
      <c r="R341" s="84">
        <f>P341/'סכום נכסי הקרן'!$C$42</f>
        <v>9.5360744048170869E-6</v>
      </c>
    </row>
    <row r="342" spans="2:18">
      <c r="B342" s="76" t="s">
        <v>3474</v>
      </c>
      <c r="C342" s="86" t="s">
        <v>3057</v>
      </c>
      <c r="D342" s="73">
        <v>7382</v>
      </c>
      <c r="E342" s="73"/>
      <c r="F342" s="73" t="s">
        <v>526</v>
      </c>
      <c r="G342" s="94">
        <v>43860</v>
      </c>
      <c r="H342" s="73"/>
      <c r="I342" s="83">
        <v>2.9499999999996005</v>
      </c>
      <c r="J342" s="86" t="s">
        <v>768</v>
      </c>
      <c r="K342" s="86" t="s">
        <v>131</v>
      </c>
      <c r="L342" s="87">
        <v>7.5902999999999998E-2</v>
      </c>
      <c r="M342" s="87">
        <v>8.3599999999988489E-2</v>
      </c>
      <c r="N342" s="83">
        <v>799223.79024600005</v>
      </c>
      <c r="O342" s="85">
        <v>99.67</v>
      </c>
      <c r="P342" s="83">
        <v>2879.6597811369998</v>
      </c>
      <c r="Q342" s="84">
        <f t="shared" si="5"/>
        <v>1.1503823444017536E-2</v>
      </c>
      <c r="R342" s="84">
        <f>P342/'סכום נכסי הקרן'!$C$42</f>
        <v>1.6690080763336423E-4</v>
      </c>
    </row>
    <row r="343" spans="2:18">
      <c r="B343" s="76" t="s">
        <v>3475</v>
      </c>
      <c r="C343" s="86" t="s">
        <v>3057</v>
      </c>
      <c r="D343" s="73">
        <v>9158</v>
      </c>
      <c r="E343" s="73"/>
      <c r="F343" s="73" t="s">
        <v>526</v>
      </c>
      <c r="G343" s="94">
        <v>44179</v>
      </c>
      <c r="H343" s="73"/>
      <c r="I343" s="83">
        <v>2.8899999999999997</v>
      </c>
      <c r="J343" s="86" t="s">
        <v>768</v>
      </c>
      <c r="K343" s="86" t="s">
        <v>131</v>
      </c>
      <c r="L343" s="87">
        <v>7.4652999999999997E-2</v>
      </c>
      <c r="M343" s="87">
        <v>7.8299999999999995E-2</v>
      </c>
      <c r="N343" s="83">
        <v>1265231.06</v>
      </c>
      <c r="O343" s="85">
        <v>100.08</v>
      </c>
      <c r="P343" s="83">
        <v>4577.4692000000005</v>
      </c>
      <c r="Q343" s="84">
        <f t="shared" si="5"/>
        <v>1.8286325989675299E-2</v>
      </c>
      <c r="R343" s="84">
        <f>P343/'סכום נכסי הקרן'!$C$42</f>
        <v>2.6530332208036042E-4</v>
      </c>
    </row>
    <row r="344" spans="2:18">
      <c r="B344" s="76" t="s">
        <v>3476</v>
      </c>
      <c r="C344" s="86" t="s">
        <v>3057</v>
      </c>
      <c r="D344" s="73">
        <v>7823</v>
      </c>
      <c r="E344" s="73"/>
      <c r="F344" s="73" t="s">
        <v>526</v>
      </c>
      <c r="G344" s="94">
        <v>44027</v>
      </c>
      <c r="H344" s="73"/>
      <c r="I344" s="83">
        <v>3.8199999999990837</v>
      </c>
      <c r="J344" s="86" t="s">
        <v>814</v>
      </c>
      <c r="K344" s="86" t="s">
        <v>133</v>
      </c>
      <c r="L344" s="87">
        <v>2.35E-2</v>
      </c>
      <c r="M344" s="87">
        <v>2.4499999999995418E-2</v>
      </c>
      <c r="N344" s="83">
        <v>553029.01718700002</v>
      </c>
      <c r="O344" s="85">
        <v>100.4</v>
      </c>
      <c r="P344" s="83">
        <v>2183.3190877000002</v>
      </c>
      <c r="Q344" s="84">
        <f t="shared" si="5"/>
        <v>8.7220433022602694E-3</v>
      </c>
      <c r="R344" s="84">
        <f>P344/'סכום נכסי הקרן'!$C$42</f>
        <v>1.2654193437899522E-4</v>
      </c>
    </row>
    <row r="345" spans="2:18">
      <c r="B345" s="76" t="s">
        <v>3476</v>
      </c>
      <c r="C345" s="86" t="s">
        <v>3057</v>
      </c>
      <c r="D345" s="73">
        <v>7993</v>
      </c>
      <c r="E345" s="73"/>
      <c r="F345" s="73" t="s">
        <v>526</v>
      </c>
      <c r="G345" s="94">
        <v>44119</v>
      </c>
      <c r="H345" s="73"/>
      <c r="I345" s="83">
        <v>3.8200000000002654</v>
      </c>
      <c r="J345" s="86" t="s">
        <v>814</v>
      </c>
      <c r="K345" s="86" t="s">
        <v>133</v>
      </c>
      <c r="L345" s="87">
        <v>2.35E-2</v>
      </c>
      <c r="M345" s="87">
        <v>2.450000000000252E-2</v>
      </c>
      <c r="N345" s="83">
        <v>553029.01752500003</v>
      </c>
      <c r="O345" s="85">
        <v>100.4</v>
      </c>
      <c r="P345" s="83">
        <v>2183.319088881</v>
      </c>
      <c r="Q345" s="84">
        <f t="shared" si="5"/>
        <v>8.7220433069781916E-3</v>
      </c>
      <c r="R345" s="84">
        <f>P345/'סכום נכסי הקרן'!$C$42</f>
        <v>1.2654193444744423E-4</v>
      </c>
    </row>
    <row r="346" spans="2:18">
      <c r="B346" s="76" t="s">
        <v>3476</v>
      </c>
      <c r="C346" s="86" t="s">
        <v>3057</v>
      </c>
      <c r="D346" s="73">
        <v>8187</v>
      </c>
      <c r="E346" s="73"/>
      <c r="F346" s="73" t="s">
        <v>526</v>
      </c>
      <c r="G346" s="94">
        <v>44211</v>
      </c>
      <c r="H346" s="73"/>
      <c r="I346" s="83">
        <v>3.8199999999998075</v>
      </c>
      <c r="J346" s="86" t="s">
        <v>814</v>
      </c>
      <c r="K346" s="86" t="s">
        <v>133</v>
      </c>
      <c r="L346" s="87">
        <v>2.35E-2</v>
      </c>
      <c r="M346" s="87">
        <v>2.449999999999565E-2</v>
      </c>
      <c r="N346" s="83">
        <v>553029.01718700002</v>
      </c>
      <c r="O346" s="85">
        <v>100.4</v>
      </c>
      <c r="P346" s="83">
        <v>2183.3190875309997</v>
      </c>
      <c r="Q346" s="84">
        <f t="shared" si="5"/>
        <v>8.7220433015851376E-3</v>
      </c>
      <c r="R346" s="84">
        <f>P346/'סכום נכסי הקרן'!$C$42</f>
        <v>1.2654193436920021E-4</v>
      </c>
    </row>
    <row r="347" spans="2:18">
      <c r="B347" s="123"/>
      <c r="C347" s="123"/>
      <c r="D347" s="123"/>
      <c r="E347" s="12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2:18">
      <c r="B348" s="123"/>
      <c r="C348" s="123"/>
      <c r="D348" s="123"/>
      <c r="E348" s="12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2:18">
      <c r="B349" s="123"/>
      <c r="C349" s="123"/>
      <c r="D349" s="123"/>
      <c r="E349" s="12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2:18">
      <c r="B350" s="131" t="s">
        <v>220</v>
      </c>
      <c r="C350" s="123"/>
      <c r="D350" s="123"/>
      <c r="E350" s="12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2:18">
      <c r="B351" s="131" t="s">
        <v>111</v>
      </c>
      <c r="C351" s="123"/>
      <c r="D351" s="123"/>
      <c r="E351" s="12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2:18">
      <c r="B352" s="131" t="s">
        <v>203</v>
      </c>
      <c r="C352" s="123"/>
      <c r="D352" s="123"/>
      <c r="E352" s="12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2:18">
      <c r="B353" s="131" t="s">
        <v>211</v>
      </c>
      <c r="C353" s="123"/>
      <c r="D353" s="123"/>
      <c r="E353" s="12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2:18">
      <c r="B354" s="123"/>
      <c r="C354" s="123"/>
      <c r="D354" s="123"/>
      <c r="E354" s="12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2:18">
      <c r="B355" s="123"/>
      <c r="C355" s="123"/>
      <c r="D355" s="123"/>
      <c r="E355" s="12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2:18">
      <c r="B356" s="123"/>
      <c r="C356" s="123"/>
      <c r="D356" s="123"/>
      <c r="E356" s="12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2:18">
      <c r="B357" s="123"/>
      <c r="C357" s="123"/>
      <c r="D357" s="123"/>
      <c r="E357" s="12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2:18">
      <c r="B358" s="123"/>
      <c r="C358" s="123"/>
      <c r="D358" s="123"/>
      <c r="E358" s="12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2:18">
      <c r="B359" s="123"/>
      <c r="C359" s="123"/>
      <c r="D359" s="123"/>
      <c r="E359" s="12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2:18">
      <c r="B360" s="123"/>
      <c r="C360" s="123"/>
      <c r="D360" s="123"/>
      <c r="E360" s="12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2:18">
      <c r="B361" s="123"/>
      <c r="C361" s="123"/>
      <c r="D361" s="123"/>
      <c r="E361" s="12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2:18">
      <c r="B362" s="123"/>
      <c r="C362" s="123"/>
      <c r="D362" s="123"/>
      <c r="E362" s="12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2:18">
      <c r="B363" s="123"/>
      <c r="C363" s="123"/>
      <c r="D363" s="123"/>
      <c r="E363" s="12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2:18">
      <c r="B364" s="123"/>
      <c r="C364" s="123"/>
      <c r="D364" s="123"/>
      <c r="E364" s="12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2:18">
      <c r="B365" s="123"/>
      <c r="C365" s="123"/>
      <c r="D365" s="123"/>
      <c r="E365" s="12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2:18">
      <c r="B366" s="123"/>
      <c r="C366" s="123"/>
      <c r="D366" s="123"/>
      <c r="E366" s="12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2:18">
      <c r="B367" s="123"/>
      <c r="C367" s="123"/>
      <c r="D367" s="123"/>
      <c r="E367" s="12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2:18">
      <c r="B368" s="123"/>
      <c r="C368" s="123"/>
      <c r="D368" s="123"/>
      <c r="E368" s="12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2:18">
      <c r="B369" s="123"/>
      <c r="C369" s="123"/>
      <c r="D369" s="123"/>
      <c r="E369" s="12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2:18">
      <c r="B370" s="123"/>
      <c r="C370" s="123"/>
      <c r="D370" s="123"/>
      <c r="E370" s="12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2:18">
      <c r="B371" s="123"/>
      <c r="C371" s="123"/>
      <c r="D371" s="123"/>
      <c r="E371" s="12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2:18">
      <c r="B372" s="123"/>
      <c r="C372" s="123"/>
      <c r="D372" s="123"/>
      <c r="E372" s="12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2:18">
      <c r="B373" s="123"/>
      <c r="C373" s="123"/>
      <c r="D373" s="123"/>
      <c r="E373" s="12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2:18">
      <c r="B374" s="123"/>
      <c r="C374" s="123"/>
      <c r="D374" s="123"/>
      <c r="E374" s="12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2:18">
      <c r="B375" s="123"/>
      <c r="C375" s="123"/>
      <c r="D375" s="123"/>
      <c r="E375" s="12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2:18">
      <c r="B376" s="123"/>
      <c r="C376" s="123"/>
      <c r="D376" s="123"/>
      <c r="E376" s="12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2:18">
      <c r="B377" s="123"/>
      <c r="C377" s="123"/>
      <c r="D377" s="123"/>
      <c r="E377" s="12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2:18">
      <c r="B378" s="123"/>
      <c r="C378" s="123"/>
      <c r="D378" s="123"/>
      <c r="E378" s="12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2:18">
      <c r="B379" s="123"/>
      <c r="C379" s="123"/>
      <c r="D379" s="123"/>
      <c r="E379" s="12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2:18">
      <c r="B380" s="123"/>
      <c r="C380" s="123"/>
      <c r="D380" s="123"/>
      <c r="E380" s="12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2:18">
      <c r="B381" s="123"/>
      <c r="C381" s="123"/>
      <c r="D381" s="123"/>
      <c r="E381" s="12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2:18">
      <c r="B382" s="123"/>
      <c r="C382" s="123"/>
      <c r="D382" s="123"/>
      <c r="E382" s="12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2:18">
      <c r="B383" s="123"/>
      <c r="C383" s="123"/>
      <c r="D383" s="123"/>
      <c r="E383" s="12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2:18">
      <c r="B384" s="123"/>
      <c r="C384" s="123"/>
      <c r="D384" s="123"/>
      <c r="E384" s="12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2:18">
      <c r="B385" s="123"/>
      <c r="C385" s="123"/>
      <c r="D385" s="123"/>
      <c r="E385" s="12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2:18">
      <c r="B386" s="123"/>
      <c r="C386" s="123"/>
      <c r="D386" s="123"/>
      <c r="E386" s="12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2:18">
      <c r="B387" s="123"/>
      <c r="C387" s="123"/>
      <c r="D387" s="123"/>
      <c r="E387" s="12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2:18">
      <c r="B388" s="123"/>
      <c r="C388" s="123"/>
      <c r="D388" s="123"/>
      <c r="E388" s="12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2:18">
      <c r="B389" s="123"/>
      <c r="C389" s="123"/>
      <c r="D389" s="123"/>
      <c r="E389" s="12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2:18">
      <c r="B390" s="123"/>
      <c r="C390" s="123"/>
      <c r="D390" s="123"/>
      <c r="E390" s="12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2:18">
      <c r="B391" s="123"/>
      <c r="C391" s="123"/>
      <c r="D391" s="123"/>
      <c r="E391" s="12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2:18">
      <c r="B392" s="123"/>
      <c r="C392" s="123"/>
      <c r="D392" s="123"/>
      <c r="E392" s="12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2:18">
      <c r="B393" s="123"/>
      <c r="C393" s="123"/>
      <c r="D393" s="123"/>
      <c r="E393" s="12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2:18">
      <c r="B394" s="123"/>
      <c r="C394" s="123"/>
      <c r="D394" s="123"/>
      <c r="E394" s="12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2:18">
      <c r="B395" s="123"/>
      <c r="C395" s="123"/>
      <c r="D395" s="123"/>
      <c r="E395" s="12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  <row r="396" spans="2:18">
      <c r="B396" s="123"/>
      <c r="C396" s="123"/>
      <c r="D396" s="123"/>
      <c r="E396" s="12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</row>
    <row r="397" spans="2:18">
      <c r="B397" s="123"/>
      <c r="C397" s="123"/>
      <c r="D397" s="123"/>
      <c r="E397" s="12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</row>
    <row r="398" spans="2:18">
      <c r="B398" s="123"/>
      <c r="C398" s="123"/>
      <c r="D398" s="123"/>
      <c r="E398" s="12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</row>
    <row r="399" spans="2:18">
      <c r="B399" s="123"/>
      <c r="C399" s="123"/>
      <c r="D399" s="123"/>
      <c r="E399" s="12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</row>
    <row r="400" spans="2:18">
      <c r="B400" s="123"/>
      <c r="C400" s="123"/>
      <c r="D400" s="123"/>
      <c r="E400" s="12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</row>
    <row r="401" spans="2:18">
      <c r="B401" s="123"/>
      <c r="C401" s="123"/>
      <c r="D401" s="123"/>
      <c r="E401" s="12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</row>
    <row r="402" spans="2:18">
      <c r="B402" s="123"/>
      <c r="C402" s="123"/>
      <c r="D402" s="123"/>
      <c r="E402" s="12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</row>
    <row r="403" spans="2:18">
      <c r="B403" s="123"/>
      <c r="C403" s="123"/>
      <c r="D403" s="123"/>
      <c r="E403" s="12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</row>
    <row r="404" spans="2:18">
      <c r="B404" s="123"/>
      <c r="C404" s="123"/>
      <c r="D404" s="123"/>
      <c r="E404" s="12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</row>
    <row r="405" spans="2:18">
      <c r="B405" s="123"/>
      <c r="C405" s="123"/>
      <c r="D405" s="123"/>
      <c r="E405" s="12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</row>
    <row r="406" spans="2:18">
      <c r="B406" s="123"/>
      <c r="C406" s="123"/>
      <c r="D406" s="123"/>
      <c r="E406" s="12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</row>
    <row r="407" spans="2:18">
      <c r="B407" s="123"/>
      <c r="C407" s="123"/>
      <c r="D407" s="123"/>
      <c r="E407" s="12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</row>
    <row r="408" spans="2:18">
      <c r="B408" s="123"/>
      <c r="C408" s="123"/>
      <c r="D408" s="123"/>
      <c r="E408" s="12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</row>
    <row r="409" spans="2:18">
      <c r="B409" s="123"/>
      <c r="C409" s="123"/>
      <c r="D409" s="123"/>
      <c r="E409" s="12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</row>
    <row r="410" spans="2:18">
      <c r="B410" s="123"/>
      <c r="C410" s="123"/>
      <c r="D410" s="123"/>
      <c r="E410" s="12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2:18">
      <c r="B411" s="123"/>
      <c r="C411" s="123"/>
      <c r="D411" s="123"/>
      <c r="E411" s="12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2:18">
      <c r="B412" s="123"/>
      <c r="C412" s="123"/>
      <c r="D412" s="123"/>
      <c r="E412" s="12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</row>
    <row r="413" spans="2:18">
      <c r="B413" s="123"/>
      <c r="C413" s="123"/>
      <c r="D413" s="123"/>
      <c r="E413" s="12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</row>
    <row r="414" spans="2:18">
      <c r="B414" s="123"/>
      <c r="C414" s="123"/>
      <c r="D414" s="123"/>
      <c r="E414" s="12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</row>
    <row r="415" spans="2:18">
      <c r="B415" s="123"/>
      <c r="C415" s="123"/>
      <c r="D415" s="123"/>
      <c r="E415" s="12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</row>
    <row r="416" spans="2:18">
      <c r="B416" s="123"/>
      <c r="C416" s="123"/>
      <c r="D416" s="123"/>
      <c r="E416" s="12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</row>
    <row r="417" spans="2:18">
      <c r="B417" s="123"/>
      <c r="C417" s="123"/>
      <c r="D417" s="123"/>
      <c r="E417" s="12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</row>
    <row r="418" spans="2:18">
      <c r="B418" s="123"/>
      <c r="C418" s="123"/>
      <c r="D418" s="123"/>
      <c r="E418" s="12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</row>
    <row r="419" spans="2:18">
      <c r="B419" s="123"/>
      <c r="C419" s="123"/>
      <c r="D419" s="123"/>
      <c r="E419" s="12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</row>
    <row r="420" spans="2:18">
      <c r="B420" s="123"/>
      <c r="C420" s="123"/>
      <c r="D420" s="123"/>
      <c r="E420" s="12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</row>
    <row r="421" spans="2:18">
      <c r="B421" s="123"/>
      <c r="C421" s="123"/>
      <c r="D421" s="123"/>
      <c r="E421" s="12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</row>
    <row r="422" spans="2:18">
      <c r="B422" s="123"/>
      <c r="C422" s="123"/>
      <c r="D422" s="123"/>
      <c r="E422" s="12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</row>
    <row r="423" spans="2:18">
      <c r="B423" s="123"/>
      <c r="C423" s="123"/>
      <c r="D423" s="123"/>
      <c r="E423" s="12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</row>
    <row r="424" spans="2:18">
      <c r="B424" s="123"/>
      <c r="C424" s="123"/>
      <c r="D424" s="123"/>
      <c r="E424" s="12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</row>
    <row r="425" spans="2:18">
      <c r="B425" s="123"/>
      <c r="C425" s="123"/>
      <c r="D425" s="123"/>
      <c r="E425" s="12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</row>
    <row r="426" spans="2:18">
      <c r="B426" s="123"/>
      <c r="C426" s="123"/>
      <c r="D426" s="123"/>
      <c r="E426" s="12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</row>
    <row r="427" spans="2:18">
      <c r="B427" s="123"/>
      <c r="C427" s="123"/>
      <c r="D427" s="123"/>
      <c r="E427" s="12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</row>
    <row r="428" spans="2:18">
      <c r="B428" s="123"/>
      <c r="C428" s="123"/>
      <c r="D428" s="123"/>
      <c r="E428" s="12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</row>
    <row r="429" spans="2:18">
      <c r="B429" s="123"/>
      <c r="C429" s="123"/>
      <c r="D429" s="123"/>
      <c r="E429" s="12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</row>
    <row r="430" spans="2:18">
      <c r="B430" s="123"/>
      <c r="C430" s="123"/>
      <c r="D430" s="123"/>
      <c r="E430" s="12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</row>
    <row r="431" spans="2:18">
      <c r="B431" s="123"/>
      <c r="C431" s="123"/>
      <c r="D431" s="123"/>
      <c r="E431" s="12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</row>
    <row r="432" spans="2:18">
      <c r="B432" s="123"/>
      <c r="C432" s="123"/>
      <c r="D432" s="123"/>
      <c r="E432" s="12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</row>
    <row r="433" spans="2:18">
      <c r="B433" s="123"/>
      <c r="C433" s="123"/>
      <c r="D433" s="123"/>
      <c r="E433" s="12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</row>
    <row r="434" spans="2:18">
      <c r="B434" s="123"/>
      <c r="C434" s="123"/>
      <c r="D434" s="123"/>
      <c r="E434" s="12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</row>
    <row r="435" spans="2:18">
      <c r="B435" s="123"/>
      <c r="C435" s="123"/>
      <c r="D435" s="123"/>
      <c r="E435" s="12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</row>
    <row r="436" spans="2:18">
      <c r="B436" s="123"/>
      <c r="C436" s="123"/>
      <c r="D436" s="123"/>
      <c r="E436" s="12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</row>
    <row r="437" spans="2:18">
      <c r="B437" s="123"/>
      <c r="C437" s="123"/>
      <c r="D437" s="123"/>
      <c r="E437" s="12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</row>
    <row r="438" spans="2:18">
      <c r="B438" s="123"/>
      <c r="C438" s="123"/>
      <c r="D438" s="123"/>
      <c r="E438" s="12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</row>
    <row r="439" spans="2:18">
      <c r="B439" s="123"/>
      <c r="C439" s="123"/>
      <c r="D439" s="123"/>
      <c r="E439" s="12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</row>
    <row r="440" spans="2:18">
      <c r="B440" s="123"/>
      <c r="C440" s="123"/>
      <c r="D440" s="123"/>
      <c r="E440" s="12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</row>
    <row r="441" spans="2:18">
      <c r="B441" s="123"/>
      <c r="C441" s="123"/>
      <c r="D441" s="123"/>
      <c r="E441" s="12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</row>
    <row r="442" spans="2:18">
      <c r="B442" s="123"/>
      <c r="C442" s="123"/>
      <c r="D442" s="123"/>
      <c r="E442" s="12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</row>
    <row r="443" spans="2:18">
      <c r="B443" s="123"/>
      <c r="C443" s="123"/>
      <c r="D443" s="123"/>
      <c r="E443" s="12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</row>
    <row r="444" spans="2:18">
      <c r="B444" s="123"/>
      <c r="C444" s="123"/>
      <c r="D444" s="123"/>
      <c r="E444" s="12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</row>
    <row r="445" spans="2:18">
      <c r="B445" s="123"/>
      <c r="C445" s="123"/>
      <c r="D445" s="123"/>
      <c r="E445" s="12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</row>
    <row r="446" spans="2:18">
      <c r="B446" s="123"/>
      <c r="C446" s="123"/>
      <c r="D446" s="123"/>
      <c r="E446" s="12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</row>
    <row r="447" spans="2:18">
      <c r="B447" s="123"/>
      <c r="C447" s="123"/>
      <c r="D447" s="123"/>
      <c r="E447" s="12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</row>
    <row r="448" spans="2:18">
      <c r="B448" s="123"/>
      <c r="C448" s="123"/>
      <c r="D448" s="123"/>
      <c r="E448" s="12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</row>
    <row r="449" spans="2:18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>
      <c r="B452" s="123"/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>
      <c r="B453" s="123"/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>
      <c r="B454" s="123"/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>
      <c r="B455" s="123"/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</row>
    <row r="513" spans="2:18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</row>
    <row r="514" spans="2:18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</row>
    <row r="515" spans="2:18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</row>
    <row r="516" spans="2:18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</row>
    <row r="517" spans="2:18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</row>
    <row r="518" spans="2:18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</row>
    <row r="519" spans="2:18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</row>
    <row r="520" spans="2:18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</row>
    <row r="521" spans="2:18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</row>
    <row r="522" spans="2:18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</row>
    <row r="523" spans="2:18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</row>
    <row r="524" spans="2:18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</row>
    <row r="525" spans="2:18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</row>
    <row r="526" spans="2:18">
      <c r="B526" s="123"/>
      <c r="C526" s="123"/>
      <c r="D526" s="123"/>
      <c r="E526" s="12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</row>
    <row r="527" spans="2:18">
      <c r="B527" s="123"/>
      <c r="C527" s="123"/>
      <c r="D527" s="123"/>
      <c r="E527" s="12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</row>
    <row r="528" spans="2:18">
      <c r="B528" s="123"/>
      <c r="C528" s="123"/>
      <c r="D528" s="123"/>
      <c r="E528" s="12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</row>
    <row r="529" spans="2:18">
      <c r="B529" s="123"/>
      <c r="C529" s="123"/>
      <c r="D529" s="123"/>
      <c r="E529" s="12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</row>
    <row r="530" spans="2:18">
      <c r="B530" s="123"/>
      <c r="C530" s="123"/>
      <c r="D530" s="123"/>
      <c r="E530" s="12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</row>
    <row r="531" spans="2:18">
      <c r="B531" s="123"/>
      <c r="C531" s="123"/>
      <c r="D531" s="123"/>
      <c r="E531" s="12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</row>
    <row r="532" spans="2:18">
      <c r="B532" s="123"/>
      <c r="C532" s="123"/>
      <c r="D532" s="123"/>
      <c r="E532" s="12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</row>
    <row r="533" spans="2:18">
      <c r="B533" s="123"/>
      <c r="C533" s="123"/>
      <c r="D533" s="123"/>
      <c r="E533" s="12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</row>
    <row r="534" spans="2:18">
      <c r="B534" s="123"/>
      <c r="C534" s="123"/>
      <c r="D534" s="123"/>
      <c r="E534" s="12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</row>
    <row r="535" spans="2:18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</row>
    <row r="536" spans="2:18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</row>
    <row r="537" spans="2:18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</row>
    <row r="538" spans="2:18">
      <c r="B538" s="123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</row>
    <row r="539" spans="2:18">
      <c r="B539" s="123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</row>
    <row r="540" spans="2:18">
      <c r="B540" s="12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</row>
    <row r="541" spans="2:18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</row>
    <row r="542" spans="2:18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</row>
    <row r="543" spans="2:18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</row>
    <row r="544" spans="2:18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</row>
    <row r="545" spans="2:18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</row>
    <row r="546" spans="2:18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</row>
    <row r="547" spans="2:18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</row>
    <row r="548" spans="2:18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</row>
    <row r="549" spans="2:18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</row>
    <row r="550" spans="2:18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</row>
    <row r="551" spans="2:18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</row>
    <row r="552" spans="2:18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</row>
    <row r="553" spans="2:18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</row>
    <row r="554" spans="2:18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</row>
    <row r="555" spans="2:18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</row>
    <row r="556" spans="2:18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</row>
    <row r="557" spans="2:18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</row>
    <row r="558" spans="2:18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</row>
    <row r="559" spans="2:18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</row>
    <row r="560" spans="2:18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</row>
    <row r="561" spans="2:18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2:18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2:18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</row>
    <row r="564" spans="2:18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</row>
    <row r="565" spans="2:18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</row>
    <row r="566" spans="2:18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</row>
    <row r="567" spans="2:18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</row>
    <row r="568" spans="2:18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</row>
    <row r="569" spans="2:18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</row>
    <row r="570" spans="2:18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</row>
    <row r="571" spans="2:18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</row>
    <row r="572" spans="2:18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</row>
    <row r="573" spans="2:18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</row>
    <row r="574" spans="2:18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</row>
    <row r="575" spans="2:18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</row>
    <row r="576" spans="2:18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</row>
    <row r="577" spans="2:18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</row>
    <row r="578" spans="2:18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</row>
    <row r="579" spans="2:18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</row>
    <row r="580" spans="2:18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</row>
    <row r="581" spans="2:18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</row>
    <row r="582" spans="2:18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</row>
    <row r="583" spans="2:18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</row>
    <row r="584" spans="2:18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</row>
    <row r="585" spans="2:18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</row>
    <row r="586" spans="2:18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</row>
    <row r="587" spans="2:18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</row>
    <row r="588" spans="2:18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</row>
    <row r="589" spans="2:18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</row>
    <row r="590" spans="2:18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</row>
    <row r="591" spans="2:18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</row>
    <row r="592" spans="2:18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</row>
    <row r="593" spans="2:18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</row>
    <row r="594" spans="2:18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2:18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</row>
    <row r="596" spans="2:18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</row>
    <row r="597" spans="2:18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</row>
    <row r="598" spans="2:18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</row>
    <row r="599" spans="2:18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</row>
    <row r="600" spans="2:18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</row>
    <row r="601" spans="2:18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</row>
    <row r="602" spans="2:18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</row>
    <row r="603" spans="2:18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</row>
    <row r="604" spans="2:18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</row>
    <row r="605" spans="2:18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</row>
    <row r="606" spans="2:18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</row>
    <row r="607" spans="2:18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</row>
    <row r="608" spans="2:18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</row>
    <row r="609" spans="2:18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</row>
    <row r="610" spans="2:18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</row>
    <row r="611" spans="2:18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</row>
    <row r="612" spans="2:18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</row>
    <row r="613" spans="2:18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</row>
    <row r="614" spans="2:18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</row>
    <row r="615" spans="2:18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</row>
    <row r="616" spans="2:18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</row>
    <row r="617" spans="2:18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</row>
    <row r="618" spans="2:18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</row>
    <row r="619" spans="2:18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</row>
    <row r="620" spans="2:18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2:18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</row>
    <row r="622" spans="2:18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2:18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2:18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</row>
    <row r="625" spans="2:18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</row>
    <row r="626" spans="2:18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</row>
    <row r="627" spans="2:18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</row>
    <row r="628" spans="2:18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</row>
    <row r="629" spans="2:18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</row>
    <row r="630" spans="2:18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</row>
    <row r="631" spans="2:18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</row>
    <row r="632" spans="2:18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</row>
    <row r="633" spans="2:18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</row>
    <row r="634" spans="2:18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</row>
    <row r="635" spans="2:18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</row>
    <row r="636" spans="2:18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</row>
    <row r="637" spans="2:18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</row>
    <row r="638" spans="2:18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</row>
    <row r="639" spans="2:18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</row>
    <row r="640" spans="2:18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</row>
    <row r="641" spans="2:18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</row>
    <row r="642" spans="2:18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</row>
    <row r="643" spans="2:18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</row>
    <row r="644" spans="2:18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</row>
    <row r="645" spans="2:18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</row>
    <row r="646" spans="2:18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</row>
    <row r="647" spans="2:18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</row>
    <row r="648" spans="2:18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</row>
    <row r="649" spans="2:18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</row>
    <row r="650" spans="2:18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</row>
    <row r="651" spans="2:18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</row>
    <row r="652" spans="2:18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</row>
    <row r="653" spans="2:18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</row>
    <row r="654" spans="2:18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</row>
    <row r="655" spans="2:18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</row>
    <row r="656" spans="2:18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</row>
    <row r="657" spans="2:18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</row>
    <row r="658" spans="2:18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</row>
    <row r="659" spans="2:18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</row>
    <row r="660" spans="2:18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</row>
    <row r="661" spans="2:18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</row>
    <row r="662" spans="2:18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</row>
    <row r="663" spans="2:18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</row>
    <row r="664" spans="2:18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</row>
    <row r="665" spans="2:18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</row>
    <row r="666" spans="2:18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</row>
    <row r="667" spans="2:18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</row>
    <row r="668" spans="2:18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</row>
    <row r="669" spans="2:18">
      <c r="B669" s="123"/>
      <c r="C669" s="123"/>
      <c r="D669" s="123"/>
      <c r="E669" s="12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</row>
    <row r="670" spans="2:18">
      <c r="B670" s="123"/>
      <c r="C670" s="123"/>
      <c r="D670" s="123"/>
      <c r="E670" s="12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</row>
    <row r="671" spans="2:18">
      <c r="B671" s="123"/>
      <c r="C671" s="123"/>
      <c r="D671" s="123"/>
      <c r="E671" s="12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</row>
    <row r="672" spans="2:18">
      <c r="B672" s="123"/>
      <c r="C672" s="123"/>
      <c r="D672" s="123"/>
      <c r="E672" s="12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</row>
    <row r="673" spans="2:18">
      <c r="B673" s="123"/>
      <c r="C673" s="123"/>
      <c r="D673" s="123"/>
      <c r="E673" s="12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</row>
    <row r="674" spans="2:18">
      <c r="B674" s="123"/>
      <c r="C674" s="123"/>
      <c r="D674" s="123"/>
      <c r="E674" s="12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</row>
    <row r="675" spans="2:18">
      <c r="B675" s="123"/>
      <c r="C675" s="123"/>
      <c r="D675" s="123"/>
      <c r="E675" s="12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</row>
    <row r="676" spans="2:18">
      <c r="B676" s="123"/>
      <c r="C676" s="123"/>
      <c r="D676" s="123"/>
      <c r="E676" s="12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</row>
    <row r="677" spans="2:18">
      <c r="B677" s="123"/>
      <c r="C677" s="123"/>
      <c r="D677" s="123"/>
      <c r="E677" s="12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</row>
    <row r="678" spans="2:18">
      <c r="B678" s="123"/>
      <c r="C678" s="123"/>
      <c r="D678" s="123"/>
      <c r="E678" s="12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</row>
    <row r="679" spans="2:18">
      <c r="B679" s="123"/>
      <c r="C679" s="123"/>
      <c r="D679" s="123"/>
      <c r="E679" s="12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</row>
    <row r="680" spans="2:18">
      <c r="B680" s="123"/>
      <c r="C680" s="123"/>
      <c r="D680" s="123"/>
      <c r="E680" s="12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</row>
    <row r="681" spans="2:18">
      <c r="B681" s="123"/>
      <c r="C681" s="123"/>
      <c r="D681" s="123"/>
      <c r="E681" s="12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</row>
    <row r="682" spans="2:18">
      <c r="B682" s="123"/>
      <c r="C682" s="123"/>
      <c r="D682" s="123"/>
      <c r="E682" s="12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</row>
    <row r="683" spans="2:18">
      <c r="B683" s="123"/>
      <c r="C683" s="123"/>
      <c r="D683" s="123"/>
      <c r="E683" s="12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</row>
    <row r="684" spans="2:18">
      <c r="B684" s="123"/>
      <c r="C684" s="123"/>
      <c r="D684" s="123"/>
      <c r="E684" s="12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</row>
    <row r="685" spans="2:18">
      <c r="B685" s="123"/>
      <c r="C685" s="123"/>
      <c r="D685" s="123"/>
      <c r="E685" s="12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</row>
    <row r="686" spans="2:18">
      <c r="B686" s="123"/>
      <c r="C686" s="123"/>
      <c r="D686" s="123"/>
      <c r="E686" s="12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</row>
    <row r="687" spans="2:18">
      <c r="B687" s="123"/>
      <c r="C687" s="123"/>
      <c r="D687" s="123"/>
      <c r="E687" s="12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</row>
    <row r="688" spans="2:18">
      <c r="B688" s="123"/>
      <c r="C688" s="123"/>
      <c r="D688" s="123"/>
      <c r="E688" s="12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</row>
    <row r="689" spans="2:18">
      <c r="B689" s="123"/>
      <c r="C689" s="123"/>
      <c r="D689" s="123"/>
      <c r="E689" s="12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</row>
    <row r="690" spans="2:18">
      <c r="B690" s="123"/>
      <c r="C690" s="123"/>
      <c r="D690" s="123"/>
      <c r="E690" s="12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</row>
    <row r="691" spans="2:18">
      <c r="B691" s="123"/>
      <c r="C691" s="123"/>
      <c r="D691" s="123"/>
      <c r="E691" s="12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</row>
    <row r="692" spans="2:18">
      <c r="B692" s="123"/>
      <c r="C692" s="123"/>
      <c r="D692" s="123"/>
      <c r="E692" s="12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</row>
    <row r="693" spans="2:18">
      <c r="B693" s="123"/>
      <c r="C693" s="123"/>
      <c r="D693" s="123"/>
      <c r="E693" s="12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</row>
    <row r="694" spans="2:18">
      <c r="B694" s="123"/>
      <c r="C694" s="123"/>
      <c r="D694" s="123"/>
      <c r="E694" s="12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</row>
    <row r="695" spans="2:18">
      <c r="B695" s="123"/>
      <c r="C695" s="123"/>
      <c r="D695" s="123"/>
      <c r="E695" s="12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</row>
    <row r="696" spans="2:18">
      <c r="B696" s="123"/>
      <c r="C696" s="123"/>
      <c r="D696" s="123"/>
      <c r="E696" s="12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</row>
    <row r="697" spans="2:18">
      <c r="B697" s="123"/>
      <c r="C697" s="123"/>
      <c r="D697" s="123"/>
      <c r="E697" s="12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</row>
    <row r="698" spans="2:18">
      <c r="B698" s="123"/>
      <c r="C698" s="123"/>
      <c r="D698" s="123"/>
      <c r="E698" s="12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</row>
    <row r="699" spans="2:18">
      <c r="B699" s="123"/>
      <c r="C699" s="123"/>
      <c r="D699" s="123"/>
      <c r="E699" s="12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</row>
    <row r="700" spans="2:18">
      <c r="B700" s="123"/>
      <c r="C700" s="123"/>
      <c r="D700" s="123"/>
      <c r="E700" s="12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</row>
    <row r="701" spans="2:18">
      <c r="B701" s="123"/>
      <c r="C701" s="123"/>
      <c r="D701" s="123"/>
      <c r="E701" s="123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</row>
    <row r="702" spans="2:18">
      <c r="B702" s="123"/>
      <c r="C702" s="123"/>
      <c r="D702" s="123"/>
      <c r="E702" s="123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</row>
    <row r="703" spans="2:18">
      <c r="B703" s="123"/>
      <c r="C703" s="123"/>
      <c r="D703" s="123"/>
      <c r="E703" s="123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</row>
    <row r="704" spans="2:18">
      <c r="B704" s="123"/>
      <c r="C704" s="123"/>
      <c r="D704" s="123"/>
      <c r="E704" s="123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</row>
    <row r="705" spans="2:18">
      <c r="B705" s="123"/>
      <c r="C705" s="123"/>
      <c r="D705" s="123"/>
      <c r="E705" s="123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</row>
    <row r="706" spans="2:18">
      <c r="B706" s="123"/>
      <c r="C706" s="123"/>
      <c r="D706" s="123"/>
      <c r="E706" s="123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</row>
    <row r="707" spans="2:18">
      <c r="B707" s="123"/>
      <c r="C707" s="123"/>
      <c r="D707" s="123"/>
      <c r="E707" s="123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</row>
    <row r="708" spans="2:18">
      <c r="B708" s="123"/>
      <c r="C708" s="123"/>
      <c r="D708" s="123"/>
      <c r="E708" s="123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</row>
    <row r="709" spans="2:18">
      <c r="B709" s="123"/>
      <c r="C709" s="123"/>
      <c r="D709" s="123"/>
      <c r="E709" s="123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</row>
    <row r="710" spans="2:18">
      <c r="B710" s="123"/>
      <c r="C710" s="123"/>
      <c r="D710" s="123"/>
      <c r="E710" s="123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</row>
    <row r="711" spans="2:18">
      <c r="B711" s="123"/>
      <c r="C711" s="123"/>
      <c r="D711" s="123"/>
      <c r="E711" s="123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</row>
    <row r="712" spans="2:18">
      <c r="B712" s="123"/>
      <c r="C712" s="123"/>
      <c r="D712" s="123"/>
      <c r="E712" s="123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</row>
    <row r="713" spans="2:18">
      <c r="B713" s="123"/>
      <c r="C713" s="123"/>
      <c r="D713" s="123"/>
      <c r="E713" s="123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</row>
    <row r="714" spans="2:18">
      <c r="B714" s="123"/>
      <c r="C714" s="123"/>
      <c r="D714" s="123"/>
      <c r="E714" s="123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</row>
    <row r="715" spans="2:18">
      <c r="B715" s="123"/>
      <c r="C715" s="123"/>
      <c r="D715" s="123"/>
      <c r="E715" s="123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</row>
    <row r="716" spans="2:18">
      <c r="B716" s="123"/>
      <c r="C716" s="123"/>
      <c r="D716" s="123"/>
      <c r="E716" s="123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</row>
    <row r="717" spans="2:18">
      <c r="B717" s="123"/>
      <c r="C717" s="123"/>
      <c r="D717" s="123"/>
      <c r="E717" s="123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</row>
    <row r="718" spans="2:18">
      <c r="B718" s="123"/>
      <c r="C718" s="123"/>
      <c r="D718" s="123"/>
      <c r="E718" s="123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</row>
    <row r="719" spans="2:18">
      <c r="B719" s="123"/>
      <c r="C719" s="123"/>
      <c r="D719" s="123"/>
      <c r="E719" s="123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</row>
    <row r="720" spans="2:18">
      <c r="B720" s="123"/>
      <c r="C720" s="123"/>
      <c r="D720" s="123"/>
      <c r="E720" s="123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</row>
    <row r="721" spans="2:18">
      <c r="B721" s="123"/>
      <c r="C721" s="123"/>
      <c r="D721" s="123"/>
      <c r="E721" s="123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</row>
    <row r="722" spans="2:18">
      <c r="B722" s="123"/>
      <c r="C722" s="123"/>
      <c r="D722" s="123"/>
      <c r="E722" s="123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</row>
    <row r="723" spans="2:18">
      <c r="B723" s="123"/>
      <c r="C723" s="123"/>
      <c r="D723" s="123"/>
      <c r="E723" s="123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</row>
    <row r="724" spans="2:18">
      <c r="B724" s="123"/>
      <c r="C724" s="123"/>
      <c r="D724" s="123"/>
      <c r="E724" s="123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</row>
    <row r="725" spans="2:18">
      <c r="B725" s="123"/>
      <c r="C725" s="123"/>
      <c r="D725" s="123"/>
      <c r="E725" s="123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</row>
    <row r="726" spans="2:18">
      <c r="B726" s="123"/>
      <c r="C726" s="123"/>
      <c r="D726" s="123"/>
      <c r="E726" s="123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</row>
    <row r="727" spans="2:18">
      <c r="B727" s="123"/>
      <c r="C727" s="123"/>
      <c r="D727" s="123"/>
      <c r="E727" s="123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</row>
    <row r="728" spans="2:18">
      <c r="B728" s="123"/>
      <c r="C728" s="123"/>
      <c r="D728" s="123"/>
      <c r="E728" s="123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</row>
    <row r="729" spans="2:18">
      <c r="B729" s="123"/>
      <c r="C729" s="123"/>
      <c r="D729" s="123"/>
      <c r="E729" s="123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</row>
    <row r="730" spans="2:18">
      <c r="B730" s="123"/>
      <c r="C730" s="123"/>
      <c r="D730" s="123"/>
      <c r="E730" s="123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</row>
    <row r="731" spans="2:18">
      <c r="B731" s="123"/>
      <c r="C731" s="123"/>
      <c r="D731" s="123"/>
      <c r="E731" s="123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</row>
    <row r="732" spans="2:18">
      <c r="B732" s="123"/>
      <c r="C732" s="123"/>
      <c r="D732" s="123"/>
      <c r="E732" s="123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</row>
    <row r="733" spans="2:18">
      <c r="B733" s="123"/>
      <c r="C733" s="123"/>
      <c r="D733" s="123"/>
      <c r="E733" s="123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</row>
    <row r="734" spans="2:18">
      <c r="B734" s="123"/>
      <c r="C734" s="123"/>
      <c r="D734" s="123"/>
      <c r="E734" s="123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</row>
    <row r="735" spans="2:18">
      <c r="B735" s="123"/>
      <c r="C735" s="123"/>
      <c r="D735" s="123"/>
      <c r="E735" s="123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</row>
    <row r="736" spans="2:18">
      <c r="B736" s="123"/>
      <c r="C736" s="123"/>
      <c r="D736" s="123"/>
      <c r="E736" s="123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</row>
    <row r="737" spans="2:18">
      <c r="B737" s="123"/>
      <c r="C737" s="123"/>
      <c r="D737" s="123"/>
      <c r="E737" s="123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</row>
    <row r="738" spans="2:18">
      <c r="B738" s="123"/>
      <c r="C738" s="123"/>
      <c r="D738" s="123"/>
      <c r="E738" s="123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</row>
    <row r="739" spans="2:18">
      <c r="B739" s="123"/>
      <c r="C739" s="123"/>
      <c r="D739" s="123"/>
      <c r="E739" s="123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</row>
    <row r="740" spans="2:18">
      <c r="B740" s="123"/>
      <c r="C740" s="123"/>
      <c r="D740" s="123"/>
      <c r="E740" s="123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</row>
    <row r="741" spans="2:18">
      <c r="B741" s="123"/>
      <c r="C741" s="123"/>
      <c r="D741" s="123"/>
      <c r="E741" s="123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</row>
    <row r="742" spans="2:18">
      <c r="B742" s="123"/>
      <c r="C742" s="123"/>
      <c r="D742" s="123"/>
      <c r="E742" s="123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</row>
    <row r="743" spans="2:18">
      <c r="B743" s="123"/>
      <c r="C743" s="123"/>
      <c r="D743" s="123"/>
      <c r="E743" s="123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</row>
    <row r="744" spans="2:18">
      <c r="B744" s="123"/>
      <c r="C744" s="123"/>
      <c r="D744" s="123"/>
      <c r="E744" s="123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</row>
    <row r="745" spans="2:18">
      <c r="B745" s="123"/>
      <c r="C745" s="123"/>
      <c r="D745" s="123"/>
      <c r="E745" s="123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</row>
    <row r="746" spans="2:18">
      <c r="B746" s="123"/>
      <c r="C746" s="123"/>
      <c r="D746" s="123"/>
      <c r="E746" s="123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</row>
    <row r="747" spans="2:18">
      <c r="B747" s="123"/>
      <c r="C747" s="123"/>
      <c r="D747" s="123"/>
      <c r="E747" s="123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</row>
    <row r="748" spans="2:18">
      <c r="B748" s="123"/>
      <c r="C748" s="123"/>
      <c r="D748" s="123"/>
      <c r="E748" s="123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</row>
    <row r="749" spans="2:18">
      <c r="B749" s="123"/>
      <c r="C749" s="123"/>
      <c r="D749" s="123"/>
      <c r="E749" s="123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</row>
    <row r="750" spans="2:18">
      <c r="B750" s="123"/>
      <c r="C750" s="123"/>
      <c r="D750" s="123"/>
      <c r="E750" s="123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</row>
    <row r="751" spans="2:18">
      <c r="B751" s="123"/>
      <c r="C751" s="123"/>
      <c r="D751" s="123"/>
      <c r="E751" s="123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</row>
    <row r="752" spans="2:18">
      <c r="B752" s="123"/>
      <c r="C752" s="123"/>
      <c r="D752" s="123"/>
      <c r="E752" s="123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</row>
    <row r="753" spans="2:18">
      <c r="B753" s="123"/>
      <c r="C753" s="123"/>
      <c r="D753" s="123"/>
      <c r="E753" s="123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</row>
    <row r="754" spans="2:18">
      <c r="B754" s="123"/>
      <c r="C754" s="123"/>
      <c r="D754" s="123"/>
      <c r="E754" s="123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</row>
    <row r="755" spans="2:18">
      <c r="B755" s="123"/>
      <c r="C755" s="123"/>
      <c r="D755" s="123"/>
      <c r="E755" s="123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</row>
    <row r="756" spans="2:18">
      <c r="B756" s="123"/>
      <c r="C756" s="123"/>
      <c r="D756" s="123"/>
      <c r="E756" s="123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</row>
    <row r="757" spans="2:18">
      <c r="B757" s="123"/>
      <c r="C757" s="123"/>
      <c r="D757" s="123"/>
      <c r="E757" s="123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</row>
    <row r="758" spans="2:18">
      <c r="B758" s="123"/>
      <c r="C758" s="123"/>
      <c r="D758" s="123"/>
      <c r="E758" s="123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</row>
    <row r="759" spans="2:18">
      <c r="B759" s="123"/>
      <c r="C759" s="123"/>
      <c r="D759" s="123"/>
      <c r="E759" s="123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</row>
    <row r="760" spans="2:18">
      <c r="B760" s="123"/>
      <c r="C760" s="123"/>
      <c r="D760" s="123"/>
      <c r="E760" s="123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</row>
    <row r="761" spans="2:18">
      <c r="B761" s="123"/>
      <c r="C761" s="123"/>
      <c r="D761" s="123"/>
      <c r="E761" s="123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</row>
    <row r="762" spans="2:18">
      <c r="B762" s="123"/>
      <c r="C762" s="123"/>
      <c r="D762" s="123"/>
      <c r="E762" s="123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</row>
    <row r="763" spans="2:18">
      <c r="B763" s="123"/>
      <c r="C763" s="123"/>
      <c r="D763" s="123"/>
      <c r="E763" s="123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</row>
    <row r="764" spans="2:18">
      <c r="B764" s="123"/>
      <c r="C764" s="123"/>
      <c r="D764" s="123"/>
      <c r="E764" s="123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</row>
    <row r="765" spans="2:18">
      <c r="B765" s="123"/>
      <c r="C765" s="123"/>
      <c r="D765" s="123"/>
      <c r="E765" s="123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</row>
    <row r="766" spans="2:18">
      <c r="B766" s="123"/>
      <c r="C766" s="123"/>
      <c r="D766" s="123"/>
      <c r="E766" s="123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</row>
    <row r="767" spans="2:18">
      <c r="B767" s="123"/>
      <c r="C767" s="123"/>
      <c r="D767" s="123"/>
      <c r="E767" s="123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</row>
    <row r="768" spans="2:18">
      <c r="B768" s="123"/>
      <c r="C768" s="123"/>
      <c r="D768" s="123"/>
      <c r="E768" s="123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</row>
    <row r="769" spans="2:18">
      <c r="B769" s="123"/>
      <c r="C769" s="123"/>
      <c r="D769" s="123"/>
      <c r="E769" s="123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</row>
    <row r="770" spans="2:18">
      <c r="B770" s="123"/>
      <c r="C770" s="123"/>
      <c r="D770" s="123"/>
      <c r="E770" s="123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</row>
    <row r="771" spans="2:18">
      <c r="B771" s="123"/>
      <c r="C771" s="123"/>
      <c r="D771" s="123"/>
      <c r="E771" s="123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</row>
    <row r="772" spans="2:18">
      <c r="B772" s="123"/>
      <c r="C772" s="123"/>
      <c r="D772" s="123"/>
      <c r="E772" s="123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</row>
    <row r="773" spans="2:18">
      <c r="B773" s="123"/>
      <c r="C773" s="123"/>
      <c r="D773" s="123"/>
      <c r="E773" s="123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</row>
    <row r="774" spans="2:18">
      <c r="B774" s="123"/>
      <c r="C774" s="123"/>
      <c r="D774" s="123"/>
      <c r="E774" s="123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</row>
    <row r="775" spans="2:18">
      <c r="B775" s="123"/>
      <c r="C775" s="123"/>
      <c r="D775" s="123"/>
      <c r="E775" s="123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</row>
    <row r="776" spans="2:18">
      <c r="B776" s="123"/>
      <c r="C776" s="123"/>
      <c r="D776" s="123"/>
      <c r="E776" s="123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</row>
    <row r="777" spans="2:18">
      <c r="B777" s="123"/>
      <c r="C777" s="123"/>
      <c r="D777" s="123"/>
      <c r="E777" s="123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</row>
    <row r="778" spans="2:18">
      <c r="B778" s="123"/>
      <c r="C778" s="123"/>
      <c r="D778" s="123"/>
      <c r="E778" s="123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</row>
    <row r="779" spans="2:18">
      <c r="B779" s="123"/>
      <c r="C779" s="123"/>
      <c r="D779" s="123"/>
      <c r="E779" s="123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</row>
    <row r="780" spans="2:18">
      <c r="B780" s="123"/>
      <c r="C780" s="123"/>
      <c r="D780" s="123"/>
      <c r="E780" s="123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</row>
    <row r="781" spans="2:18">
      <c r="B781" s="123"/>
      <c r="C781" s="123"/>
      <c r="D781" s="123"/>
      <c r="E781" s="123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</row>
    <row r="782" spans="2:18">
      <c r="B782" s="123"/>
      <c r="C782" s="123"/>
      <c r="D782" s="123"/>
      <c r="E782" s="123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</row>
    <row r="783" spans="2:18">
      <c r="B783" s="123"/>
      <c r="C783" s="123"/>
      <c r="D783" s="123"/>
      <c r="E783" s="123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</row>
    <row r="784" spans="2:18">
      <c r="B784" s="123"/>
      <c r="C784" s="123"/>
      <c r="D784" s="123"/>
      <c r="E784" s="123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</row>
    <row r="785" spans="2:18">
      <c r="B785" s="123"/>
      <c r="C785" s="123"/>
      <c r="D785" s="123"/>
      <c r="E785" s="123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</row>
    <row r="786" spans="2:18">
      <c r="B786" s="123"/>
      <c r="C786" s="123"/>
      <c r="D786" s="123"/>
      <c r="E786" s="123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</row>
    <row r="787" spans="2:18">
      <c r="B787" s="123"/>
      <c r="C787" s="123"/>
      <c r="D787" s="123"/>
      <c r="E787" s="123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</row>
    <row r="788" spans="2:18">
      <c r="B788" s="123"/>
      <c r="C788" s="123"/>
      <c r="D788" s="123"/>
      <c r="E788" s="123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</row>
    <row r="789" spans="2:18">
      <c r="B789" s="123"/>
      <c r="C789" s="123"/>
      <c r="D789" s="123"/>
      <c r="E789" s="123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</row>
    <row r="790" spans="2:18">
      <c r="B790" s="123"/>
      <c r="C790" s="123"/>
      <c r="D790" s="123"/>
      <c r="E790" s="123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</row>
    <row r="791" spans="2:18">
      <c r="B791" s="123"/>
      <c r="C791" s="123"/>
      <c r="D791" s="123"/>
      <c r="E791" s="123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</row>
    <row r="792" spans="2:18">
      <c r="B792" s="123"/>
      <c r="C792" s="123"/>
      <c r="D792" s="123"/>
      <c r="E792" s="123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</row>
    <row r="793" spans="2:18">
      <c r="B793" s="123"/>
      <c r="C793" s="123"/>
      <c r="D793" s="123"/>
      <c r="E793" s="123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</row>
    <row r="794" spans="2:18">
      <c r="B794" s="123"/>
      <c r="C794" s="123"/>
      <c r="D794" s="123"/>
      <c r="E794" s="123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</row>
    <row r="795" spans="2:18">
      <c r="B795" s="123"/>
      <c r="C795" s="123"/>
      <c r="D795" s="123"/>
      <c r="E795" s="123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</row>
    <row r="796" spans="2:18">
      <c r="B796" s="123"/>
      <c r="C796" s="123"/>
      <c r="D796" s="123"/>
      <c r="E796" s="123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</row>
    <row r="797" spans="2:18">
      <c r="B797" s="123"/>
      <c r="C797" s="123"/>
      <c r="D797" s="123"/>
      <c r="E797" s="123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</row>
    <row r="798" spans="2:18">
      <c r="B798" s="123"/>
      <c r="C798" s="123"/>
      <c r="D798" s="123"/>
      <c r="E798" s="123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</row>
    <row r="799" spans="2:18">
      <c r="B799" s="123"/>
      <c r="C799" s="123"/>
      <c r="D799" s="123"/>
      <c r="E799" s="123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</row>
    <row r="800" spans="2:18">
      <c r="B800" s="123"/>
      <c r="C800" s="123"/>
      <c r="D800" s="123"/>
      <c r="E800" s="123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</row>
    <row r="801" spans="2:18">
      <c r="B801" s="123"/>
      <c r="C801" s="123"/>
      <c r="D801" s="123"/>
      <c r="E801" s="123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</row>
    <row r="802" spans="2:18">
      <c r="B802" s="123"/>
      <c r="C802" s="123"/>
      <c r="D802" s="123"/>
      <c r="E802" s="123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</row>
    <row r="803" spans="2:18">
      <c r="B803" s="123"/>
      <c r="C803" s="123"/>
      <c r="D803" s="123"/>
      <c r="E803" s="123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</row>
    <row r="804" spans="2:18">
      <c r="B804" s="123"/>
      <c r="C804" s="123"/>
      <c r="D804" s="123"/>
      <c r="E804" s="123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</row>
    <row r="805" spans="2:18">
      <c r="B805" s="123"/>
      <c r="C805" s="123"/>
      <c r="D805" s="123"/>
      <c r="E805" s="123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</row>
    <row r="806" spans="2:18">
      <c r="B806" s="123"/>
      <c r="C806" s="123"/>
      <c r="D806" s="123"/>
      <c r="E806" s="123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</row>
    <row r="807" spans="2:18">
      <c r="B807" s="123"/>
      <c r="C807" s="123"/>
      <c r="D807" s="123"/>
      <c r="E807" s="123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</row>
    <row r="808" spans="2:18">
      <c r="B808" s="123"/>
      <c r="C808" s="123"/>
      <c r="D808" s="123"/>
      <c r="E808" s="123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</row>
    <row r="809" spans="2:18">
      <c r="B809" s="123"/>
      <c r="C809" s="123"/>
      <c r="D809" s="123"/>
      <c r="E809" s="123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</row>
    <row r="810" spans="2:18">
      <c r="B810" s="123"/>
      <c r="C810" s="123"/>
      <c r="D810" s="123"/>
      <c r="E810" s="123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</row>
    <row r="811" spans="2:18">
      <c r="B811" s="123"/>
      <c r="C811" s="123"/>
      <c r="D811" s="123"/>
      <c r="E811" s="123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</row>
    <row r="812" spans="2:18">
      <c r="B812" s="123"/>
      <c r="C812" s="123"/>
      <c r="D812" s="123"/>
      <c r="E812" s="123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</row>
    <row r="813" spans="2:18">
      <c r="B813" s="123"/>
      <c r="C813" s="123"/>
      <c r="D813" s="123"/>
      <c r="E813" s="123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</row>
    <row r="814" spans="2:18">
      <c r="B814" s="123"/>
      <c r="C814" s="123"/>
      <c r="D814" s="123"/>
      <c r="E814" s="123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</row>
    <row r="815" spans="2:18">
      <c r="B815" s="123"/>
      <c r="C815" s="123"/>
      <c r="D815" s="123"/>
      <c r="E815" s="123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</row>
    <row r="816" spans="2:18">
      <c r="B816" s="123"/>
      <c r="C816" s="123"/>
      <c r="D816" s="123"/>
      <c r="E816" s="123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</row>
    <row r="817" spans="2:18">
      <c r="B817" s="123"/>
      <c r="C817" s="123"/>
      <c r="D817" s="123"/>
      <c r="E817" s="123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</row>
    <row r="818" spans="2:18">
      <c r="B818" s="123"/>
      <c r="C818" s="123"/>
      <c r="D818" s="123"/>
      <c r="E818" s="123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</row>
    <row r="819" spans="2:18">
      <c r="B819" s="123"/>
      <c r="C819" s="123"/>
      <c r="D819" s="123"/>
      <c r="E819" s="123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</row>
    <row r="820" spans="2:18">
      <c r="B820" s="123"/>
      <c r="C820" s="123"/>
      <c r="D820" s="123"/>
      <c r="E820" s="123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</row>
    <row r="821" spans="2:18">
      <c r="B821" s="123"/>
      <c r="C821" s="123"/>
      <c r="D821" s="123"/>
      <c r="E821" s="123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</row>
    <row r="822" spans="2:18">
      <c r="B822" s="123"/>
      <c r="C822" s="123"/>
      <c r="D822" s="123"/>
      <c r="E822" s="123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</row>
    <row r="823" spans="2:18">
      <c r="B823" s="123"/>
      <c r="C823" s="123"/>
      <c r="D823" s="123"/>
      <c r="E823" s="123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</row>
    <row r="824" spans="2:18">
      <c r="B824" s="123"/>
      <c r="C824" s="123"/>
      <c r="D824" s="123"/>
      <c r="E824" s="123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</row>
    <row r="825" spans="2:18">
      <c r="B825" s="123"/>
      <c r="C825" s="123"/>
      <c r="D825" s="123"/>
      <c r="E825" s="123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</row>
    <row r="826" spans="2:18">
      <c r="B826" s="123"/>
      <c r="C826" s="123"/>
      <c r="D826" s="123"/>
      <c r="E826" s="123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</row>
    <row r="827" spans="2:18">
      <c r="B827" s="123"/>
      <c r="C827" s="123"/>
      <c r="D827" s="123"/>
      <c r="E827" s="123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</row>
    <row r="828" spans="2:18">
      <c r="B828" s="123"/>
      <c r="C828" s="123"/>
      <c r="D828" s="123"/>
      <c r="E828" s="123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</row>
    <row r="829" spans="2:18">
      <c r="B829" s="123"/>
      <c r="C829" s="123"/>
      <c r="D829" s="123"/>
      <c r="E829" s="123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</row>
    <row r="830" spans="2:18">
      <c r="B830" s="123"/>
      <c r="C830" s="123"/>
      <c r="D830" s="123"/>
      <c r="E830" s="123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</row>
    <row r="831" spans="2:18">
      <c r="B831" s="123"/>
      <c r="C831" s="123"/>
      <c r="D831" s="123"/>
      <c r="E831" s="123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</row>
    <row r="832" spans="2:18">
      <c r="B832" s="123"/>
      <c r="C832" s="123"/>
      <c r="D832" s="123"/>
      <c r="E832" s="123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</row>
    <row r="833" spans="2:18">
      <c r="B833" s="123"/>
      <c r="C833" s="123"/>
      <c r="D833" s="123"/>
      <c r="E833" s="123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</row>
    <row r="834" spans="2:18">
      <c r="B834" s="123"/>
      <c r="C834" s="123"/>
      <c r="D834" s="123"/>
      <c r="E834" s="123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</row>
    <row r="835" spans="2:18">
      <c r="B835" s="123"/>
      <c r="C835" s="123"/>
      <c r="D835" s="123"/>
      <c r="E835" s="123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</row>
    <row r="836" spans="2:18">
      <c r="B836" s="123"/>
      <c r="C836" s="123"/>
      <c r="D836" s="123"/>
      <c r="E836" s="123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</row>
    <row r="837" spans="2:18">
      <c r="B837" s="123"/>
      <c r="C837" s="123"/>
      <c r="D837" s="123"/>
      <c r="E837" s="123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</row>
    <row r="838" spans="2:18">
      <c r="B838" s="123"/>
      <c r="C838" s="123"/>
      <c r="D838" s="123"/>
      <c r="E838" s="123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</row>
    <row r="839" spans="2:18">
      <c r="B839" s="123"/>
      <c r="C839" s="123"/>
      <c r="D839" s="123"/>
      <c r="E839" s="123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</row>
    <row r="840" spans="2:18">
      <c r="B840" s="123"/>
      <c r="C840" s="123"/>
      <c r="D840" s="123"/>
      <c r="E840" s="123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</row>
    <row r="841" spans="2:18">
      <c r="B841" s="123"/>
      <c r="C841" s="123"/>
      <c r="D841" s="123"/>
      <c r="E841" s="123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</row>
    <row r="842" spans="2:18">
      <c r="B842" s="123"/>
      <c r="C842" s="123"/>
      <c r="D842" s="123"/>
      <c r="E842" s="123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</row>
    <row r="843" spans="2:18">
      <c r="B843" s="123"/>
      <c r="C843" s="123"/>
      <c r="D843" s="123"/>
      <c r="E843" s="123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</row>
    <row r="844" spans="2:18">
      <c r="B844" s="123"/>
      <c r="C844" s="123"/>
      <c r="D844" s="123"/>
      <c r="E844" s="123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</row>
    <row r="845" spans="2:18">
      <c r="B845" s="123"/>
      <c r="C845" s="123"/>
      <c r="D845" s="123"/>
      <c r="E845" s="123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</row>
    <row r="846" spans="2:18">
      <c r="B846" s="123"/>
      <c r="C846" s="123"/>
      <c r="D846" s="123"/>
      <c r="E846" s="123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</row>
    <row r="847" spans="2:18">
      <c r="B847" s="123"/>
      <c r="C847" s="123"/>
      <c r="D847" s="123"/>
      <c r="E847" s="123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</row>
    <row r="848" spans="2:18">
      <c r="B848" s="123"/>
      <c r="C848" s="123"/>
      <c r="D848" s="123"/>
      <c r="E848" s="123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</row>
    <row r="849" spans="2:18">
      <c r="B849" s="123"/>
      <c r="C849" s="123"/>
      <c r="D849" s="123"/>
      <c r="E849" s="123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</row>
    <row r="850" spans="2:18">
      <c r="B850" s="123"/>
      <c r="C850" s="123"/>
      <c r="D850" s="123"/>
      <c r="E850" s="123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</row>
    <row r="851" spans="2:18">
      <c r="B851" s="123"/>
      <c r="C851" s="123"/>
      <c r="D851" s="123"/>
      <c r="E851" s="123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</row>
    <row r="852" spans="2:18">
      <c r="B852" s="123"/>
      <c r="C852" s="123"/>
      <c r="D852" s="123"/>
      <c r="E852" s="123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</row>
    <row r="853" spans="2:18">
      <c r="B853" s="123"/>
      <c r="C853" s="123"/>
      <c r="D853" s="123"/>
      <c r="E853" s="123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</row>
    <row r="854" spans="2:18">
      <c r="B854" s="123"/>
      <c r="C854" s="123"/>
      <c r="D854" s="123"/>
      <c r="E854" s="123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</row>
    <row r="855" spans="2:18">
      <c r="B855" s="123"/>
      <c r="C855" s="123"/>
      <c r="D855" s="123"/>
      <c r="E855" s="123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</row>
    <row r="856" spans="2:18">
      <c r="B856" s="123"/>
      <c r="C856" s="123"/>
      <c r="D856" s="123"/>
      <c r="E856" s="123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</row>
    <row r="857" spans="2:18">
      <c r="B857" s="123"/>
      <c r="C857" s="123"/>
      <c r="D857" s="123"/>
      <c r="E857" s="123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</row>
    <row r="858" spans="2:18">
      <c r="B858" s="123"/>
      <c r="C858" s="123"/>
      <c r="D858" s="123"/>
      <c r="E858" s="123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</row>
    <row r="859" spans="2:18">
      <c r="B859" s="123"/>
      <c r="C859" s="123"/>
      <c r="D859" s="123"/>
      <c r="E859" s="123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</row>
    <row r="860" spans="2:18">
      <c r="B860" s="123"/>
      <c r="C860" s="123"/>
      <c r="D860" s="123"/>
      <c r="E860" s="123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</row>
    <row r="861" spans="2:18">
      <c r="B861" s="123"/>
      <c r="C861" s="123"/>
      <c r="D861" s="123"/>
      <c r="E861" s="123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</row>
    <row r="862" spans="2:18">
      <c r="B862" s="123"/>
      <c r="C862" s="123"/>
      <c r="D862" s="123"/>
      <c r="E862" s="123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</row>
    <row r="863" spans="2:18">
      <c r="B863" s="123"/>
      <c r="C863" s="123"/>
      <c r="D863" s="123"/>
      <c r="E863" s="123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</row>
    <row r="864" spans="2:18">
      <c r="B864" s="123"/>
      <c r="C864" s="123"/>
      <c r="D864" s="123"/>
      <c r="E864" s="123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</row>
    <row r="865" spans="2:18">
      <c r="B865" s="123"/>
      <c r="C865" s="123"/>
      <c r="D865" s="123"/>
      <c r="E865" s="123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</row>
    <row r="866" spans="2:18">
      <c r="B866" s="123"/>
      <c r="C866" s="123"/>
      <c r="D866" s="123"/>
      <c r="E866" s="123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</row>
    <row r="867" spans="2:18">
      <c r="B867" s="123"/>
      <c r="C867" s="123"/>
      <c r="D867" s="123"/>
      <c r="E867" s="123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</row>
    <row r="868" spans="2:18">
      <c r="B868" s="123"/>
      <c r="C868" s="123"/>
      <c r="D868" s="123"/>
      <c r="E868" s="123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</row>
    <row r="869" spans="2:18">
      <c r="B869" s="123"/>
      <c r="C869" s="123"/>
      <c r="D869" s="123"/>
      <c r="E869" s="123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</row>
    <row r="870" spans="2:18">
      <c r="B870" s="123"/>
      <c r="C870" s="123"/>
      <c r="D870" s="123"/>
      <c r="E870" s="123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</row>
    <row r="871" spans="2:18">
      <c r="B871" s="123"/>
      <c r="C871" s="123"/>
      <c r="D871" s="123"/>
      <c r="E871" s="123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</row>
    <row r="872" spans="2:18">
      <c r="B872" s="123"/>
      <c r="C872" s="123"/>
      <c r="D872" s="123"/>
      <c r="E872" s="123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</row>
    <row r="873" spans="2:18">
      <c r="B873" s="123"/>
      <c r="C873" s="123"/>
      <c r="D873" s="123"/>
      <c r="E873" s="123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</row>
    <row r="874" spans="2:18">
      <c r="B874" s="123"/>
      <c r="C874" s="123"/>
      <c r="D874" s="123"/>
      <c r="E874" s="123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</row>
    <row r="875" spans="2:18">
      <c r="B875" s="123"/>
      <c r="C875" s="123"/>
      <c r="D875" s="123"/>
      <c r="E875" s="123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</row>
    <row r="876" spans="2:18">
      <c r="B876" s="123"/>
      <c r="C876" s="123"/>
      <c r="D876" s="123"/>
      <c r="E876" s="123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</row>
    <row r="877" spans="2:18">
      <c r="B877" s="123"/>
      <c r="C877" s="123"/>
      <c r="D877" s="123"/>
      <c r="E877" s="123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</row>
    <row r="878" spans="2:18">
      <c r="B878" s="123"/>
      <c r="C878" s="123"/>
      <c r="D878" s="123"/>
      <c r="E878" s="123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</row>
    <row r="879" spans="2:18">
      <c r="B879" s="123"/>
      <c r="C879" s="123"/>
      <c r="D879" s="123"/>
      <c r="E879" s="123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</row>
    <row r="880" spans="2:18">
      <c r="B880" s="123"/>
      <c r="C880" s="123"/>
      <c r="D880" s="123"/>
      <c r="E880" s="123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</row>
    <row r="881" spans="2:18">
      <c r="B881" s="123"/>
      <c r="C881" s="123"/>
      <c r="D881" s="123"/>
      <c r="E881" s="123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</row>
    <row r="882" spans="2:18">
      <c r="B882" s="123"/>
      <c r="C882" s="123"/>
      <c r="D882" s="123"/>
      <c r="E882" s="123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</row>
    <row r="883" spans="2:18">
      <c r="B883" s="123"/>
      <c r="C883" s="123"/>
      <c r="D883" s="123"/>
      <c r="E883" s="123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</row>
    <row r="884" spans="2:18">
      <c r="B884" s="123"/>
      <c r="C884" s="123"/>
      <c r="D884" s="123"/>
      <c r="E884" s="123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</row>
    <row r="885" spans="2:18">
      <c r="B885" s="123"/>
      <c r="C885" s="123"/>
      <c r="D885" s="123"/>
      <c r="E885" s="123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</row>
    <row r="886" spans="2:18">
      <c r="B886" s="123"/>
      <c r="C886" s="123"/>
      <c r="D886" s="123"/>
      <c r="E886" s="123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</row>
    <row r="887" spans="2:18">
      <c r="B887" s="123"/>
      <c r="C887" s="123"/>
      <c r="D887" s="123"/>
      <c r="E887" s="123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</row>
    <row r="888" spans="2:18">
      <c r="B888" s="123"/>
      <c r="C888" s="123"/>
      <c r="D888" s="123"/>
      <c r="E888" s="123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</row>
    <row r="889" spans="2:18">
      <c r="B889" s="123"/>
      <c r="C889" s="123"/>
      <c r="D889" s="123"/>
      <c r="E889" s="123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</row>
    <row r="890" spans="2:18">
      <c r="B890" s="123"/>
      <c r="C890" s="123"/>
      <c r="D890" s="123"/>
      <c r="E890" s="123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</row>
    <row r="891" spans="2:18">
      <c r="B891" s="123"/>
      <c r="C891" s="123"/>
      <c r="D891" s="123"/>
      <c r="E891" s="123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</row>
    <row r="892" spans="2:18">
      <c r="B892" s="123"/>
      <c r="C892" s="123"/>
      <c r="D892" s="123"/>
      <c r="E892" s="123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</row>
    <row r="893" spans="2:18">
      <c r="B893" s="123"/>
      <c r="C893" s="123"/>
      <c r="D893" s="123"/>
      <c r="E893" s="123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</row>
    <row r="894" spans="2:18">
      <c r="B894" s="123"/>
      <c r="C894" s="123"/>
      <c r="D894" s="123"/>
      <c r="E894" s="123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</row>
    <row r="895" spans="2:18">
      <c r="B895" s="123"/>
      <c r="C895" s="123"/>
      <c r="D895" s="123"/>
      <c r="E895" s="123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</row>
    <row r="896" spans="2:18">
      <c r="B896" s="123"/>
      <c r="C896" s="123"/>
      <c r="D896" s="123"/>
      <c r="E896" s="123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</row>
    <row r="897" spans="2:18">
      <c r="B897" s="123"/>
      <c r="C897" s="123"/>
      <c r="D897" s="123"/>
      <c r="E897" s="123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</row>
    <row r="898" spans="2:18">
      <c r="B898" s="123"/>
      <c r="C898" s="123"/>
      <c r="D898" s="123"/>
      <c r="E898" s="123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</row>
    <row r="899" spans="2:18">
      <c r="B899" s="123"/>
      <c r="C899" s="123"/>
      <c r="D899" s="123"/>
      <c r="E899" s="123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</row>
    <row r="900" spans="2:18">
      <c r="B900" s="123"/>
      <c r="C900" s="123"/>
      <c r="D900" s="123"/>
      <c r="E900" s="123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</row>
    <row r="901" spans="2:18">
      <c r="B901" s="123"/>
      <c r="C901" s="123"/>
      <c r="D901" s="123"/>
      <c r="E901" s="123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</row>
    <row r="902" spans="2:18">
      <c r="B902" s="123"/>
      <c r="C902" s="123"/>
      <c r="D902" s="123"/>
      <c r="E902" s="123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</row>
    <row r="903" spans="2:18">
      <c r="B903" s="123"/>
      <c r="C903" s="123"/>
      <c r="D903" s="123"/>
      <c r="E903" s="123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</row>
    <row r="904" spans="2:18">
      <c r="B904" s="123"/>
      <c r="C904" s="123"/>
      <c r="D904" s="123"/>
      <c r="E904" s="123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</row>
    <row r="905" spans="2:18">
      <c r="B905" s="123"/>
      <c r="C905" s="123"/>
      <c r="D905" s="123"/>
      <c r="E905" s="123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</row>
    <row r="906" spans="2:18">
      <c r="B906" s="123"/>
      <c r="C906" s="123"/>
      <c r="D906" s="123"/>
      <c r="E906" s="123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</row>
    <row r="907" spans="2:18">
      <c r="B907" s="123"/>
      <c r="C907" s="123"/>
      <c r="D907" s="123"/>
      <c r="E907" s="123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</row>
    <row r="908" spans="2:18">
      <c r="B908" s="123"/>
      <c r="C908" s="123"/>
      <c r="D908" s="123"/>
      <c r="E908" s="123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</row>
    <row r="909" spans="2:18">
      <c r="B909" s="123"/>
      <c r="C909" s="123"/>
      <c r="D909" s="123"/>
      <c r="E909" s="123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</row>
    <row r="910" spans="2:18">
      <c r="B910" s="123"/>
      <c r="C910" s="123"/>
      <c r="D910" s="123"/>
      <c r="E910" s="123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</row>
    <row r="911" spans="2:18">
      <c r="B911" s="123"/>
      <c r="C911" s="123"/>
      <c r="D911" s="123"/>
      <c r="E911" s="123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</row>
    <row r="912" spans="2:18">
      <c r="B912" s="123"/>
      <c r="C912" s="123"/>
      <c r="D912" s="123"/>
      <c r="E912" s="123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</row>
    <row r="913" spans="2:18">
      <c r="B913" s="123"/>
      <c r="C913" s="123"/>
      <c r="D913" s="123"/>
      <c r="E913" s="123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</row>
    <row r="914" spans="2:18">
      <c r="B914" s="123"/>
      <c r="C914" s="123"/>
      <c r="D914" s="123"/>
      <c r="E914" s="123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</row>
    <row r="915" spans="2:18">
      <c r="B915" s="123"/>
      <c r="C915" s="123"/>
      <c r="D915" s="123"/>
      <c r="E915" s="123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</row>
    <row r="916" spans="2:18">
      <c r="B916" s="123"/>
      <c r="C916" s="123"/>
      <c r="D916" s="123"/>
      <c r="E916" s="123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</row>
    <row r="917" spans="2:18">
      <c r="B917" s="123"/>
      <c r="C917" s="123"/>
      <c r="D917" s="123"/>
      <c r="E917" s="123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</row>
    <row r="918" spans="2:18">
      <c r="B918" s="123"/>
      <c r="C918" s="123"/>
      <c r="D918" s="123"/>
      <c r="E918" s="123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</row>
    <row r="919" spans="2:18">
      <c r="B919" s="123"/>
      <c r="C919" s="123"/>
      <c r="D919" s="123"/>
      <c r="E919" s="123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</row>
    <row r="920" spans="2:18">
      <c r="B920" s="123"/>
      <c r="C920" s="123"/>
      <c r="D920" s="123"/>
      <c r="E920" s="123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</row>
    <row r="921" spans="2:18">
      <c r="B921" s="123"/>
      <c r="C921" s="123"/>
      <c r="D921" s="123"/>
      <c r="E921" s="123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</row>
    <row r="922" spans="2:18">
      <c r="B922" s="123"/>
      <c r="C922" s="123"/>
      <c r="D922" s="123"/>
      <c r="E922" s="123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</row>
    <row r="923" spans="2:18">
      <c r="B923" s="123"/>
      <c r="C923" s="123"/>
      <c r="D923" s="123"/>
      <c r="E923" s="123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</row>
    <row r="924" spans="2:18">
      <c r="B924" s="123"/>
      <c r="C924" s="123"/>
      <c r="D924" s="123"/>
      <c r="E924" s="123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</row>
    <row r="925" spans="2:18">
      <c r="B925" s="123"/>
      <c r="C925" s="123"/>
      <c r="D925" s="123"/>
      <c r="E925" s="123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</row>
    <row r="926" spans="2:18">
      <c r="B926" s="123"/>
      <c r="C926" s="123"/>
      <c r="D926" s="123"/>
      <c r="E926" s="123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</row>
    <row r="927" spans="2:18">
      <c r="B927" s="123"/>
      <c r="C927" s="123"/>
      <c r="D927" s="123"/>
      <c r="E927" s="123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</row>
    <row r="928" spans="2:18">
      <c r="B928" s="123"/>
      <c r="C928" s="123"/>
      <c r="D928" s="123"/>
      <c r="E928" s="123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</row>
    <row r="929" spans="2:18">
      <c r="B929" s="123"/>
      <c r="C929" s="123"/>
      <c r="D929" s="123"/>
      <c r="E929" s="123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</row>
    <row r="930" spans="2:18">
      <c r="B930" s="123"/>
      <c r="C930" s="123"/>
      <c r="D930" s="123"/>
      <c r="E930" s="123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</row>
    <row r="931" spans="2:18">
      <c r="B931" s="123"/>
      <c r="C931" s="123"/>
      <c r="D931" s="123"/>
      <c r="E931" s="123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</row>
    <row r="932" spans="2:18">
      <c r="B932" s="123"/>
      <c r="C932" s="123"/>
      <c r="D932" s="123"/>
      <c r="E932" s="123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</row>
    <row r="933" spans="2:18">
      <c r="B933" s="123"/>
      <c r="C933" s="123"/>
      <c r="D933" s="123"/>
      <c r="E933" s="123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</row>
    <row r="934" spans="2:18">
      <c r="B934" s="123"/>
      <c r="C934" s="123"/>
      <c r="D934" s="123"/>
      <c r="E934" s="123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</row>
    <row r="935" spans="2:18">
      <c r="B935" s="123"/>
      <c r="C935" s="123"/>
      <c r="D935" s="123"/>
      <c r="E935" s="123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</row>
    <row r="936" spans="2:18">
      <c r="B936" s="123"/>
      <c r="C936" s="123"/>
      <c r="D936" s="123"/>
      <c r="E936" s="123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</row>
    <row r="937" spans="2:18">
      <c r="B937" s="123"/>
      <c r="C937" s="123"/>
      <c r="D937" s="123"/>
      <c r="E937" s="123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</row>
    <row r="938" spans="2:18">
      <c r="B938" s="123"/>
      <c r="C938" s="123"/>
      <c r="D938" s="123"/>
      <c r="E938" s="123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</row>
    <row r="939" spans="2:18">
      <c r="B939" s="123"/>
      <c r="C939" s="123"/>
      <c r="D939" s="123"/>
      <c r="E939" s="123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</row>
    <row r="940" spans="2:18">
      <c r="B940" s="123"/>
      <c r="C940" s="123"/>
      <c r="D940" s="123"/>
      <c r="E940" s="123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</row>
    <row r="941" spans="2:18">
      <c r="B941" s="123"/>
      <c r="C941" s="123"/>
      <c r="D941" s="123"/>
      <c r="E941" s="123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</row>
    <row r="942" spans="2:18">
      <c r="B942" s="123"/>
      <c r="C942" s="123"/>
      <c r="D942" s="123"/>
      <c r="E942" s="123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</row>
    <row r="943" spans="2:18">
      <c r="B943" s="123"/>
      <c r="C943" s="123"/>
      <c r="D943" s="123"/>
      <c r="E943" s="123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</row>
    <row r="944" spans="2:18">
      <c r="B944" s="123"/>
      <c r="C944" s="123"/>
      <c r="D944" s="123"/>
      <c r="E944" s="123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</row>
    <row r="945" spans="2:18">
      <c r="B945" s="123"/>
      <c r="C945" s="123"/>
      <c r="D945" s="123"/>
      <c r="E945" s="123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</row>
    <row r="946" spans="2:18">
      <c r="B946" s="123"/>
      <c r="C946" s="123"/>
      <c r="D946" s="123"/>
      <c r="E946" s="123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</row>
    <row r="947" spans="2:18">
      <c r="B947" s="123"/>
      <c r="C947" s="123"/>
      <c r="D947" s="123"/>
      <c r="E947" s="123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</row>
    <row r="948" spans="2:18">
      <c r="B948" s="123"/>
      <c r="C948" s="123"/>
      <c r="D948" s="123"/>
      <c r="E948" s="123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</row>
    <row r="949" spans="2:18">
      <c r="B949" s="123"/>
      <c r="C949" s="123"/>
      <c r="D949" s="123"/>
      <c r="E949" s="123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</row>
    <row r="950" spans="2:18">
      <c r="B950" s="123"/>
      <c r="C950" s="123"/>
      <c r="D950" s="123"/>
      <c r="E950" s="123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</row>
    <row r="951" spans="2:18">
      <c r="B951" s="123"/>
      <c r="C951" s="123"/>
      <c r="D951" s="123"/>
      <c r="E951" s="123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</row>
    <row r="952" spans="2:18">
      <c r="B952" s="123"/>
      <c r="C952" s="123"/>
      <c r="D952" s="123"/>
      <c r="E952" s="123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</row>
    <row r="953" spans="2:18">
      <c r="B953" s="123"/>
      <c r="C953" s="123"/>
      <c r="D953" s="123"/>
      <c r="E953" s="123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</row>
    <row r="954" spans="2:18">
      <c r="B954" s="123"/>
      <c r="C954" s="123"/>
      <c r="D954" s="123"/>
      <c r="E954" s="123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</row>
    <row r="955" spans="2:18">
      <c r="B955" s="123"/>
      <c r="C955" s="123"/>
      <c r="D955" s="123"/>
      <c r="E955" s="123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</row>
    <row r="956" spans="2:18">
      <c r="B956" s="123"/>
      <c r="C956" s="123"/>
      <c r="D956" s="123"/>
      <c r="E956" s="123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</row>
    <row r="957" spans="2:18">
      <c r="B957" s="123"/>
      <c r="C957" s="123"/>
      <c r="D957" s="123"/>
      <c r="E957" s="123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</row>
    <row r="958" spans="2:18">
      <c r="B958" s="123"/>
      <c r="C958" s="123"/>
      <c r="D958" s="123"/>
      <c r="E958" s="123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</row>
    <row r="959" spans="2:18">
      <c r="B959" s="123"/>
      <c r="C959" s="123"/>
      <c r="D959" s="123"/>
      <c r="E959" s="123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</row>
    <row r="960" spans="2:18">
      <c r="B960" s="123"/>
      <c r="C960" s="123"/>
      <c r="D960" s="123"/>
      <c r="E960" s="123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</row>
    <row r="961" spans="2:18">
      <c r="B961" s="123"/>
      <c r="C961" s="123"/>
      <c r="D961" s="123"/>
      <c r="E961" s="123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</row>
    <row r="962" spans="2:18">
      <c r="B962" s="123"/>
      <c r="C962" s="123"/>
      <c r="D962" s="123"/>
      <c r="E962" s="123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</row>
    <row r="963" spans="2:18">
      <c r="B963" s="123"/>
      <c r="C963" s="123"/>
      <c r="D963" s="123"/>
      <c r="E963" s="123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</row>
    <row r="964" spans="2:18">
      <c r="B964" s="123"/>
      <c r="C964" s="123"/>
      <c r="D964" s="123"/>
      <c r="E964" s="123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</row>
    <row r="965" spans="2:18">
      <c r="B965" s="123"/>
      <c r="C965" s="123"/>
      <c r="D965" s="123"/>
      <c r="E965" s="123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</row>
    <row r="966" spans="2:18">
      <c r="B966" s="123"/>
      <c r="C966" s="123"/>
      <c r="D966" s="123"/>
      <c r="E966" s="123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</row>
    <row r="967" spans="2:18">
      <c r="B967" s="123"/>
      <c r="C967" s="123"/>
      <c r="D967" s="123"/>
      <c r="E967" s="123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</row>
    <row r="968" spans="2:18">
      <c r="B968" s="123"/>
      <c r="C968" s="123"/>
      <c r="D968" s="123"/>
      <c r="E968" s="123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</row>
    <row r="969" spans="2:18">
      <c r="B969" s="123"/>
      <c r="C969" s="123"/>
      <c r="D969" s="123"/>
      <c r="E969" s="123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</row>
    <row r="970" spans="2:18">
      <c r="B970" s="123"/>
      <c r="C970" s="123"/>
      <c r="D970" s="123"/>
      <c r="E970" s="123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</row>
    <row r="971" spans="2:18">
      <c r="B971" s="123"/>
      <c r="C971" s="123"/>
      <c r="D971" s="123"/>
      <c r="E971" s="123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</row>
    <row r="972" spans="2:18">
      <c r="B972" s="123"/>
      <c r="C972" s="123"/>
      <c r="D972" s="123"/>
      <c r="E972" s="123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</row>
    <row r="973" spans="2:18">
      <c r="B973" s="123"/>
      <c r="C973" s="123"/>
      <c r="D973" s="123"/>
      <c r="E973" s="123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</row>
    <row r="974" spans="2:18">
      <c r="B974" s="123"/>
      <c r="C974" s="123"/>
      <c r="D974" s="123"/>
      <c r="E974" s="123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</row>
    <row r="975" spans="2:18">
      <c r="B975" s="123"/>
      <c r="C975" s="123"/>
      <c r="D975" s="123"/>
      <c r="E975" s="123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</row>
    <row r="976" spans="2:18">
      <c r="B976" s="123"/>
      <c r="C976" s="123"/>
      <c r="D976" s="123"/>
      <c r="E976" s="123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</row>
    <row r="977" spans="2:18">
      <c r="B977" s="123"/>
      <c r="C977" s="123"/>
      <c r="D977" s="123"/>
      <c r="E977" s="123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</row>
    <row r="978" spans="2:18">
      <c r="B978" s="123"/>
      <c r="C978" s="123"/>
      <c r="D978" s="123"/>
      <c r="E978" s="123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</row>
    <row r="979" spans="2:18">
      <c r="B979" s="123"/>
      <c r="C979" s="123"/>
      <c r="D979" s="123"/>
      <c r="E979" s="123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</row>
    <row r="980" spans="2:18">
      <c r="B980" s="123"/>
      <c r="C980" s="123"/>
      <c r="D980" s="123"/>
      <c r="E980" s="123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</row>
    <row r="981" spans="2:18">
      <c r="B981" s="123"/>
      <c r="C981" s="123"/>
      <c r="D981" s="123"/>
      <c r="E981" s="123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</row>
    <row r="982" spans="2:18">
      <c r="B982" s="123"/>
      <c r="C982" s="123"/>
      <c r="D982" s="123"/>
      <c r="E982" s="123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</row>
    <row r="983" spans="2:18">
      <c r="B983" s="123"/>
      <c r="C983" s="123"/>
      <c r="D983" s="123"/>
      <c r="E983" s="123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</row>
    <row r="984" spans="2:18">
      <c r="B984" s="123"/>
      <c r="C984" s="123"/>
      <c r="D984" s="123"/>
      <c r="E984" s="123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</row>
    <row r="985" spans="2:18">
      <c r="B985" s="123"/>
      <c r="C985" s="123"/>
      <c r="D985" s="123"/>
      <c r="E985" s="123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</row>
    <row r="986" spans="2:18">
      <c r="B986" s="123"/>
      <c r="C986" s="123"/>
      <c r="D986" s="123"/>
      <c r="E986" s="123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</row>
    <row r="987" spans="2:18">
      <c r="B987" s="123"/>
      <c r="C987" s="123"/>
      <c r="D987" s="123"/>
      <c r="E987" s="123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</row>
    <row r="988" spans="2:18">
      <c r="B988" s="123"/>
      <c r="C988" s="123"/>
      <c r="D988" s="123"/>
      <c r="E988" s="123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</row>
    <row r="989" spans="2:18">
      <c r="B989" s="123"/>
      <c r="C989" s="123"/>
      <c r="D989" s="123"/>
      <c r="E989" s="123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</row>
    <row r="990" spans="2:18">
      <c r="B990" s="123"/>
      <c r="C990" s="123"/>
      <c r="D990" s="123"/>
      <c r="E990" s="123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</row>
    <row r="991" spans="2:18">
      <c r="B991" s="123"/>
      <c r="C991" s="123"/>
      <c r="D991" s="123"/>
      <c r="E991" s="123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</row>
    <row r="992" spans="2:18">
      <c r="B992" s="123"/>
      <c r="C992" s="123"/>
      <c r="D992" s="123"/>
      <c r="E992" s="123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</row>
    <row r="993" spans="2:18">
      <c r="B993" s="123"/>
      <c r="C993" s="123"/>
      <c r="D993" s="123"/>
      <c r="E993" s="123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</row>
    <row r="994" spans="2:18">
      <c r="B994" s="123"/>
      <c r="C994" s="123"/>
      <c r="D994" s="123"/>
      <c r="E994" s="123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</row>
    <row r="995" spans="2:18">
      <c r="B995" s="123"/>
      <c r="C995" s="123"/>
      <c r="D995" s="123"/>
      <c r="E995" s="123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</row>
    <row r="996" spans="2:18">
      <c r="B996" s="123"/>
      <c r="C996" s="123"/>
      <c r="D996" s="123"/>
      <c r="E996" s="123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</row>
    <row r="997" spans="2:18">
      <c r="B997" s="123"/>
      <c r="C997" s="123"/>
      <c r="D997" s="123"/>
      <c r="E997" s="123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</row>
    <row r="998" spans="2:18">
      <c r="B998" s="123"/>
      <c r="C998" s="123"/>
      <c r="D998" s="123"/>
      <c r="E998" s="123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</row>
    <row r="999" spans="2:18">
      <c r="B999" s="123"/>
      <c r="C999" s="123"/>
      <c r="D999" s="123"/>
      <c r="E999" s="123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</row>
    <row r="1000" spans="2:18">
      <c r="B1000" s="123"/>
      <c r="C1000" s="123"/>
      <c r="D1000" s="123"/>
      <c r="E1000" s="123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</row>
    <row r="1001" spans="2:18">
      <c r="B1001" s="123"/>
      <c r="C1001" s="123"/>
      <c r="D1001" s="123"/>
      <c r="E1001" s="123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124"/>
    </row>
    <row r="1002" spans="2:18">
      <c r="B1002" s="123"/>
      <c r="C1002" s="123"/>
      <c r="D1002" s="123"/>
      <c r="E1002" s="123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  <c r="Q1002" s="124"/>
      <c r="R1002" s="124"/>
    </row>
    <row r="1003" spans="2:18">
      <c r="B1003" s="123"/>
      <c r="C1003" s="123"/>
      <c r="D1003" s="123"/>
      <c r="E1003" s="123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  <c r="Q1003" s="124"/>
      <c r="R1003" s="124"/>
    </row>
    <row r="1004" spans="2:18">
      <c r="B1004" s="123"/>
      <c r="C1004" s="123"/>
      <c r="D1004" s="123"/>
      <c r="E1004" s="123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  <c r="Q1004" s="124"/>
      <c r="R1004" s="124"/>
    </row>
    <row r="1005" spans="2:18">
      <c r="B1005" s="123"/>
      <c r="C1005" s="123"/>
      <c r="D1005" s="123"/>
      <c r="E1005" s="123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  <c r="Q1005" s="124"/>
      <c r="R1005" s="124"/>
    </row>
    <row r="1006" spans="2:18">
      <c r="B1006" s="123"/>
      <c r="C1006" s="123"/>
      <c r="D1006" s="123"/>
      <c r="E1006" s="123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  <c r="Q1006" s="124"/>
      <c r="R1006" s="124"/>
    </row>
    <row r="1007" spans="2:18">
      <c r="B1007" s="123"/>
      <c r="C1007" s="123"/>
      <c r="D1007" s="123"/>
      <c r="E1007" s="123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  <c r="Q1007" s="124"/>
      <c r="R1007" s="124"/>
    </row>
    <row r="1008" spans="2:18">
      <c r="B1008" s="123"/>
      <c r="C1008" s="123"/>
      <c r="D1008" s="123"/>
      <c r="E1008" s="123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  <c r="Q1008" s="124"/>
      <c r="R1008" s="124"/>
    </row>
    <row r="1009" spans="2:18">
      <c r="B1009" s="123"/>
      <c r="C1009" s="123"/>
      <c r="D1009" s="123"/>
      <c r="E1009" s="123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  <c r="Q1009" s="124"/>
      <c r="R1009" s="124"/>
    </row>
    <row r="1010" spans="2:18">
      <c r="B1010" s="123"/>
      <c r="C1010" s="123"/>
      <c r="D1010" s="123"/>
      <c r="E1010" s="123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  <c r="Q1010" s="124"/>
      <c r="R1010" s="124"/>
    </row>
    <row r="1011" spans="2:18">
      <c r="B1011" s="123"/>
      <c r="C1011" s="123"/>
      <c r="D1011" s="123"/>
      <c r="E1011" s="123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  <c r="Q1011" s="124"/>
      <c r="R1011" s="124"/>
    </row>
    <row r="1012" spans="2:18">
      <c r="B1012" s="123"/>
      <c r="C1012" s="123"/>
      <c r="D1012" s="123"/>
      <c r="E1012" s="123"/>
      <c r="F1012" s="124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4"/>
      <c r="Q1012" s="124"/>
      <c r="R1012" s="124"/>
    </row>
    <row r="1013" spans="2:18">
      <c r="B1013" s="123"/>
      <c r="C1013" s="123"/>
      <c r="D1013" s="123"/>
      <c r="E1013" s="123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  <c r="Q1013" s="124"/>
      <c r="R1013" s="124"/>
    </row>
    <row r="1014" spans="2:18">
      <c r="B1014" s="123"/>
      <c r="C1014" s="123"/>
      <c r="D1014" s="123"/>
      <c r="E1014" s="123"/>
      <c r="F1014" s="124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4"/>
      <c r="Q1014" s="124"/>
      <c r="R1014" s="124"/>
    </row>
    <row r="1015" spans="2:18">
      <c r="B1015" s="123"/>
      <c r="C1015" s="123"/>
      <c r="D1015" s="123"/>
      <c r="E1015" s="123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  <c r="Q1015" s="124"/>
      <c r="R1015" s="124"/>
    </row>
    <row r="1016" spans="2:18">
      <c r="B1016" s="123"/>
      <c r="C1016" s="123"/>
      <c r="D1016" s="123"/>
      <c r="E1016" s="123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  <c r="Q1016" s="124"/>
      <c r="R1016" s="124"/>
    </row>
    <row r="1017" spans="2:18">
      <c r="B1017" s="123"/>
      <c r="C1017" s="123"/>
      <c r="D1017" s="123"/>
      <c r="E1017" s="123"/>
      <c r="F1017" s="124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/>
      <c r="Q1017" s="124"/>
      <c r="R1017" s="124"/>
    </row>
    <row r="1018" spans="2:18">
      <c r="B1018" s="123"/>
      <c r="C1018" s="123"/>
      <c r="D1018" s="123"/>
      <c r="E1018" s="123"/>
      <c r="F1018" s="124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/>
      <c r="Q1018" s="124"/>
      <c r="R1018" s="124"/>
    </row>
    <row r="1019" spans="2:18">
      <c r="B1019" s="123"/>
      <c r="C1019" s="123"/>
      <c r="D1019" s="123"/>
      <c r="E1019" s="123"/>
      <c r="F1019" s="124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/>
      <c r="Q1019" s="124"/>
      <c r="R1019" s="124"/>
    </row>
    <row r="1020" spans="2:18">
      <c r="B1020" s="123"/>
      <c r="C1020" s="123"/>
      <c r="D1020" s="123"/>
      <c r="E1020" s="123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  <c r="R1020" s="124"/>
    </row>
    <row r="1021" spans="2:18">
      <c r="B1021" s="123"/>
      <c r="C1021" s="123"/>
      <c r="D1021" s="123"/>
      <c r="E1021" s="123"/>
      <c r="F1021" s="124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/>
      <c r="Q1021" s="124"/>
      <c r="R1021" s="124"/>
    </row>
    <row r="1022" spans="2:18">
      <c r="B1022" s="123"/>
      <c r="C1022" s="123"/>
      <c r="D1022" s="123"/>
      <c r="E1022" s="123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</row>
    <row r="1023" spans="2:18">
      <c r="B1023" s="123"/>
      <c r="C1023" s="123"/>
      <c r="D1023" s="123"/>
      <c r="E1023" s="123"/>
      <c r="F1023" s="124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4"/>
      <c r="Q1023" s="124"/>
      <c r="R1023" s="124"/>
    </row>
    <row r="1024" spans="2:18">
      <c r="B1024" s="123"/>
      <c r="C1024" s="123"/>
      <c r="D1024" s="123"/>
      <c r="E1024" s="123"/>
      <c r="F1024" s="124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4"/>
      <c r="Q1024" s="124"/>
      <c r="R1024" s="124"/>
    </row>
    <row r="1025" spans="2:18">
      <c r="B1025" s="123"/>
      <c r="C1025" s="123"/>
      <c r="D1025" s="123"/>
      <c r="E1025" s="123"/>
      <c r="F1025" s="124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4"/>
      <c r="Q1025" s="124"/>
      <c r="R1025" s="124"/>
    </row>
    <row r="1026" spans="2:18">
      <c r="B1026" s="123"/>
      <c r="C1026" s="123"/>
      <c r="D1026" s="123"/>
      <c r="E1026" s="123"/>
      <c r="F1026" s="124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4"/>
      <c r="Q1026" s="124"/>
      <c r="R1026" s="124"/>
    </row>
    <row r="1027" spans="2:18">
      <c r="B1027" s="123"/>
      <c r="C1027" s="123"/>
      <c r="D1027" s="123"/>
      <c r="E1027" s="123"/>
      <c r="F1027" s="124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4"/>
      <c r="Q1027" s="124"/>
      <c r="R1027" s="124"/>
    </row>
    <row r="1028" spans="2:18">
      <c r="B1028" s="123"/>
      <c r="C1028" s="123"/>
      <c r="D1028" s="123"/>
      <c r="E1028" s="123"/>
      <c r="F1028" s="124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4"/>
      <c r="Q1028" s="124"/>
      <c r="R1028" s="124"/>
    </row>
    <row r="1029" spans="2:18">
      <c r="B1029" s="123"/>
      <c r="C1029" s="123"/>
      <c r="D1029" s="123"/>
      <c r="E1029" s="123"/>
      <c r="F1029" s="124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4"/>
      <c r="Q1029" s="124"/>
      <c r="R1029" s="124"/>
    </row>
    <row r="1030" spans="2:18">
      <c r="B1030" s="123"/>
      <c r="C1030" s="123"/>
      <c r="D1030" s="123"/>
      <c r="E1030" s="123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</row>
    <row r="1031" spans="2:18">
      <c r="B1031" s="123"/>
      <c r="C1031" s="123"/>
      <c r="D1031" s="123"/>
      <c r="E1031" s="123"/>
      <c r="F1031" s="124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4"/>
      <c r="Q1031" s="124"/>
      <c r="R1031" s="124"/>
    </row>
    <row r="1032" spans="2:18">
      <c r="B1032" s="123"/>
      <c r="C1032" s="123"/>
      <c r="D1032" s="123"/>
      <c r="E1032" s="123"/>
      <c r="F1032" s="124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4"/>
      <c r="Q1032" s="124"/>
      <c r="R1032" s="124"/>
    </row>
    <row r="1033" spans="2:18">
      <c r="B1033" s="123"/>
      <c r="C1033" s="123"/>
      <c r="D1033" s="123"/>
      <c r="E1033" s="123"/>
      <c r="F1033" s="124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4"/>
      <c r="Q1033" s="124"/>
      <c r="R1033" s="124"/>
    </row>
    <row r="1034" spans="2:18">
      <c r="B1034" s="123"/>
      <c r="C1034" s="123"/>
      <c r="D1034" s="123"/>
      <c r="E1034" s="123"/>
      <c r="F1034" s="124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4"/>
      <c r="Q1034" s="124"/>
      <c r="R1034" s="124"/>
    </row>
    <row r="1035" spans="2:18">
      <c r="B1035" s="123"/>
      <c r="C1035" s="123"/>
      <c r="D1035" s="123"/>
      <c r="E1035" s="123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  <c r="R1035" s="124"/>
    </row>
    <row r="1036" spans="2:18">
      <c r="B1036" s="123"/>
      <c r="C1036" s="123"/>
      <c r="D1036" s="123"/>
      <c r="E1036" s="123"/>
      <c r="F1036" s="124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4"/>
      <c r="Q1036" s="124"/>
      <c r="R1036" s="124"/>
    </row>
    <row r="1037" spans="2:18">
      <c r="B1037" s="123"/>
      <c r="C1037" s="123"/>
      <c r="D1037" s="123"/>
      <c r="E1037" s="123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4"/>
      <c r="Q1037" s="124"/>
      <c r="R1037" s="124"/>
    </row>
    <row r="1038" spans="2:18">
      <c r="B1038" s="123"/>
      <c r="C1038" s="123"/>
      <c r="D1038" s="123"/>
      <c r="E1038" s="123"/>
      <c r="F1038" s="124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4"/>
      <c r="Q1038" s="124"/>
      <c r="R1038" s="124"/>
    </row>
    <row r="1039" spans="2:18">
      <c r="B1039" s="123"/>
      <c r="C1039" s="123"/>
      <c r="D1039" s="123"/>
      <c r="E1039" s="123"/>
      <c r="F1039" s="124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4"/>
      <c r="Q1039" s="124"/>
      <c r="R1039" s="124"/>
    </row>
    <row r="1040" spans="2:18">
      <c r="B1040" s="123"/>
      <c r="C1040" s="123"/>
      <c r="D1040" s="123"/>
      <c r="E1040" s="123"/>
      <c r="F1040" s="124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4"/>
      <c r="Q1040" s="124"/>
      <c r="R1040" s="124"/>
    </row>
    <row r="1041" spans="2:18">
      <c r="B1041" s="123"/>
      <c r="C1041" s="123"/>
      <c r="D1041" s="123"/>
      <c r="E1041" s="123"/>
      <c r="F1041" s="124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4"/>
      <c r="Q1041" s="124"/>
      <c r="R1041" s="124"/>
    </row>
    <row r="1042" spans="2:18">
      <c r="B1042" s="123"/>
      <c r="C1042" s="123"/>
      <c r="D1042" s="123"/>
      <c r="E1042" s="123"/>
      <c r="F1042" s="124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4"/>
      <c r="Q1042" s="124"/>
      <c r="R1042" s="124"/>
    </row>
    <row r="1043" spans="2:18">
      <c r="B1043" s="123"/>
      <c r="C1043" s="123"/>
      <c r="D1043" s="123"/>
      <c r="E1043" s="123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  <c r="Q1043" s="124"/>
      <c r="R1043" s="124"/>
    </row>
    <row r="1044" spans="2:18">
      <c r="B1044" s="123"/>
      <c r="C1044" s="123"/>
      <c r="D1044" s="123"/>
      <c r="E1044" s="123"/>
      <c r="F1044" s="124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4"/>
      <c r="Q1044" s="124"/>
      <c r="R1044" s="124"/>
    </row>
    <row r="1045" spans="2:18">
      <c r="B1045" s="123"/>
      <c r="C1045" s="123"/>
      <c r="D1045" s="123"/>
      <c r="E1045" s="123"/>
      <c r="F1045" s="124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4"/>
      <c r="Q1045" s="124"/>
      <c r="R1045" s="124"/>
    </row>
    <row r="1046" spans="2:18">
      <c r="B1046" s="123"/>
      <c r="C1046" s="123"/>
      <c r="D1046" s="123"/>
      <c r="E1046" s="123"/>
      <c r="F1046" s="124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4"/>
      <c r="Q1046" s="124"/>
      <c r="R1046" s="124"/>
    </row>
    <row r="1047" spans="2:18">
      <c r="B1047" s="123"/>
      <c r="C1047" s="123"/>
      <c r="D1047" s="123"/>
      <c r="E1047" s="123"/>
      <c r="F1047" s="124"/>
      <c r="G1047" s="124"/>
      <c r="H1047" s="124"/>
      <c r="I1047" s="124"/>
      <c r="J1047" s="124"/>
      <c r="K1047" s="124"/>
      <c r="L1047" s="124"/>
      <c r="M1047" s="124"/>
      <c r="N1047" s="124"/>
      <c r="O1047" s="124"/>
      <c r="P1047" s="124"/>
      <c r="Q1047" s="124"/>
      <c r="R1047" s="124"/>
    </row>
    <row r="1048" spans="2:18">
      <c r="B1048" s="123"/>
      <c r="C1048" s="123"/>
      <c r="D1048" s="123"/>
      <c r="E1048" s="123"/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  <c r="Q1048" s="124"/>
      <c r="R1048" s="124"/>
    </row>
    <row r="1049" spans="2:18">
      <c r="B1049" s="123"/>
      <c r="C1049" s="123"/>
      <c r="D1049" s="123"/>
      <c r="E1049" s="123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  <c r="Q1049" s="124"/>
      <c r="R1049" s="124"/>
    </row>
    <row r="1050" spans="2:18">
      <c r="B1050" s="123"/>
      <c r="C1050" s="123"/>
      <c r="D1050" s="123"/>
      <c r="E1050" s="123"/>
      <c r="F1050" s="124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4"/>
      <c r="Q1050" s="124"/>
      <c r="R1050" s="124"/>
    </row>
    <row r="1051" spans="2:18">
      <c r="B1051" s="123"/>
      <c r="C1051" s="123"/>
      <c r="D1051" s="123"/>
      <c r="E1051" s="123"/>
      <c r="F1051" s="124"/>
      <c r="G1051" s="124"/>
      <c r="H1051" s="124"/>
      <c r="I1051" s="124"/>
      <c r="J1051" s="124"/>
      <c r="K1051" s="124"/>
      <c r="L1051" s="124"/>
      <c r="M1051" s="124"/>
      <c r="N1051" s="124"/>
      <c r="O1051" s="124"/>
      <c r="P1051" s="124"/>
      <c r="Q1051" s="124"/>
      <c r="R1051" s="124"/>
    </row>
    <row r="1052" spans="2:18">
      <c r="B1052" s="123"/>
      <c r="C1052" s="123"/>
      <c r="D1052" s="123"/>
      <c r="E1052" s="123"/>
      <c r="F1052" s="124"/>
      <c r="G1052" s="124"/>
      <c r="H1052" s="124"/>
      <c r="I1052" s="124"/>
      <c r="J1052" s="124"/>
      <c r="K1052" s="124"/>
      <c r="L1052" s="124"/>
      <c r="M1052" s="124"/>
      <c r="N1052" s="124"/>
      <c r="O1052" s="124"/>
      <c r="P1052" s="124"/>
      <c r="Q1052" s="124"/>
      <c r="R1052" s="124"/>
    </row>
    <row r="1053" spans="2:18">
      <c r="B1053" s="123"/>
      <c r="C1053" s="123"/>
      <c r="D1053" s="123"/>
      <c r="E1053" s="123"/>
      <c r="F1053" s="124"/>
      <c r="G1053" s="124"/>
      <c r="H1053" s="124"/>
      <c r="I1053" s="124"/>
      <c r="J1053" s="124"/>
      <c r="K1053" s="124"/>
      <c r="L1053" s="124"/>
      <c r="M1053" s="124"/>
      <c r="N1053" s="124"/>
      <c r="O1053" s="124"/>
      <c r="P1053" s="124"/>
      <c r="Q1053" s="124"/>
      <c r="R1053" s="124"/>
    </row>
    <row r="1054" spans="2:18">
      <c r="B1054" s="123"/>
      <c r="C1054" s="123"/>
      <c r="D1054" s="123"/>
      <c r="E1054" s="123"/>
      <c r="F1054" s="124"/>
      <c r="G1054" s="124"/>
      <c r="H1054" s="124"/>
      <c r="I1054" s="124"/>
      <c r="J1054" s="124"/>
      <c r="K1054" s="124"/>
      <c r="L1054" s="124"/>
      <c r="M1054" s="124"/>
      <c r="N1054" s="124"/>
      <c r="O1054" s="124"/>
      <c r="P1054" s="124"/>
      <c r="Q1054" s="124"/>
      <c r="R1054" s="124"/>
    </row>
    <row r="1055" spans="2:18">
      <c r="B1055" s="123"/>
      <c r="C1055" s="123"/>
      <c r="D1055" s="123"/>
      <c r="E1055" s="123"/>
      <c r="F1055" s="124"/>
      <c r="G1055" s="124"/>
      <c r="H1055" s="124"/>
      <c r="I1055" s="124"/>
      <c r="J1055" s="124"/>
      <c r="K1055" s="124"/>
      <c r="L1055" s="124"/>
      <c r="M1055" s="124"/>
      <c r="N1055" s="124"/>
      <c r="O1055" s="124"/>
      <c r="P1055" s="124"/>
      <c r="Q1055" s="124"/>
      <c r="R1055" s="124"/>
    </row>
    <row r="1056" spans="2:18">
      <c r="B1056" s="123"/>
      <c r="C1056" s="123"/>
      <c r="D1056" s="123"/>
      <c r="E1056" s="123"/>
      <c r="F1056" s="124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4"/>
      <c r="Q1056" s="124"/>
      <c r="R1056" s="124"/>
    </row>
    <row r="1057" spans="2:18">
      <c r="B1057" s="123"/>
      <c r="C1057" s="123"/>
      <c r="D1057" s="123"/>
      <c r="E1057" s="123"/>
      <c r="F1057" s="124"/>
      <c r="G1057" s="124"/>
      <c r="H1057" s="124"/>
      <c r="I1057" s="124"/>
      <c r="J1057" s="124"/>
      <c r="K1057" s="124"/>
      <c r="L1057" s="124"/>
      <c r="M1057" s="124"/>
      <c r="N1057" s="124"/>
      <c r="O1057" s="124"/>
      <c r="P1057" s="124"/>
      <c r="Q1057" s="124"/>
      <c r="R1057" s="124"/>
    </row>
    <row r="1058" spans="2:18">
      <c r="B1058" s="123"/>
      <c r="C1058" s="123"/>
      <c r="D1058" s="123"/>
      <c r="E1058" s="123"/>
      <c r="F1058" s="124"/>
      <c r="G1058" s="124"/>
      <c r="H1058" s="124"/>
      <c r="I1058" s="124"/>
      <c r="J1058" s="124"/>
      <c r="K1058" s="124"/>
      <c r="L1058" s="124"/>
      <c r="M1058" s="124"/>
      <c r="N1058" s="124"/>
      <c r="O1058" s="124"/>
      <c r="P1058" s="124"/>
      <c r="Q1058" s="124"/>
      <c r="R1058" s="124"/>
    </row>
    <row r="1059" spans="2:18">
      <c r="B1059" s="123"/>
      <c r="C1059" s="123"/>
      <c r="D1059" s="123"/>
      <c r="E1059" s="123"/>
      <c r="F1059" s="124"/>
      <c r="G1059" s="124"/>
      <c r="H1059" s="124"/>
      <c r="I1059" s="124"/>
      <c r="J1059" s="124"/>
      <c r="K1059" s="124"/>
      <c r="L1059" s="124"/>
      <c r="M1059" s="124"/>
      <c r="N1059" s="124"/>
      <c r="O1059" s="124"/>
      <c r="P1059" s="124"/>
      <c r="Q1059" s="124"/>
      <c r="R1059" s="124"/>
    </row>
    <row r="1060" spans="2:18">
      <c r="B1060" s="123"/>
      <c r="C1060" s="123"/>
      <c r="D1060" s="123"/>
      <c r="E1060" s="123"/>
      <c r="F1060" s="124"/>
      <c r="G1060" s="124"/>
      <c r="H1060" s="124"/>
      <c r="I1060" s="124"/>
      <c r="J1060" s="124"/>
      <c r="K1060" s="124"/>
      <c r="L1060" s="124"/>
      <c r="M1060" s="124"/>
      <c r="N1060" s="124"/>
      <c r="O1060" s="124"/>
      <c r="P1060" s="124"/>
      <c r="Q1060" s="124"/>
      <c r="R1060" s="124"/>
    </row>
    <row r="1061" spans="2:18">
      <c r="B1061" s="123"/>
      <c r="C1061" s="123"/>
      <c r="D1061" s="123"/>
      <c r="E1061" s="123"/>
      <c r="F1061" s="124"/>
      <c r="G1061" s="124"/>
      <c r="H1061" s="124"/>
      <c r="I1061" s="124"/>
      <c r="J1061" s="124"/>
      <c r="K1061" s="124"/>
      <c r="L1061" s="124"/>
      <c r="M1061" s="124"/>
      <c r="N1061" s="124"/>
      <c r="O1061" s="124"/>
      <c r="P1061" s="124"/>
      <c r="Q1061" s="124"/>
      <c r="R1061" s="124"/>
    </row>
    <row r="1062" spans="2:18">
      <c r="B1062" s="123"/>
      <c r="C1062" s="123"/>
      <c r="D1062" s="123"/>
      <c r="E1062" s="123"/>
      <c r="F1062" s="124"/>
      <c r="G1062" s="124"/>
      <c r="H1062" s="124"/>
      <c r="I1062" s="124"/>
      <c r="J1062" s="124"/>
      <c r="K1062" s="124"/>
      <c r="L1062" s="124"/>
      <c r="M1062" s="124"/>
      <c r="N1062" s="124"/>
      <c r="O1062" s="124"/>
      <c r="P1062" s="124"/>
      <c r="Q1062" s="124"/>
      <c r="R1062" s="124"/>
    </row>
    <row r="1063" spans="2:18">
      <c r="B1063" s="123"/>
      <c r="C1063" s="123"/>
      <c r="D1063" s="123"/>
      <c r="E1063" s="123"/>
      <c r="F1063" s="124"/>
      <c r="G1063" s="124"/>
      <c r="H1063" s="124"/>
      <c r="I1063" s="124"/>
      <c r="J1063" s="124"/>
      <c r="K1063" s="124"/>
      <c r="L1063" s="124"/>
      <c r="M1063" s="124"/>
      <c r="N1063" s="124"/>
      <c r="O1063" s="124"/>
      <c r="P1063" s="124"/>
      <c r="Q1063" s="124"/>
      <c r="R1063" s="124"/>
    </row>
    <row r="1064" spans="2:18">
      <c r="B1064" s="123"/>
      <c r="C1064" s="123"/>
      <c r="D1064" s="123"/>
      <c r="E1064" s="123"/>
      <c r="F1064" s="124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4"/>
      <c r="Q1064" s="124"/>
      <c r="R1064" s="124"/>
    </row>
    <row r="1065" spans="2:18">
      <c r="B1065" s="123"/>
      <c r="C1065" s="123"/>
      <c r="D1065" s="123"/>
      <c r="E1065" s="123"/>
      <c r="F1065" s="124"/>
      <c r="G1065" s="124"/>
      <c r="H1065" s="124"/>
      <c r="I1065" s="124"/>
      <c r="J1065" s="124"/>
      <c r="K1065" s="124"/>
      <c r="L1065" s="124"/>
      <c r="M1065" s="124"/>
      <c r="N1065" s="124"/>
      <c r="O1065" s="124"/>
      <c r="P1065" s="124"/>
      <c r="Q1065" s="124"/>
      <c r="R1065" s="124"/>
    </row>
    <row r="1066" spans="2:18">
      <c r="B1066" s="123"/>
      <c r="C1066" s="123"/>
      <c r="D1066" s="123"/>
      <c r="E1066" s="123"/>
      <c r="F1066" s="124"/>
      <c r="G1066" s="124"/>
      <c r="H1066" s="124"/>
      <c r="I1066" s="124"/>
      <c r="J1066" s="124"/>
      <c r="K1066" s="124"/>
      <c r="L1066" s="124"/>
      <c r="M1066" s="124"/>
      <c r="N1066" s="124"/>
      <c r="O1066" s="124"/>
      <c r="P1066" s="124"/>
      <c r="Q1066" s="124"/>
      <c r="R1066" s="124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6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8801</v>
      </c>
    </row>
    <row r="6" spans="2:15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66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205</v>
      </c>
      <c r="L7" s="48" t="s">
        <v>204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8" t="s">
        <v>3264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130">
        <v>0</v>
      </c>
      <c r="O10" s="130">
        <v>0</v>
      </c>
    </row>
    <row r="11" spans="2:15" ht="20.25" customHeight="1">
      <c r="B11" s="131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31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31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31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3"/>
      <c r="C110" s="123"/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2:15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9.140625" style="2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67" t="s" vm="1">
        <v>229</v>
      </c>
    </row>
    <row r="2" spans="2:10">
      <c r="B2" s="46" t="s">
        <v>144</v>
      </c>
      <c r="C2" s="67" t="s">
        <v>230</v>
      </c>
    </row>
    <row r="3" spans="2:10">
      <c r="B3" s="46" t="s">
        <v>146</v>
      </c>
      <c r="C3" s="67" t="s">
        <v>231</v>
      </c>
    </row>
    <row r="4" spans="2:10">
      <c r="B4" s="46" t="s">
        <v>147</v>
      </c>
      <c r="C4" s="67">
        <v>8801</v>
      </c>
    </row>
    <row r="6" spans="2:10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4"/>
    </row>
    <row r="7" spans="2:10" s="3" customFormat="1" ht="63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188</v>
      </c>
      <c r="H7" s="49" t="s">
        <v>148</v>
      </c>
      <c r="I7" s="49" t="s">
        <v>149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41</v>
      </c>
      <c r="C10" s="94"/>
      <c r="D10" s="88"/>
      <c r="E10" s="106">
        <v>1.2088288655738157E-2</v>
      </c>
      <c r="F10" s="73"/>
      <c r="G10" s="83">
        <v>177592.89791999999</v>
      </c>
      <c r="H10" s="84">
        <f>IFERROR(G10/$G$10,0)</f>
        <v>1</v>
      </c>
      <c r="I10" s="84">
        <f>G10/'סכום נכסי הקרן'!$C$42</f>
        <v>1.0293020823833031E-2</v>
      </c>
      <c r="J10" s="73"/>
    </row>
    <row r="11" spans="2:10" ht="22.5" customHeight="1">
      <c r="B11" s="92" t="s">
        <v>202</v>
      </c>
      <c r="C11" s="94"/>
      <c r="D11" s="88"/>
      <c r="E11" s="106">
        <v>1.2088288655738157E-2</v>
      </c>
      <c r="F11" s="86"/>
      <c r="G11" s="83">
        <v>177592.89791999999</v>
      </c>
      <c r="H11" s="84">
        <f t="shared" ref="H11:H25" si="0">IFERROR(G11/$G$10,0)</f>
        <v>1</v>
      </c>
      <c r="I11" s="84">
        <f>G11/'סכום נכסי הקרן'!$C$42</f>
        <v>1.0293020823833031E-2</v>
      </c>
      <c r="J11" s="73"/>
    </row>
    <row r="12" spans="2:10">
      <c r="B12" s="89" t="s">
        <v>86</v>
      </c>
      <c r="C12" s="107"/>
      <c r="D12" s="93"/>
      <c r="E12" s="108">
        <v>3.6747553100691589E-2</v>
      </c>
      <c r="F12" s="105"/>
      <c r="G12" s="80">
        <v>58420.058810000002</v>
      </c>
      <c r="H12" s="81">
        <f t="shared" si="0"/>
        <v>0.32895492721964814</v>
      </c>
      <c r="I12" s="81">
        <f>G12/'סכום נכסי הקרן'!$C$42</f>
        <v>3.3859399159743178E-3</v>
      </c>
      <c r="J12" s="71"/>
    </row>
    <row r="13" spans="2:10">
      <c r="B13" s="76" t="s">
        <v>3239</v>
      </c>
      <c r="C13" s="94">
        <v>44926</v>
      </c>
      <c r="D13" s="88" t="s">
        <v>3240</v>
      </c>
      <c r="E13" s="106">
        <v>2.0899999999999998E-2</v>
      </c>
      <c r="F13" s="86" t="s">
        <v>132</v>
      </c>
      <c r="G13" s="83">
        <v>8600.9094800000003</v>
      </c>
      <c r="H13" s="84">
        <f t="shared" si="0"/>
        <v>4.8430481065039208E-2</v>
      </c>
      <c r="I13" s="84">
        <f>G13/'סכום נכסי הקרן'!$C$42</f>
        <v>4.9849595011069981E-4</v>
      </c>
      <c r="J13" s="73" t="s">
        <v>3241</v>
      </c>
    </row>
    <row r="14" spans="2:10">
      <c r="B14" s="76" t="s">
        <v>3242</v>
      </c>
      <c r="C14" s="94">
        <v>44651</v>
      </c>
      <c r="D14" s="88" t="s">
        <v>3243</v>
      </c>
      <c r="E14" s="106">
        <v>0.10539999999999999</v>
      </c>
      <c r="F14" s="86" t="s">
        <v>132</v>
      </c>
      <c r="G14" s="83">
        <v>5500.5420000000004</v>
      </c>
      <c r="H14" s="84">
        <f t="shared" si="0"/>
        <v>3.0972758845783471E-2</v>
      </c>
      <c r="I14" s="84">
        <f>G14/'סכום נכסי הקרן'!$C$42</f>
        <v>3.1880325177120798E-4</v>
      </c>
      <c r="J14" s="73" t="s">
        <v>3244</v>
      </c>
    </row>
    <row r="15" spans="2:10">
      <c r="B15" s="76" t="s">
        <v>3245</v>
      </c>
      <c r="C15" s="94">
        <v>44926</v>
      </c>
      <c r="D15" s="88" t="s">
        <v>3243</v>
      </c>
      <c r="E15" s="106">
        <v>9.7999999999999997E-3</v>
      </c>
      <c r="F15" s="86" t="s">
        <v>132</v>
      </c>
      <c r="G15" s="83">
        <v>5007.0243300000002</v>
      </c>
      <c r="H15" s="84">
        <f t="shared" si="0"/>
        <v>2.8193832009293002E-2</v>
      </c>
      <c r="I15" s="84">
        <f>G15/'סכום נכסי הקרן'!$C$42</f>
        <v>2.9019969997530313E-4</v>
      </c>
      <c r="J15" s="73" t="s">
        <v>3246</v>
      </c>
    </row>
    <row r="16" spans="2:10">
      <c r="B16" s="76" t="s">
        <v>3247</v>
      </c>
      <c r="C16" s="94">
        <v>44926</v>
      </c>
      <c r="D16" s="88" t="s">
        <v>3243</v>
      </c>
      <c r="E16" s="106">
        <v>4.6699999999999998E-2</v>
      </c>
      <c r="F16" s="86" t="s">
        <v>132</v>
      </c>
      <c r="G16" s="83">
        <v>28446.044000000002</v>
      </c>
      <c r="H16" s="84">
        <f t="shared" si="0"/>
        <v>0.16017557195791721</v>
      </c>
      <c r="I16" s="84">
        <f>G16/'סכום נכסי הקרן'!$C$42</f>
        <v>1.6486904976322078E-3</v>
      </c>
      <c r="J16" s="73" t="s">
        <v>3248</v>
      </c>
    </row>
    <row r="17" spans="2:10">
      <c r="B17" s="76" t="s">
        <v>3249</v>
      </c>
      <c r="C17" s="94">
        <v>44834</v>
      </c>
      <c r="D17" s="88" t="s">
        <v>3243</v>
      </c>
      <c r="E17" s="106">
        <v>8.9999999999999998E-4</v>
      </c>
      <c r="F17" s="86" t="s">
        <v>132</v>
      </c>
      <c r="G17" s="83">
        <v>10865.539000000001</v>
      </c>
      <c r="H17" s="84">
        <f t="shared" si="0"/>
        <v>6.1182283341615296E-2</v>
      </c>
      <c r="I17" s="84">
        <f>G17/'סכום נכסי הקרן'!$C$42</f>
        <v>6.29750516484899E-4</v>
      </c>
      <c r="J17" s="73" t="s">
        <v>3250</v>
      </c>
    </row>
    <row r="18" spans="2:10">
      <c r="B18" s="92"/>
      <c r="C18" s="94"/>
      <c r="D18" s="88"/>
      <c r="E18" s="106"/>
      <c r="F18" s="73"/>
      <c r="G18" s="73"/>
      <c r="H18" s="84"/>
      <c r="I18" s="73"/>
      <c r="J18" s="73"/>
    </row>
    <row r="19" spans="2:10">
      <c r="B19" s="89" t="s">
        <v>87</v>
      </c>
      <c r="C19" s="107"/>
      <c r="D19" s="93"/>
      <c r="E19" s="108">
        <v>0</v>
      </c>
      <c r="F19" s="105"/>
      <c r="G19" s="80">
        <v>119172.83911</v>
      </c>
      <c r="H19" s="81">
        <f t="shared" si="0"/>
        <v>0.67104507278035197</v>
      </c>
      <c r="I19" s="81">
        <f>G19/'סכום נכסי הקרן'!$C$42</f>
        <v>6.9070809078587139E-3</v>
      </c>
      <c r="J19" s="71"/>
    </row>
    <row r="20" spans="2:10">
      <c r="B20" s="76" t="s">
        <v>3251</v>
      </c>
      <c r="C20" s="94">
        <v>44834</v>
      </c>
      <c r="D20" s="88" t="s">
        <v>27</v>
      </c>
      <c r="E20" s="106">
        <v>0</v>
      </c>
      <c r="F20" s="86" t="s">
        <v>132</v>
      </c>
      <c r="G20" s="83">
        <v>68034.986669999998</v>
      </c>
      <c r="H20" s="84">
        <f t="shared" si="0"/>
        <v>0.38309519956506155</v>
      </c>
      <c r="I20" s="84">
        <f>G20/'סכום נכסי הקרן'!$C$42</f>
        <v>3.9432068666336488E-3</v>
      </c>
      <c r="J20" s="73" t="s">
        <v>3252</v>
      </c>
    </row>
    <row r="21" spans="2:10">
      <c r="B21" s="76" t="s">
        <v>3253</v>
      </c>
      <c r="C21" s="94">
        <v>44834</v>
      </c>
      <c r="D21" s="88" t="s">
        <v>27</v>
      </c>
      <c r="E21" s="106">
        <v>0</v>
      </c>
      <c r="F21" s="86" t="s">
        <v>132</v>
      </c>
      <c r="G21" s="83">
        <v>20054.474999999999</v>
      </c>
      <c r="H21" s="84">
        <f t="shared" si="0"/>
        <v>0.11292385694969576</v>
      </c>
      <c r="I21" s="84">
        <f>G21/'סכום נכסי הקרן'!$C$42</f>
        <v>1.1623276110907606E-3</v>
      </c>
      <c r="J21" s="73" t="s">
        <v>3254</v>
      </c>
    </row>
    <row r="22" spans="2:10">
      <c r="B22" s="76" t="s">
        <v>3255</v>
      </c>
      <c r="C22" s="94">
        <v>44377</v>
      </c>
      <c r="D22" s="88" t="s">
        <v>27</v>
      </c>
      <c r="E22" s="106">
        <v>0</v>
      </c>
      <c r="F22" s="86" t="s">
        <v>132</v>
      </c>
      <c r="G22" s="83">
        <v>1854.36421</v>
      </c>
      <c r="H22" s="84">
        <f t="shared" si="0"/>
        <v>1.0441657474587371E-2</v>
      </c>
      <c r="I22" s="84">
        <f>G22/'סכום נכסי הקרן'!$C$42</f>
        <v>1.0747619782125963E-4</v>
      </c>
      <c r="J22" s="73" t="s">
        <v>3256</v>
      </c>
    </row>
    <row r="23" spans="2:10">
      <c r="B23" s="76" t="s">
        <v>3257</v>
      </c>
      <c r="C23" s="94">
        <v>44377</v>
      </c>
      <c r="D23" s="88" t="s">
        <v>27</v>
      </c>
      <c r="E23" s="106">
        <v>0</v>
      </c>
      <c r="F23" s="86" t="s">
        <v>132</v>
      </c>
      <c r="G23" s="83">
        <v>2550.8172300000001</v>
      </c>
      <c r="H23" s="84">
        <f t="shared" si="0"/>
        <v>1.4363284004459811E-2</v>
      </c>
      <c r="I23" s="84">
        <f>G23/'סכום נכסי הקרן'!$C$42</f>
        <v>1.4784158135653272E-4</v>
      </c>
      <c r="J23" s="73" t="s">
        <v>3256</v>
      </c>
    </row>
    <row r="24" spans="2:10">
      <c r="B24" s="76" t="s">
        <v>3258</v>
      </c>
      <c r="C24" s="94" t="s">
        <v>3271</v>
      </c>
      <c r="D24" s="88" t="s">
        <v>27</v>
      </c>
      <c r="E24" s="106">
        <v>0</v>
      </c>
      <c r="F24" s="86" t="s">
        <v>132</v>
      </c>
      <c r="G24" s="83">
        <v>2690.817</v>
      </c>
      <c r="H24" s="84">
        <f t="shared" si="0"/>
        <v>1.5151602521921392E-2</v>
      </c>
      <c r="I24" s="84">
        <f>G24/'סכום נכסי הקרן'!$C$42</f>
        <v>1.5595576027257793E-4</v>
      </c>
      <c r="J24" s="73" t="s">
        <v>3259</v>
      </c>
    </row>
    <row r="25" spans="2:10">
      <c r="B25" s="76" t="s">
        <v>3260</v>
      </c>
      <c r="C25" s="94">
        <v>44977</v>
      </c>
      <c r="D25" s="88" t="s">
        <v>27</v>
      </c>
      <c r="E25" s="106">
        <v>0</v>
      </c>
      <c r="F25" s="86" t="s">
        <v>132</v>
      </c>
      <c r="G25" s="83">
        <v>23987.379000000001</v>
      </c>
      <c r="H25" s="84">
        <f t="shared" si="0"/>
        <v>0.13506947226462604</v>
      </c>
      <c r="I25" s="84">
        <f>G25/'סכום נכסי הקרן'!$C$42</f>
        <v>1.3902728906839338E-3</v>
      </c>
      <c r="J25" s="73" t="s">
        <v>3261</v>
      </c>
    </row>
    <row r="26" spans="2:10">
      <c r="B26" s="92"/>
      <c r="C26" s="94"/>
      <c r="D26" s="88"/>
      <c r="E26" s="106"/>
      <c r="F26" s="73"/>
      <c r="G26" s="73"/>
      <c r="H26" s="84"/>
      <c r="I26" s="73"/>
      <c r="J26" s="73"/>
    </row>
    <row r="27" spans="2:10">
      <c r="B27" s="88"/>
      <c r="C27" s="94"/>
      <c r="D27" s="88"/>
      <c r="E27" s="106"/>
      <c r="F27" s="88"/>
      <c r="G27" s="88"/>
      <c r="H27" s="88"/>
      <c r="I27" s="88"/>
      <c r="J27" s="88"/>
    </row>
    <row r="28" spans="2:10">
      <c r="B28" s="88"/>
      <c r="C28" s="94"/>
      <c r="D28" s="88"/>
      <c r="E28" s="106"/>
      <c r="F28" s="88"/>
      <c r="G28" s="88"/>
      <c r="H28" s="88"/>
      <c r="I28" s="88"/>
      <c r="J28" s="88"/>
    </row>
    <row r="29" spans="2:10">
      <c r="B29" s="126"/>
      <c r="C29" s="94"/>
      <c r="D29" s="88"/>
      <c r="E29" s="106"/>
      <c r="F29" s="88"/>
      <c r="G29" s="88"/>
      <c r="H29" s="88"/>
      <c r="I29" s="88"/>
      <c r="J29" s="88"/>
    </row>
    <row r="30" spans="2:10">
      <c r="B30" s="126"/>
      <c r="C30" s="94"/>
      <c r="D30" s="88"/>
      <c r="E30" s="106"/>
      <c r="F30" s="88"/>
      <c r="G30" s="88"/>
      <c r="H30" s="88"/>
      <c r="I30" s="88"/>
      <c r="J30" s="88"/>
    </row>
    <row r="31" spans="2:10">
      <c r="B31" s="88"/>
      <c r="C31" s="94"/>
      <c r="D31" s="88"/>
      <c r="E31" s="106"/>
      <c r="F31" s="88"/>
      <c r="G31" s="88"/>
      <c r="H31" s="88"/>
      <c r="I31" s="88"/>
      <c r="J31" s="88"/>
    </row>
    <row r="32" spans="2:10">
      <c r="B32" s="88"/>
      <c r="C32" s="94"/>
      <c r="D32" s="88"/>
      <c r="E32" s="106"/>
      <c r="F32" s="88"/>
      <c r="G32" s="88"/>
      <c r="H32" s="88"/>
      <c r="I32" s="88"/>
      <c r="J32" s="88"/>
    </row>
    <row r="33" spans="2:10">
      <c r="B33" s="88"/>
      <c r="C33" s="94"/>
      <c r="D33" s="88"/>
      <c r="E33" s="106"/>
      <c r="F33" s="88"/>
      <c r="G33" s="88"/>
      <c r="H33" s="88"/>
      <c r="I33" s="88"/>
      <c r="J33" s="88"/>
    </row>
    <row r="34" spans="2:10">
      <c r="B34" s="88"/>
      <c r="C34" s="94"/>
      <c r="D34" s="88"/>
      <c r="E34" s="106"/>
      <c r="F34" s="88"/>
      <c r="G34" s="88"/>
      <c r="H34" s="88"/>
      <c r="I34" s="88"/>
      <c r="J34" s="88"/>
    </row>
    <row r="35" spans="2:10">
      <c r="B35" s="88"/>
      <c r="C35" s="94"/>
      <c r="D35" s="88"/>
      <c r="E35" s="106"/>
      <c r="F35" s="88"/>
      <c r="G35" s="88"/>
      <c r="H35" s="88"/>
      <c r="I35" s="88"/>
      <c r="J35" s="88"/>
    </row>
    <row r="36" spans="2:10">
      <c r="B36" s="88"/>
      <c r="C36" s="94"/>
      <c r="D36" s="88"/>
      <c r="E36" s="106"/>
      <c r="F36" s="88"/>
      <c r="G36" s="88"/>
      <c r="H36" s="88"/>
      <c r="I36" s="88"/>
      <c r="J36" s="88"/>
    </row>
    <row r="37" spans="2:10">
      <c r="B37" s="88"/>
      <c r="C37" s="94"/>
      <c r="D37" s="88"/>
      <c r="E37" s="106"/>
      <c r="F37" s="88"/>
      <c r="G37" s="88"/>
      <c r="H37" s="88"/>
      <c r="I37" s="88"/>
      <c r="J37" s="88"/>
    </row>
    <row r="38" spans="2:10">
      <c r="B38" s="88"/>
      <c r="C38" s="94"/>
      <c r="D38" s="88"/>
      <c r="E38" s="106"/>
      <c r="F38" s="88"/>
      <c r="G38" s="88"/>
      <c r="H38" s="88"/>
      <c r="I38" s="88"/>
      <c r="J38" s="88"/>
    </row>
    <row r="39" spans="2:10">
      <c r="B39" s="88"/>
      <c r="C39" s="94"/>
      <c r="D39" s="88"/>
      <c r="E39" s="106"/>
      <c r="F39" s="88"/>
      <c r="G39" s="88"/>
      <c r="H39" s="88"/>
      <c r="I39" s="88"/>
      <c r="J39" s="88"/>
    </row>
    <row r="40" spans="2:10">
      <c r="B40" s="88"/>
      <c r="C40" s="94"/>
      <c r="D40" s="88"/>
      <c r="E40" s="106"/>
      <c r="F40" s="88"/>
      <c r="G40" s="88"/>
      <c r="H40" s="88"/>
      <c r="I40" s="88"/>
      <c r="J40" s="88"/>
    </row>
    <row r="41" spans="2:10">
      <c r="B41" s="88"/>
      <c r="C41" s="94"/>
      <c r="D41" s="88"/>
      <c r="E41" s="106"/>
      <c r="F41" s="88"/>
      <c r="G41" s="88"/>
      <c r="H41" s="88"/>
      <c r="I41" s="88"/>
      <c r="J41" s="88"/>
    </row>
    <row r="42" spans="2:10">
      <c r="B42" s="88"/>
      <c r="C42" s="94"/>
      <c r="D42" s="88"/>
      <c r="E42" s="106"/>
      <c r="F42" s="88"/>
      <c r="G42" s="88"/>
      <c r="H42" s="88"/>
      <c r="I42" s="88"/>
      <c r="J42" s="88"/>
    </row>
    <row r="43" spans="2:10">
      <c r="B43" s="88"/>
      <c r="C43" s="94"/>
      <c r="D43" s="88"/>
      <c r="E43" s="106"/>
      <c r="F43" s="88"/>
      <c r="G43" s="88"/>
      <c r="H43" s="88"/>
      <c r="I43" s="88"/>
      <c r="J43" s="88"/>
    </row>
    <row r="44" spans="2:10">
      <c r="B44" s="88"/>
      <c r="C44" s="94"/>
      <c r="D44" s="88"/>
      <c r="E44" s="106"/>
      <c r="F44" s="88"/>
      <c r="G44" s="88"/>
      <c r="H44" s="88"/>
      <c r="I44" s="88"/>
      <c r="J44" s="88"/>
    </row>
    <row r="45" spans="2:10">
      <c r="B45" s="88"/>
      <c r="C45" s="94"/>
      <c r="D45" s="88"/>
      <c r="E45" s="106"/>
      <c r="F45" s="88"/>
      <c r="G45" s="88"/>
      <c r="H45" s="88"/>
      <c r="I45" s="88"/>
      <c r="J45" s="88"/>
    </row>
    <row r="46" spans="2:10">
      <c r="B46" s="88"/>
      <c r="C46" s="94"/>
      <c r="D46" s="88"/>
      <c r="E46" s="106"/>
      <c r="F46" s="88"/>
      <c r="G46" s="88"/>
      <c r="H46" s="88"/>
      <c r="I46" s="88"/>
      <c r="J46" s="88"/>
    </row>
    <row r="47" spans="2:10">
      <c r="B47" s="88"/>
      <c r="C47" s="94"/>
      <c r="D47" s="88"/>
      <c r="E47" s="106"/>
      <c r="F47" s="88"/>
      <c r="G47" s="88"/>
      <c r="H47" s="88"/>
      <c r="I47" s="88"/>
      <c r="J47" s="88"/>
    </row>
    <row r="48" spans="2:10">
      <c r="B48" s="88"/>
      <c r="C48" s="94"/>
      <c r="D48" s="88"/>
      <c r="E48" s="106"/>
      <c r="F48" s="88"/>
      <c r="G48" s="88"/>
      <c r="H48" s="88"/>
      <c r="I48" s="88"/>
      <c r="J48" s="88"/>
    </row>
    <row r="49" spans="2:10">
      <c r="B49" s="88"/>
      <c r="C49" s="94"/>
      <c r="D49" s="88"/>
      <c r="E49" s="106"/>
      <c r="F49" s="88"/>
      <c r="G49" s="88"/>
      <c r="H49" s="88"/>
      <c r="I49" s="88"/>
      <c r="J49" s="88"/>
    </row>
    <row r="50" spans="2:10">
      <c r="B50" s="88"/>
      <c r="C50" s="94"/>
      <c r="D50" s="88"/>
      <c r="E50" s="106"/>
      <c r="F50" s="88"/>
      <c r="G50" s="88"/>
      <c r="H50" s="88"/>
      <c r="I50" s="88"/>
      <c r="J50" s="88"/>
    </row>
    <row r="51" spans="2:10">
      <c r="B51" s="88"/>
      <c r="C51" s="94"/>
      <c r="D51" s="88"/>
      <c r="E51" s="106"/>
      <c r="F51" s="88"/>
      <c r="G51" s="88"/>
      <c r="H51" s="88"/>
      <c r="I51" s="88"/>
      <c r="J51" s="88"/>
    </row>
    <row r="52" spans="2:10">
      <c r="B52" s="88"/>
      <c r="C52" s="94"/>
      <c r="D52" s="88"/>
      <c r="E52" s="106"/>
      <c r="F52" s="88"/>
      <c r="G52" s="88"/>
      <c r="H52" s="88"/>
      <c r="I52" s="88"/>
      <c r="J52" s="88"/>
    </row>
    <row r="53" spans="2:10">
      <c r="B53" s="88"/>
      <c r="C53" s="94"/>
      <c r="D53" s="88"/>
      <c r="E53" s="106"/>
      <c r="F53" s="88"/>
      <c r="G53" s="88"/>
      <c r="H53" s="88"/>
      <c r="I53" s="88"/>
      <c r="J53" s="88"/>
    </row>
    <row r="54" spans="2:10">
      <c r="B54" s="88"/>
      <c r="C54" s="94"/>
      <c r="D54" s="88"/>
      <c r="E54" s="106"/>
      <c r="F54" s="88"/>
      <c r="G54" s="88"/>
      <c r="H54" s="88"/>
      <c r="I54" s="88"/>
      <c r="J54" s="88"/>
    </row>
    <row r="55" spans="2:10">
      <c r="B55" s="88"/>
      <c r="C55" s="94"/>
      <c r="D55" s="88"/>
      <c r="E55" s="106"/>
      <c r="F55" s="88"/>
      <c r="G55" s="88"/>
      <c r="H55" s="88"/>
      <c r="I55" s="88"/>
      <c r="J55" s="88"/>
    </row>
    <row r="56" spans="2:10">
      <c r="B56" s="88"/>
      <c r="C56" s="94"/>
      <c r="D56" s="88"/>
      <c r="E56" s="106"/>
      <c r="F56" s="88"/>
      <c r="G56" s="88"/>
      <c r="H56" s="88"/>
      <c r="I56" s="88"/>
      <c r="J56" s="88"/>
    </row>
    <row r="57" spans="2:10">
      <c r="B57" s="88"/>
      <c r="C57" s="94"/>
      <c r="D57" s="88"/>
      <c r="E57" s="106"/>
      <c r="F57" s="88"/>
      <c r="G57" s="88"/>
      <c r="H57" s="88"/>
      <c r="I57" s="88"/>
      <c r="J57" s="88"/>
    </row>
    <row r="58" spans="2:10">
      <c r="B58" s="88"/>
      <c r="C58" s="94"/>
      <c r="D58" s="88"/>
      <c r="E58" s="106"/>
      <c r="F58" s="88"/>
      <c r="G58" s="88"/>
      <c r="H58" s="88"/>
      <c r="I58" s="88"/>
      <c r="J58" s="88"/>
    </row>
    <row r="59" spans="2:10">
      <c r="B59" s="88"/>
      <c r="C59" s="94"/>
      <c r="D59" s="88"/>
      <c r="E59" s="106"/>
      <c r="F59" s="88"/>
      <c r="G59" s="88"/>
      <c r="H59" s="88"/>
      <c r="I59" s="88"/>
      <c r="J59" s="88"/>
    </row>
    <row r="60" spans="2:10">
      <c r="B60" s="88"/>
      <c r="C60" s="94"/>
      <c r="D60" s="88"/>
      <c r="E60" s="106"/>
      <c r="F60" s="88"/>
      <c r="G60" s="88"/>
      <c r="H60" s="88"/>
      <c r="I60" s="88"/>
      <c r="J60" s="88"/>
    </row>
    <row r="61" spans="2:10">
      <c r="B61" s="88"/>
      <c r="C61" s="94"/>
      <c r="D61" s="88"/>
      <c r="E61" s="106"/>
      <c r="F61" s="88"/>
      <c r="G61" s="88"/>
      <c r="H61" s="88"/>
      <c r="I61" s="88"/>
      <c r="J61" s="88"/>
    </row>
    <row r="62" spans="2:10">
      <c r="B62" s="88"/>
      <c r="C62" s="94"/>
      <c r="D62" s="88"/>
      <c r="E62" s="106"/>
      <c r="F62" s="88"/>
      <c r="G62" s="88"/>
      <c r="H62" s="88"/>
      <c r="I62" s="88"/>
      <c r="J62" s="88"/>
    </row>
    <row r="63" spans="2:10">
      <c r="B63" s="88"/>
      <c r="C63" s="94"/>
      <c r="D63" s="88"/>
      <c r="E63" s="106"/>
      <c r="F63" s="88"/>
      <c r="G63" s="88"/>
      <c r="H63" s="88"/>
      <c r="I63" s="88"/>
      <c r="J63" s="88"/>
    </row>
    <row r="64" spans="2:10">
      <c r="B64" s="88"/>
      <c r="C64" s="94"/>
      <c r="D64" s="88"/>
      <c r="E64" s="106"/>
      <c r="F64" s="88"/>
      <c r="G64" s="88"/>
      <c r="H64" s="88"/>
      <c r="I64" s="88"/>
      <c r="J64" s="88"/>
    </row>
    <row r="65" spans="2:10">
      <c r="B65" s="88"/>
      <c r="C65" s="94"/>
      <c r="D65" s="88"/>
      <c r="E65" s="106"/>
      <c r="F65" s="88"/>
      <c r="G65" s="88"/>
      <c r="H65" s="88"/>
      <c r="I65" s="88"/>
      <c r="J65" s="88"/>
    </row>
    <row r="66" spans="2:10">
      <c r="B66" s="88"/>
      <c r="C66" s="94"/>
      <c r="D66" s="88"/>
      <c r="E66" s="106"/>
      <c r="F66" s="88"/>
      <c r="G66" s="88"/>
      <c r="H66" s="88"/>
      <c r="I66" s="88"/>
      <c r="J66" s="88"/>
    </row>
    <row r="67" spans="2:10">
      <c r="B67" s="88"/>
      <c r="C67" s="94"/>
      <c r="D67" s="88"/>
      <c r="E67" s="106"/>
      <c r="F67" s="88"/>
      <c r="G67" s="88"/>
      <c r="H67" s="88"/>
      <c r="I67" s="88"/>
      <c r="J67" s="88"/>
    </row>
    <row r="68" spans="2:10">
      <c r="B68" s="88"/>
      <c r="C68" s="94"/>
      <c r="D68" s="88"/>
      <c r="E68" s="106"/>
      <c r="F68" s="88"/>
      <c r="G68" s="88"/>
      <c r="H68" s="88"/>
      <c r="I68" s="88"/>
      <c r="J68" s="88"/>
    </row>
    <row r="69" spans="2:10">
      <c r="B69" s="88"/>
      <c r="C69" s="94"/>
      <c r="D69" s="88"/>
      <c r="E69" s="106"/>
      <c r="F69" s="88"/>
      <c r="G69" s="88"/>
      <c r="H69" s="88"/>
      <c r="I69" s="88"/>
      <c r="J69" s="88"/>
    </row>
    <row r="70" spans="2:10">
      <c r="B70" s="88"/>
      <c r="C70" s="94"/>
      <c r="D70" s="88"/>
      <c r="E70" s="106"/>
      <c r="F70" s="88"/>
      <c r="G70" s="88"/>
      <c r="H70" s="88"/>
      <c r="I70" s="88"/>
      <c r="J70" s="88"/>
    </row>
    <row r="71" spans="2:10">
      <c r="B71" s="88"/>
      <c r="C71" s="94"/>
      <c r="D71" s="88"/>
      <c r="E71" s="106"/>
      <c r="F71" s="88"/>
      <c r="G71" s="88"/>
      <c r="H71" s="88"/>
      <c r="I71" s="88"/>
      <c r="J71" s="88"/>
    </row>
    <row r="72" spans="2:10">
      <c r="B72" s="88"/>
      <c r="C72" s="94"/>
      <c r="D72" s="88"/>
      <c r="E72" s="106"/>
      <c r="F72" s="88"/>
      <c r="G72" s="88"/>
      <c r="H72" s="88"/>
      <c r="I72" s="88"/>
      <c r="J72" s="88"/>
    </row>
    <row r="73" spans="2:10">
      <c r="B73" s="88"/>
      <c r="C73" s="94"/>
      <c r="D73" s="88"/>
      <c r="E73" s="106"/>
      <c r="F73" s="88"/>
      <c r="G73" s="88"/>
      <c r="H73" s="88"/>
      <c r="I73" s="88"/>
      <c r="J73" s="88"/>
    </row>
    <row r="74" spans="2:10">
      <c r="B74" s="88"/>
      <c r="C74" s="94"/>
      <c r="D74" s="88"/>
      <c r="E74" s="106"/>
      <c r="F74" s="88"/>
      <c r="G74" s="88"/>
      <c r="H74" s="88"/>
      <c r="I74" s="88"/>
      <c r="J74" s="88"/>
    </row>
    <row r="75" spans="2:10">
      <c r="B75" s="88"/>
      <c r="C75" s="94"/>
      <c r="D75" s="88"/>
      <c r="E75" s="106"/>
      <c r="F75" s="88"/>
      <c r="G75" s="88"/>
      <c r="H75" s="88"/>
      <c r="I75" s="88"/>
      <c r="J75" s="88"/>
    </row>
    <row r="76" spans="2:10">
      <c r="B76" s="88"/>
      <c r="C76" s="94"/>
      <c r="D76" s="88"/>
      <c r="E76" s="106"/>
      <c r="F76" s="88"/>
      <c r="G76" s="88"/>
      <c r="H76" s="88"/>
      <c r="I76" s="88"/>
      <c r="J76" s="88"/>
    </row>
    <row r="77" spans="2:10">
      <c r="B77" s="88"/>
      <c r="C77" s="94"/>
      <c r="D77" s="88"/>
      <c r="E77" s="106"/>
      <c r="F77" s="88"/>
      <c r="G77" s="88"/>
      <c r="H77" s="88"/>
      <c r="I77" s="88"/>
      <c r="J77" s="88"/>
    </row>
    <row r="78" spans="2:10">
      <c r="B78" s="88"/>
      <c r="C78" s="94"/>
      <c r="D78" s="88"/>
      <c r="E78" s="106"/>
      <c r="F78" s="88"/>
      <c r="G78" s="88"/>
      <c r="H78" s="88"/>
      <c r="I78" s="88"/>
      <c r="J78" s="88"/>
    </row>
    <row r="79" spans="2:10">
      <c r="B79" s="88"/>
      <c r="C79" s="94"/>
      <c r="D79" s="88"/>
      <c r="E79" s="106"/>
      <c r="F79" s="88"/>
      <c r="G79" s="88"/>
      <c r="H79" s="88"/>
      <c r="I79" s="88"/>
      <c r="J79" s="88"/>
    </row>
    <row r="80" spans="2:10">
      <c r="B80" s="88"/>
      <c r="C80" s="94"/>
      <c r="D80" s="88"/>
      <c r="E80" s="106"/>
      <c r="F80" s="88"/>
      <c r="G80" s="88"/>
      <c r="H80" s="88"/>
      <c r="I80" s="88"/>
      <c r="J80" s="88"/>
    </row>
    <row r="81" spans="2:10">
      <c r="B81" s="88"/>
      <c r="C81" s="94"/>
      <c r="D81" s="88"/>
      <c r="E81" s="106"/>
      <c r="F81" s="88"/>
      <c r="G81" s="88"/>
      <c r="H81" s="88"/>
      <c r="I81" s="88"/>
      <c r="J81" s="88"/>
    </row>
    <row r="82" spans="2:10">
      <c r="B82" s="88"/>
      <c r="C82" s="94"/>
      <c r="D82" s="88"/>
      <c r="E82" s="106"/>
      <c r="F82" s="88"/>
      <c r="G82" s="88"/>
      <c r="H82" s="88"/>
      <c r="I82" s="88"/>
      <c r="J82" s="88"/>
    </row>
    <row r="83" spans="2:10">
      <c r="B83" s="88"/>
      <c r="C83" s="94"/>
      <c r="D83" s="88"/>
      <c r="E83" s="106"/>
      <c r="F83" s="88"/>
      <c r="G83" s="88"/>
      <c r="H83" s="88"/>
      <c r="I83" s="88"/>
      <c r="J83" s="88"/>
    </row>
    <row r="84" spans="2:10">
      <c r="B84" s="88"/>
      <c r="C84" s="94"/>
      <c r="D84" s="88"/>
      <c r="E84" s="106"/>
      <c r="F84" s="88"/>
      <c r="G84" s="88"/>
      <c r="H84" s="88"/>
      <c r="I84" s="88"/>
      <c r="J84" s="88"/>
    </row>
    <row r="85" spans="2:10">
      <c r="B85" s="88"/>
      <c r="C85" s="94"/>
      <c r="D85" s="88"/>
      <c r="E85" s="106"/>
      <c r="F85" s="88"/>
      <c r="G85" s="88"/>
      <c r="H85" s="88"/>
      <c r="I85" s="88"/>
      <c r="J85" s="88"/>
    </row>
    <row r="86" spans="2:10">
      <c r="B86" s="88"/>
      <c r="C86" s="94"/>
      <c r="D86" s="88"/>
      <c r="E86" s="106"/>
      <c r="F86" s="88"/>
      <c r="G86" s="88"/>
      <c r="H86" s="88"/>
      <c r="I86" s="88"/>
      <c r="J86" s="88"/>
    </row>
    <row r="87" spans="2:10">
      <c r="B87" s="88"/>
      <c r="C87" s="94"/>
      <c r="D87" s="88"/>
      <c r="E87" s="106"/>
      <c r="F87" s="88"/>
      <c r="G87" s="88"/>
      <c r="H87" s="88"/>
      <c r="I87" s="88"/>
      <c r="J87" s="88"/>
    </row>
    <row r="88" spans="2:10">
      <c r="B88" s="88"/>
      <c r="C88" s="94"/>
      <c r="D88" s="88"/>
      <c r="E88" s="106"/>
      <c r="F88" s="88"/>
      <c r="G88" s="88"/>
      <c r="H88" s="88"/>
      <c r="I88" s="88"/>
      <c r="J88" s="88"/>
    </row>
    <row r="89" spans="2:10">
      <c r="B89" s="88"/>
      <c r="C89" s="94"/>
      <c r="D89" s="88"/>
      <c r="E89" s="106"/>
      <c r="F89" s="88"/>
      <c r="G89" s="88"/>
      <c r="H89" s="88"/>
      <c r="I89" s="88"/>
      <c r="J89" s="88"/>
    </row>
    <row r="90" spans="2:10">
      <c r="B90" s="88"/>
      <c r="C90" s="94"/>
      <c r="D90" s="88"/>
      <c r="E90" s="106"/>
      <c r="F90" s="88"/>
      <c r="G90" s="88"/>
      <c r="H90" s="88"/>
      <c r="I90" s="88"/>
      <c r="J90" s="88"/>
    </row>
    <row r="91" spans="2:10">
      <c r="B91" s="88"/>
      <c r="C91" s="94"/>
      <c r="D91" s="88"/>
      <c r="E91" s="106"/>
      <c r="F91" s="88"/>
      <c r="G91" s="88"/>
      <c r="H91" s="88"/>
      <c r="I91" s="88"/>
      <c r="J91" s="88"/>
    </row>
    <row r="92" spans="2:10">
      <c r="B92" s="88"/>
      <c r="C92" s="94"/>
      <c r="D92" s="88"/>
      <c r="E92" s="106"/>
      <c r="F92" s="88"/>
      <c r="G92" s="88"/>
      <c r="H92" s="88"/>
      <c r="I92" s="88"/>
      <c r="J92" s="88"/>
    </row>
    <row r="93" spans="2:10">
      <c r="B93" s="88"/>
      <c r="C93" s="94"/>
      <c r="D93" s="88"/>
      <c r="E93" s="106"/>
      <c r="F93" s="88"/>
      <c r="G93" s="88"/>
      <c r="H93" s="88"/>
      <c r="I93" s="88"/>
      <c r="J93" s="88"/>
    </row>
    <row r="94" spans="2:10">
      <c r="B94" s="88"/>
      <c r="C94" s="94"/>
      <c r="D94" s="88"/>
      <c r="E94" s="106"/>
      <c r="F94" s="88"/>
      <c r="G94" s="88"/>
      <c r="H94" s="88"/>
      <c r="I94" s="88"/>
      <c r="J94" s="88"/>
    </row>
    <row r="95" spans="2:10">
      <c r="B95" s="88"/>
      <c r="C95" s="94"/>
      <c r="D95" s="88"/>
      <c r="E95" s="106"/>
      <c r="F95" s="88"/>
      <c r="G95" s="88"/>
      <c r="H95" s="88"/>
      <c r="I95" s="88"/>
      <c r="J95" s="88"/>
    </row>
    <row r="96" spans="2:10">
      <c r="B96" s="88"/>
      <c r="C96" s="94"/>
      <c r="D96" s="88"/>
      <c r="E96" s="106"/>
      <c r="F96" s="88"/>
      <c r="G96" s="88"/>
      <c r="H96" s="88"/>
      <c r="I96" s="88"/>
      <c r="J96" s="88"/>
    </row>
    <row r="97" spans="2:10">
      <c r="B97" s="88"/>
      <c r="C97" s="94"/>
      <c r="D97" s="88"/>
      <c r="E97" s="106"/>
      <c r="F97" s="88"/>
      <c r="G97" s="88"/>
      <c r="H97" s="88"/>
      <c r="I97" s="88"/>
      <c r="J97" s="88"/>
    </row>
    <row r="98" spans="2:10">
      <c r="B98" s="88"/>
      <c r="C98" s="94"/>
      <c r="D98" s="88"/>
      <c r="E98" s="106"/>
      <c r="F98" s="88"/>
      <c r="G98" s="88"/>
      <c r="H98" s="88"/>
      <c r="I98" s="88"/>
      <c r="J98" s="88"/>
    </row>
    <row r="99" spans="2:10">
      <c r="B99" s="88"/>
      <c r="C99" s="94"/>
      <c r="D99" s="88"/>
      <c r="E99" s="106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6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23"/>
      <c r="C126" s="123"/>
      <c r="D126" s="124"/>
      <c r="E126" s="124"/>
      <c r="F126" s="133"/>
      <c r="G126" s="133"/>
      <c r="H126" s="133"/>
      <c r="I126" s="133"/>
      <c r="J126" s="124"/>
    </row>
    <row r="127" spans="2:10">
      <c r="B127" s="123"/>
      <c r="C127" s="123"/>
      <c r="D127" s="124"/>
      <c r="E127" s="124"/>
      <c r="F127" s="133"/>
      <c r="G127" s="133"/>
      <c r="H127" s="133"/>
      <c r="I127" s="133"/>
      <c r="J127" s="124"/>
    </row>
    <row r="128" spans="2:10">
      <c r="B128" s="123"/>
      <c r="C128" s="123"/>
      <c r="D128" s="124"/>
      <c r="E128" s="124"/>
      <c r="F128" s="133"/>
      <c r="G128" s="133"/>
      <c r="H128" s="133"/>
      <c r="I128" s="133"/>
      <c r="J128" s="124"/>
    </row>
    <row r="129" spans="2:10">
      <c r="B129" s="123"/>
      <c r="C129" s="123"/>
      <c r="D129" s="124"/>
      <c r="E129" s="124"/>
      <c r="F129" s="133"/>
      <c r="G129" s="133"/>
      <c r="H129" s="133"/>
      <c r="I129" s="133"/>
      <c r="J129" s="124"/>
    </row>
    <row r="130" spans="2:10">
      <c r="B130" s="123"/>
      <c r="C130" s="123"/>
      <c r="D130" s="124"/>
      <c r="E130" s="124"/>
      <c r="F130" s="133"/>
      <c r="G130" s="133"/>
      <c r="H130" s="133"/>
      <c r="I130" s="133"/>
      <c r="J130" s="124"/>
    </row>
    <row r="131" spans="2:10">
      <c r="B131" s="123"/>
      <c r="C131" s="123"/>
      <c r="D131" s="124"/>
      <c r="E131" s="124"/>
      <c r="F131" s="133"/>
      <c r="G131" s="133"/>
      <c r="H131" s="133"/>
      <c r="I131" s="133"/>
      <c r="J131" s="124"/>
    </row>
    <row r="132" spans="2:10">
      <c r="B132" s="123"/>
      <c r="C132" s="123"/>
      <c r="D132" s="124"/>
      <c r="E132" s="124"/>
      <c r="F132" s="133"/>
      <c r="G132" s="133"/>
      <c r="H132" s="133"/>
      <c r="I132" s="133"/>
      <c r="J132" s="124"/>
    </row>
    <row r="133" spans="2:10">
      <c r="B133" s="123"/>
      <c r="C133" s="123"/>
      <c r="D133" s="124"/>
      <c r="E133" s="124"/>
      <c r="F133" s="133"/>
      <c r="G133" s="133"/>
      <c r="H133" s="133"/>
      <c r="I133" s="133"/>
      <c r="J133" s="124"/>
    </row>
    <row r="134" spans="2:10">
      <c r="B134" s="123"/>
      <c r="C134" s="123"/>
      <c r="D134" s="124"/>
      <c r="E134" s="124"/>
      <c r="F134" s="133"/>
      <c r="G134" s="133"/>
      <c r="H134" s="133"/>
      <c r="I134" s="133"/>
      <c r="J134" s="124"/>
    </row>
    <row r="135" spans="2:10">
      <c r="B135" s="123"/>
      <c r="C135" s="123"/>
      <c r="D135" s="124"/>
      <c r="E135" s="124"/>
      <c r="F135" s="133"/>
      <c r="G135" s="133"/>
      <c r="H135" s="133"/>
      <c r="I135" s="133"/>
      <c r="J135" s="124"/>
    </row>
    <row r="136" spans="2:10">
      <c r="B136" s="123"/>
      <c r="C136" s="123"/>
      <c r="D136" s="124"/>
      <c r="E136" s="124"/>
      <c r="F136" s="133"/>
      <c r="G136" s="133"/>
      <c r="H136" s="133"/>
      <c r="I136" s="133"/>
      <c r="J136" s="124"/>
    </row>
    <row r="137" spans="2:10">
      <c r="B137" s="123"/>
      <c r="C137" s="123"/>
      <c r="D137" s="124"/>
      <c r="E137" s="124"/>
      <c r="F137" s="133"/>
      <c r="G137" s="133"/>
      <c r="H137" s="133"/>
      <c r="I137" s="133"/>
      <c r="J137" s="124"/>
    </row>
    <row r="138" spans="2:10">
      <c r="B138" s="123"/>
      <c r="C138" s="123"/>
      <c r="D138" s="124"/>
      <c r="E138" s="124"/>
      <c r="F138" s="133"/>
      <c r="G138" s="133"/>
      <c r="H138" s="133"/>
      <c r="I138" s="133"/>
      <c r="J138" s="124"/>
    </row>
    <row r="139" spans="2:10">
      <c r="B139" s="123"/>
      <c r="C139" s="123"/>
      <c r="D139" s="124"/>
      <c r="E139" s="124"/>
      <c r="F139" s="133"/>
      <c r="G139" s="133"/>
      <c r="H139" s="133"/>
      <c r="I139" s="133"/>
      <c r="J139" s="124"/>
    </row>
    <row r="140" spans="2:10">
      <c r="B140" s="123"/>
      <c r="C140" s="123"/>
      <c r="D140" s="124"/>
      <c r="E140" s="124"/>
      <c r="F140" s="133"/>
      <c r="G140" s="133"/>
      <c r="H140" s="133"/>
      <c r="I140" s="133"/>
      <c r="J140" s="124"/>
    </row>
    <row r="141" spans="2:10">
      <c r="B141" s="123"/>
      <c r="C141" s="123"/>
      <c r="D141" s="124"/>
      <c r="E141" s="124"/>
      <c r="F141" s="133"/>
      <c r="G141" s="133"/>
      <c r="H141" s="133"/>
      <c r="I141" s="133"/>
      <c r="J141" s="124"/>
    </row>
    <row r="142" spans="2:10">
      <c r="B142" s="123"/>
      <c r="C142" s="123"/>
      <c r="D142" s="124"/>
      <c r="E142" s="124"/>
      <c r="F142" s="133"/>
      <c r="G142" s="133"/>
      <c r="H142" s="133"/>
      <c r="I142" s="133"/>
      <c r="J142" s="124"/>
    </row>
    <row r="143" spans="2:10">
      <c r="B143" s="123"/>
      <c r="C143" s="123"/>
      <c r="D143" s="124"/>
      <c r="E143" s="124"/>
      <c r="F143" s="133"/>
      <c r="G143" s="133"/>
      <c r="H143" s="133"/>
      <c r="I143" s="133"/>
      <c r="J143" s="124"/>
    </row>
    <row r="144" spans="2:10">
      <c r="B144" s="123"/>
      <c r="C144" s="123"/>
      <c r="D144" s="124"/>
      <c r="E144" s="124"/>
      <c r="F144" s="133"/>
      <c r="G144" s="133"/>
      <c r="H144" s="133"/>
      <c r="I144" s="133"/>
      <c r="J144" s="124"/>
    </row>
    <row r="145" spans="2:10">
      <c r="B145" s="123"/>
      <c r="C145" s="123"/>
      <c r="D145" s="124"/>
      <c r="E145" s="124"/>
      <c r="F145" s="133"/>
      <c r="G145" s="133"/>
      <c r="H145" s="133"/>
      <c r="I145" s="133"/>
      <c r="J145" s="124"/>
    </row>
    <row r="146" spans="2:10">
      <c r="B146" s="123"/>
      <c r="C146" s="123"/>
      <c r="D146" s="124"/>
      <c r="E146" s="124"/>
      <c r="F146" s="133"/>
      <c r="G146" s="133"/>
      <c r="H146" s="133"/>
      <c r="I146" s="133"/>
      <c r="J146" s="124"/>
    </row>
    <row r="147" spans="2:10">
      <c r="B147" s="123"/>
      <c r="C147" s="123"/>
      <c r="D147" s="124"/>
      <c r="E147" s="124"/>
      <c r="F147" s="133"/>
      <c r="G147" s="133"/>
      <c r="H147" s="133"/>
      <c r="I147" s="133"/>
      <c r="J147" s="124"/>
    </row>
    <row r="148" spans="2:10">
      <c r="B148" s="123"/>
      <c r="C148" s="123"/>
      <c r="D148" s="124"/>
      <c r="E148" s="124"/>
      <c r="F148" s="133"/>
      <c r="G148" s="133"/>
      <c r="H148" s="133"/>
      <c r="I148" s="133"/>
      <c r="J148" s="124"/>
    </row>
    <row r="149" spans="2:10">
      <c r="B149" s="123"/>
      <c r="C149" s="123"/>
      <c r="D149" s="124"/>
      <c r="E149" s="124"/>
      <c r="F149" s="133"/>
      <c r="G149" s="133"/>
      <c r="H149" s="133"/>
      <c r="I149" s="133"/>
      <c r="J149" s="124"/>
    </row>
    <row r="150" spans="2:10">
      <c r="B150" s="123"/>
      <c r="C150" s="123"/>
      <c r="D150" s="124"/>
      <c r="E150" s="124"/>
      <c r="F150" s="133"/>
      <c r="G150" s="133"/>
      <c r="H150" s="133"/>
      <c r="I150" s="133"/>
      <c r="J150" s="124"/>
    </row>
    <row r="151" spans="2:10">
      <c r="B151" s="123"/>
      <c r="C151" s="123"/>
      <c r="D151" s="124"/>
      <c r="E151" s="124"/>
      <c r="F151" s="133"/>
      <c r="G151" s="133"/>
      <c r="H151" s="133"/>
      <c r="I151" s="133"/>
      <c r="J151" s="124"/>
    </row>
    <row r="152" spans="2:10">
      <c r="B152" s="123"/>
      <c r="C152" s="123"/>
      <c r="D152" s="124"/>
      <c r="E152" s="124"/>
      <c r="F152" s="133"/>
      <c r="G152" s="133"/>
      <c r="H152" s="133"/>
      <c r="I152" s="133"/>
      <c r="J152" s="124"/>
    </row>
    <row r="153" spans="2:10">
      <c r="B153" s="123"/>
      <c r="C153" s="123"/>
      <c r="D153" s="124"/>
      <c r="E153" s="124"/>
      <c r="F153" s="133"/>
      <c r="G153" s="133"/>
      <c r="H153" s="133"/>
      <c r="I153" s="133"/>
      <c r="J153" s="124"/>
    </row>
    <row r="154" spans="2:10">
      <c r="B154" s="123"/>
      <c r="C154" s="123"/>
      <c r="D154" s="124"/>
      <c r="E154" s="124"/>
      <c r="F154" s="133"/>
      <c r="G154" s="133"/>
      <c r="H154" s="133"/>
      <c r="I154" s="133"/>
      <c r="J154" s="124"/>
    </row>
    <row r="155" spans="2:10">
      <c r="B155" s="123"/>
      <c r="C155" s="123"/>
      <c r="D155" s="124"/>
      <c r="E155" s="124"/>
      <c r="F155" s="133"/>
      <c r="G155" s="133"/>
      <c r="H155" s="133"/>
      <c r="I155" s="133"/>
      <c r="J155" s="124"/>
    </row>
    <row r="156" spans="2:10">
      <c r="B156" s="123"/>
      <c r="C156" s="123"/>
      <c r="D156" s="124"/>
      <c r="E156" s="124"/>
      <c r="F156" s="133"/>
      <c r="G156" s="133"/>
      <c r="H156" s="133"/>
      <c r="I156" s="133"/>
      <c r="J156" s="124"/>
    </row>
    <row r="157" spans="2:10">
      <c r="B157" s="123"/>
      <c r="C157" s="123"/>
      <c r="D157" s="124"/>
      <c r="E157" s="124"/>
      <c r="F157" s="133"/>
      <c r="G157" s="133"/>
      <c r="H157" s="133"/>
      <c r="I157" s="133"/>
      <c r="J157" s="124"/>
    </row>
    <row r="158" spans="2:10">
      <c r="B158" s="123"/>
      <c r="C158" s="123"/>
      <c r="D158" s="124"/>
      <c r="E158" s="124"/>
      <c r="F158" s="133"/>
      <c r="G158" s="133"/>
      <c r="H158" s="133"/>
      <c r="I158" s="133"/>
      <c r="J158" s="124"/>
    </row>
    <row r="159" spans="2:10">
      <c r="B159" s="123"/>
      <c r="C159" s="123"/>
      <c r="D159" s="124"/>
      <c r="E159" s="124"/>
      <c r="F159" s="133"/>
      <c r="G159" s="133"/>
      <c r="H159" s="133"/>
      <c r="I159" s="133"/>
      <c r="J159" s="124"/>
    </row>
    <row r="160" spans="2:10">
      <c r="B160" s="123"/>
      <c r="C160" s="123"/>
      <c r="D160" s="124"/>
      <c r="E160" s="124"/>
      <c r="F160" s="133"/>
      <c r="G160" s="133"/>
      <c r="H160" s="133"/>
      <c r="I160" s="133"/>
      <c r="J160" s="124"/>
    </row>
    <row r="161" spans="2:10">
      <c r="B161" s="123"/>
      <c r="C161" s="123"/>
      <c r="D161" s="124"/>
      <c r="E161" s="124"/>
      <c r="F161" s="133"/>
      <c r="G161" s="133"/>
      <c r="H161" s="133"/>
      <c r="I161" s="133"/>
      <c r="J161" s="124"/>
    </row>
    <row r="162" spans="2:10">
      <c r="B162" s="123"/>
      <c r="C162" s="123"/>
      <c r="D162" s="124"/>
      <c r="E162" s="124"/>
      <c r="F162" s="133"/>
      <c r="G162" s="133"/>
      <c r="H162" s="133"/>
      <c r="I162" s="133"/>
      <c r="J162" s="124"/>
    </row>
    <row r="163" spans="2:10">
      <c r="B163" s="123"/>
      <c r="C163" s="123"/>
      <c r="D163" s="124"/>
      <c r="E163" s="124"/>
      <c r="F163" s="133"/>
      <c r="G163" s="133"/>
      <c r="H163" s="133"/>
      <c r="I163" s="133"/>
      <c r="J163" s="124"/>
    </row>
    <row r="164" spans="2:10">
      <c r="B164" s="123"/>
      <c r="C164" s="123"/>
      <c r="D164" s="124"/>
      <c r="E164" s="124"/>
      <c r="F164" s="133"/>
      <c r="G164" s="133"/>
      <c r="H164" s="133"/>
      <c r="I164" s="133"/>
      <c r="J164" s="124"/>
    </row>
    <row r="165" spans="2:10">
      <c r="B165" s="123"/>
      <c r="C165" s="123"/>
      <c r="D165" s="124"/>
      <c r="E165" s="124"/>
      <c r="F165" s="133"/>
      <c r="G165" s="133"/>
      <c r="H165" s="133"/>
      <c r="I165" s="133"/>
      <c r="J165" s="124"/>
    </row>
    <row r="166" spans="2:10">
      <c r="B166" s="123"/>
      <c r="C166" s="123"/>
      <c r="D166" s="124"/>
      <c r="E166" s="124"/>
      <c r="F166" s="133"/>
      <c r="G166" s="133"/>
      <c r="H166" s="133"/>
      <c r="I166" s="133"/>
      <c r="J166" s="124"/>
    </row>
    <row r="167" spans="2:10">
      <c r="B167" s="123"/>
      <c r="C167" s="123"/>
      <c r="D167" s="124"/>
      <c r="E167" s="124"/>
      <c r="F167" s="133"/>
      <c r="G167" s="133"/>
      <c r="H167" s="133"/>
      <c r="I167" s="133"/>
      <c r="J167" s="124"/>
    </row>
    <row r="168" spans="2:10">
      <c r="B168" s="123"/>
      <c r="C168" s="123"/>
      <c r="D168" s="124"/>
      <c r="E168" s="124"/>
      <c r="F168" s="133"/>
      <c r="G168" s="133"/>
      <c r="H168" s="133"/>
      <c r="I168" s="133"/>
      <c r="J168" s="124"/>
    </row>
    <row r="169" spans="2:10">
      <c r="B169" s="123"/>
      <c r="C169" s="123"/>
      <c r="D169" s="124"/>
      <c r="E169" s="124"/>
      <c r="F169" s="133"/>
      <c r="G169" s="133"/>
      <c r="H169" s="133"/>
      <c r="I169" s="133"/>
      <c r="J169" s="124"/>
    </row>
    <row r="170" spans="2:10">
      <c r="B170" s="123"/>
      <c r="C170" s="123"/>
      <c r="D170" s="124"/>
      <c r="E170" s="124"/>
      <c r="F170" s="133"/>
      <c r="G170" s="133"/>
      <c r="H170" s="133"/>
      <c r="I170" s="133"/>
      <c r="J170" s="124"/>
    </row>
    <row r="171" spans="2:10">
      <c r="B171" s="123"/>
      <c r="C171" s="123"/>
      <c r="D171" s="124"/>
      <c r="E171" s="124"/>
      <c r="F171" s="133"/>
      <c r="G171" s="133"/>
      <c r="H171" s="133"/>
      <c r="I171" s="133"/>
      <c r="J171" s="124"/>
    </row>
    <row r="172" spans="2:10">
      <c r="B172" s="123"/>
      <c r="C172" s="123"/>
      <c r="D172" s="124"/>
      <c r="E172" s="124"/>
      <c r="F172" s="133"/>
      <c r="G172" s="133"/>
      <c r="H172" s="133"/>
      <c r="I172" s="133"/>
      <c r="J172" s="124"/>
    </row>
    <row r="173" spans="2:10">
      <c r="B173" s="123"/>
      <c r="C173" s="123"/>
      <c r="D173" s="124"/>
      <c r="E173" s="124"/>
      <c r="F173" s="133"/>
      <c r="G173" s="133"/>
      <c r="H173" s="133"/>
      <c r="I173" s="133"/>
      <c r="J173" s="124"/>
    </row>
    <row r="174" spans="2:10">
      <c r="B174" s="123"/>
      <c r="C174" s="123"/>
      <c r="D174" s="124"/>
      <c r="E174" s="124"/>
      <c r="F174" s="133"/>
      <c r="G174" s="133"/>
      <c r="H174" s="133"/>
      <c r="I174" s="133"/>
      <c r="J174" s="124"/>
    </row>
    <row r="175" spans="2:10">
      <c r="B175" s="123"/>
      <c r="C175" s="123"/>
      <c r="D175" s="124"/>
      <c r="E175" s="124"/>
      <c r="F175" s="133"/>
      <c r="G175" s="133"/>
      <c r="H175" s="133"/>
      <c r="I175" s="133"/>
      <c r="J175" s="124"/>
    </row>
    <row r="176" spans="2:10">
      <c r="B176" s="123"/>
      <c r="C176" s="123"/>
      <c r="D176" s="124"/>
      <c r="E176" s="124"/>
      <c r="F176" s="133"/>
      <c r="G176" s="133"/>
      <c r="H176" s="133"/>
      <c r="I176" s="133"/>
      <c r="J176" s="124"/>
    </row>
    <row r="177" spans="2:10">
      <c r="B177" s="123"/>
      <c r="C177" s="123"/>
      <c r="D177" s="124"/>
      <c r="E177" s="124"/>
      <c r="F177" s="133"/>
      <c r="G177" s="133"/>
      <c r="H177" s="133"/>
      <c r="I177" s="133"/>
      <c r="J177" s="124"/>
    </row>
    <row r="178" spans="2:10">
      <c r="B178" s="123"/>
      <c r="C178" s="123"/>
      <c r="D178" s="124"/>
      <c r="E178" s="124"/>
      <c r="F178" s="133"/>
      <c r="G178" s="133"/>
      <c r="H178" s="133"/>
      <c r="I178" s="133"/>
      <c r="J178" s="124"/>
    </row>
    <row r="179" spans="2:10">
      <c r="B179" s="123"/>
      <c r="C179" s="123"/>
      <c r="D179" s="124"/>
      <c r="E179" s="124"/>
      <c r="F179" s="133"/>
      <c r="G179" s="133"/>
      <c r="H179" s="133"/>
      <c r="I179" s="133"/>
      <c r="J179" s="124"/>
    </row>
    <row r="180" spans="2:10">
      <c r="B180" s="123"/>
      <c r="C180" s="123"/>
      <c r="D180" s="124"/>
      <c r="E180" s="124"/>
      <c r="F180" s="133"/>
      <c r="G180" s="133"/>
      <c r="H180" s="133"/>
      <c r="I180" s="133"/>
      <c r="J180" s="124"/>
    </row>
    <row r="181" spans="2:10">
      <c r="B181" s="123"/>
      <c r="C181" s="123"/>
      <c r="D181" s="124"/>
      <c r="E181" s="124"/>
      <c r="F181" s="133"/>
      <c r="G181" s="133"/>
      <c r="H181" s="133"/>
      <c r="I181" s="133"/>
      <c r="J181" s="124"/>
    </row>
    <row r="182" spans="2:10">
      <c r="B182" s="123"/>
      <c r="C182" s="123"/>
      <c r="D182" s="124"/>
      <c r="E182" s="124"/>
      <c r="F182" s="133"/>
      <c r="G182" s="133"/>
      <c r="H182" s="133"/>
      <c r="I182" s="133"/>
      <c r="J182" s="124"/>
    </row>
    <row r="183" spans="2:10">
      <c r="B183" s="123"/>
      <c r="C183" s="123"/>
      <c r="D183" s="124"/>
      <c r="E183" s="124"/>
      <c r="F183" s="133"/>
      <c r="G183" s="133"/>
      <c r="H183" s="133"/>
      <c r="I183" s="133"/>
      <c r="J183" s="124"/>
    </row>
    <row r="184" spans="2:10">
      <c r="B184" s="123"/>
      <c r="C184" s="123"/>
      <c r="D184" s="124"/>
      <c r="E184" s="124"/>
      <c r="F184" s="133"/>
      <c r="G184" s="133"/>
      <c r="H184" s="133"/>
      <c r="I184" s="133"/>
      <c r="J184" s="124"/>
    </row>
    <row r="185" spans="2:10">
      <c r="B185" s="123"/>
      <c r="C185" s="123"/>
      <c r="D185" s="124"/>
      <c r="E185" s="124"/>
      <c r="F185" s="133"/>
      <c r="G185" s="133"/>
      <c r="H185" s="133"/>
      <c r="I185" s="133"/>
      <c r="J185" s="124"/>
    </row>
    <row r="186" spans="2:10">
      <c r="B186" s="123"/>
      <c r="C186" s="123"/>
      <c r="D186" s="124"/>
      <c r="E186" s="124"/>
      <c r="F186" s="133"/>
      <c r="G186" s="133"/>
      <c r="H186" s="133"/>
      <c r="I186" s="133"/>
      <c r="J186" s="124"/>
    </row>
    <row r="187" spans="2:10">
      <c r="B187" s="123"/>
      <c r="C187" s="123"/>
      <c r="D187" s="124"/>
      <c r="E187" s="124"/>
      <c r="F187" s="133"/>
      <c r="G187" s="133"/>
      <c r="H187" s="133"/>
      <c r="I187" s="133"/>
      <c r="J187" s="124"/>
    </row>
    <row r="188" spans="2:10">
      <c r="B188" s="123"/>
      <c r="C188" s="123"/>
      <c r="D188" s="124"/>
      <c r="E188" s="124"/>
      <c r="F188" s="133"/>
      <c r="G188" s="133"/>
      <c r="H188" s="133"/>
      <c r="I188" s="133"/>
      <c r="J188" s="124"/>
    </row>
    <row r="189" spans="2:10">
      <c r="B189" s="123"/>
      <c r="C189" s="123"/>
      <c r="D189" s="124"/>
      <c r="E189" s="124"/>
      <c r="F189" s="133"/>
      <c r="G189" s="133"/>
      <c r="H189" s="133"/>
      <c r="I189" s="133"/>
      <c r="J189" s="124"/>
    </row>
    <row r="190" spans="2:10">
      <c r="B190" s="123"/>
      <c r="C190" s="123"/>
      <c r="D190" s="124"/>
      <c r="E190" s="124"/>
      <c r="F190" s="133"/>
      <c r="G190" s="133"/>
      <c r="H190" s="133"/>
      <c r="I190" s="133"/>
      <c r="J190" s="124"/>
    </row>
    <row r="191" spans="2:10">
      <c r="B191" s="123"/>
      <c r="C191" s="123"/>
      <c r="D191" s="124"/>
      <c r="E191" s="124"/>
      <c r="F191" s="133"/>
      <c r="G191" s="133"/>
      <c r="H191" s="133"/>
      <c r="I191" s="133"/>
      <c r="J191" s="124"/>
    </row>
    <row r="192" spans="2:10">
      <c r="B192" s="123"/>
      <c r="C192" s="123"/>
      <c r="D192" s="124"/>
      <c r="E192" s="124"/>
      <c r="F192" s="133"/>
      <c r="G192" s="133"/>
      <c r="H192" s="133"/>
      <c r="I192" s="133"/>
      <c r="J192" s="124"/>
    </row>
    <row r="193" spans="2:10">
      <c r="B193" s="123"/>
      <c r="C193" s="123"/>
      <c r="D193" s="124"/>
      <c r="E193" s="124"/>
      <c r="F193" s="133"/>
      <c r="G193" s="133"/>
      <c r="H193" s="133"/>
      <c r="I193" s="133"/>
      <c r="J193" s="124"/>
    </row>
    <row r="194" spans="2:10">
      <c r="B194" s="123"/>
      <c r="C194" s="123"/>
      <c r="D194" s="124"/>
      <c r="E194" s="124"/>
      <c r="F194" s="133"/>
      <c r="G194" s="133"/>
      <c r="H194" s="133"/>
      <c r="I194" s="133"/>
      <c r="J194" s="124"/>
    </row>
    <row r="195" spans="2:10">
      <c r="B195" s="123"/>
      <c r="C195" s="123"/>
      <c r="D195" s="124"/>
      <c r="E195" s="124"/>
      <c r="F195" s="133"/>
      <c r="G195" s="133"/>
      <c r="H195" s="133"/>
      <c r="I195" s="133"/>
      <c r="J195" s="124"/>
    </row>
    <row r="196" spans="2:10">
      <c r="B196" s="123"/>
      <c r="C196" s="123"/>
      <c r="D196" s="124"/>
      <c r="E196" s="124"/>
      <c r="F196" s="133"/>
      <c r="G196" s="133"/>
      <c r="H196" s="133"/>
      <c r="I196" s="133"/>
      <c r="J196" s="124"/>
    </row>
    <row r="197" spans="2:10">
      <c r="B197" s="123"/>
      <c r="C197" s="123"/>
      <c r="D197" s="124"/>
      <c r="E197" s="124"/>
      <c r="F197" s="133"/>
      <c r="G197" s="133"/>
      <c r="H197" s="133"/>
      <c r="I197" s="133"/>
      <c r="J197" s="124"/>
    </row>
    <row r="198" spans="2:10">
      <c r="B198" s="123"/>
      <c r="C198" s="123"/>
      <c r="D198" s="124"/>
      <c r="E198" s="124"/>
      <c r="F198" s="133"/>
      <c r="G198" s="133"/>
      <c r="H198" s="133"/>
      <c r="I198" s="133"/>
      <c r="J198" s="124"/>
    </row>
    <row r="199" spans="2:10">
      <c r="B199" s="123"/>
      <c r="C199" s="123"/>
      <c r="D199" s="124"/>
      <c r="E199" s="124"/>
      <c r="F199" s="133"/>
      <c r="G199" s="133"/>
      <c r="H199" s="133"/>
      <c r="I199" s="133"/>
      <c r="J199" s="124"/>
    </row>
    <row r="200" spans="2:10">
      <c r="B200" s="123"/>
      <c r="C200" s="123"/>
      <c r="D200" s="124"/>
      <c r="E200" s="124"/>
      <c r="F200" s="133"/>
      <c r="G200" s="133"/>
      <c r="H200" s="133"/>
      <c r="I200" s="133"/>
      <c r="J200" s="12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145</v>
      </c>
      <c r="C1" s="67" t="s" vm="1">
        <v>229</v>
      </c>
    </row>
    <row r="2" spans="2:11">
      <c r="B2" s="46" t="s">
        <v>144</v>
      </c>
      <c r="C2" s="67" t="s">
        <v>230</v>
      </c>
    </row>
    <row r="3" spans="2:11">
      <c r="B3" s="46" t="s">
        <v>146</v>
      </c>
      <c r="C3" s="67" t="s">
        <v>231</v>
      </c>
    </row>
    <row r="4" spans="2:11">
      <c r="B4" s="46" t="s">
        <v>147</v>
      </c>
      <c r="C4" s="67">
        <v>8801</v>
      </c>
    </row>
    <row r="6" spans="2:11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57</v>
      </c>
      <c r="G7" s="49" t="s">
        <v>102</v>
      </c>
      <c r="H7" s="49" t="s">
        <v>54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8" t="s">
        <v>3265</v>
      </c>
      <c r="C10" s="88"/>
      <c r="D10" s="88"/>
      <c r="E10" s="88"/>
      <c r="F10" s="88"/>
      <c r="G10" s="88"/>
      <c r="H10" s="88"/>
      <c r="I10" s="129">
        <v>0</v>
      </c>
      <c r="J10" s="130">
        <v>0</v>
      </c>
      <c r="K10" s="130">
        <v>0</v>
      </c>
    </row>
    <row r="11" spans="2:11" ht="21" customHeight="1">
      <c r="B11" s="126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6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3"/>
      <c r="C110" s="123"/>
      <c r="D110" s="133"/>
      <c r="E110" s="133"/>
      <c r="F110" s="133"/>
      <c r="G110" s="133"/>
      <c r="H110" s="133"/>
      <c r="I110" s="124"/>
      <c r="J110" s="124"/>
      <c r="K110" s="124"/>
    </row>
    <row r="111" spans="2:11">
      <c r="B111" s="123"/>
      <c r="C111" s="123"/>
      <c r="D111" s="133"/>
      <c r="E111" s="133"/>
      <c r="F111" s="133"/>
      <c r="G111" s="133"/>
      <c r="H111" s="133"/>
      <c r="I111" s="124"/>
      <c r="J111" s="124"/>
      <c r="K111" s="124"/>
    </row>
    <row r="112" spans="2:11">
      <c r="B112" s="123"/>
      <c r="C112" s="123"/>
      <c r="D112" s="133"/>
      <c r="E112" s="133"/>
      <c r="F112" s="133"/>
      <c r="G112" s="133"/>
      <c r="H112" s="133"/>
      <c r="I112" s="124"/>
      <c r="J112" s="124"/>
      <c r="K112" s="124"/>
    </row>
    <row r="113" spans="2:11">
      <c r="B113" s="123"/>
      <c r="C113" s="123"/>
      <c r="D113" s="133"/>
      <c r="E113" s="133"/>
      <c r="F113" s="133"/>
      <c r="G113" s="133"/>
      <c r="H113" s="133"/>
      <c r="I113" s="124"/>
      <c r="J113" s="124"/>
      <c r="K113" s="124"/>
    </row>
    <row r="114" spans="2:11">
      <c r="B114" s="123"/>
      <c r="C114" s="123"/>
      <c r="D114" s="133"/>
      <c r="E114" s="133"/>
      <c r="F114" s="133"/>
      <c r="G114" s="133"/>
      <c r="H114" s="133"/>
      <c r="I114" s="124"/>
      <c r="J114" s="124"/>
      <c r="K114" s="124"/>
    </row>
    <row r="115" spans="2:11">
      <c r="B115" s="123"/>
      <c r="C115" s="123"/>
      <c r="D115" s="133"/>
      <c r="E115" s="133"/>
      <c r="F115" s="133"/>
      <c r="G115" s="133"/>
      <c r="H115" s="133"/>
      <c r="I115" s="124"/>
      <c r="J115" s="124"/>
      <c r="K115" s="124"/>
    </row>
    <row r="116" spans="2:11">
      <c r="B116" s="123"/>
      <c r="C116" s="123"/>
      <c r="D116" s="133"/>
      <c r="E116" s="133"/>
      <c r="F116" s="133"/>
      <c r="G116" s="133"/>
      <c r="H116" s="133"/>
      <c r="I116" s="124"/>
      <c r="J116" s="124"/>
      <c r="K116" s="124"/>
    </row>
    <row r="117" spans="2:11">
      <c r="B117" s="123"/>
      <c r="C117" s="123"/>
      <c r="D117" s="133"/>
      <c r="E117" s="133"/>
      <c r="F117" s="133"/>
      <c r="G117" s="133"/>
      <c r="H117" s="133"/>
      <c r="I117" s="124"/>
      <c r="J117" s="124"/>
      <c r="K117" s="124"/>
    </row>
    <row r="118" spans="2:11">
      <c r="B118" s="123"/>
      <c r="C118" s="123"/>
      <c r="D118" s="133"/>
      <c r="E118" s="133"/>
      <c r="F118" s="133"/>
      <c r="G118" s="133"/>
      <c r="H118" s="133"/>
      <c r="I118" s="124"/>
      <c r="J118" s="124"/>
      <c r="K118" s="124"/>
    </row>
    <row r="119" spans="2:11">
      <c r="B119" s="123"/>
      <c r="C119" s="123"/>
      <c r="D119" s="133"/>
      <c r="E119" s="133"/>
      <c r="F119" s="133"/>
      <c r="G119" s="133"/>
      <c r="H119" s="133"/>
      <c r="I119" s="124"/>
      <c r="J119" s="124"/>
      <c r="K119" s="124"/>
    </row>
    <row r="120" spans="2:11">
      <c r="B120" s="123"/>
      <c r="C120" s="123"/>
      <c r="D120" s="133"/>
      <c r="E120" s="133"/>
      <c r="F120" s="133"/>
      <c r="G120" s="133"/>
      <c r="H120" s="133"/>
      <c r="I120" s="124"/>
      <c r="J120" s="124"/>
      <c r="K120" s="124"/>
    </row>
    <row r="121" spans="2:11">
      <c r="B121" s="123"/>
      <c r="C121" s="123"/>
      <c r="D121" s="133"/>
      <c r="E121" s="133"/>
      <c r="F121" s="133"/>
      <c r="G121" s="133"/>
      <c r="H121" s="133"/>
      <c r="I121" s="124"/>
      <c r="J121" s="124"/>
      <c r="K121" s="124"/>
    </row>
    <row r="122" spans="2:11">
      <c r="B122" s="123"/>
      <c r="C122" s="123"/>
      <c r="D122" s="133"/>
      <c r="E122" s="133"/>
      <c r="F122" s="133"/>
      <c r="G122" s="133"/>
      <c r="H122" s="133"/>
      <c r="I122" s="124"/>
      <c r="J122" s="124"/>
      <c r="K122" s="124"/>
    </row>
    <row r="123" spans="2:11">
      <c r="B123" s="123"/>
      <c r="C123" s="123"/>
      <c r="D123" s="133"/>
      <c r="E123" s="133"/>
      <c r="F123" s="133"/>
      <c r="G123" s="133"/>
      <c r="H123" s="133"/>
      <c r="I123" s="124"/>
      <c r="J123" s="124"/>
      <c r="K123" s="124"/>
    </row>
    <row r="124" spans="2:11">
      <c r="B124" s="123"/>
      <c r="C124" s="123"/>
      <c r="D124" s="133"/>
      <c r="E124" s="133"/>
      <c r="F124" s="133"/>
      <c r="G124" s="133"/>
      <c r="H124" s="133"/>
      <c r="I124" s="124"/>
      <c r="J124" s="124"/>
      <c r="K124" s="124"/>
    </row>
    <row r="125" spans="2:11">
      <c r="B125" s="123"/>
      <c r="C125" s="123"/>
      <c r="D125" s="133"/>
      <c r="E125" s="133"/>
      <c r="F125" s="133"/>
      <c r="G125" s="133"/>
      <c r="H125" s="133"/>
      <c r="I125" s="124"/>
      <c r="J125" s="124"/>
      <c r="K125" s="124"/>
    </row>
    <row r="126" spans="2:11">
      <c r="B126" s="123"/>
      <c r="C126" s="123"/>
      <c r="D126" s="133"/>
      <c r="E126" s="133"/>
      <c r="F126" s="133"/>
      <c r="G126" s="133"/>
      <c r="H126" s="133"/>
      <c r="I126" s="124"/>
      <c r="J126" s="124"/>
      <c r="K126" s="124"/>
    </row>
    <row r="127" spans="2:11">
      <c r="B127" s="123"/>
      <c r="C127" s="123"/>
      <c r="D127" s="133"/>
      <c r="E127" s="133"/>
      <c r="F127" s="133"/>
      <c r="G127" s="133"/>
      <c r="H127" s="133"/>
      <c r="I127" s="124"/>
      <c r="J127" s="124"/>
      <c r="K127" s="124"/>
    </row>
    <row r="128" spans="2:11">
      <c r="B128" s="123"/>
      <c r="C128" s="123"/>
      <c r="D128" s="133"/>
      <c r="E128" s="133"/>
      <c r="F128" s="133"/>
      <c r="G128" s="133"/>
      <c r="H128" s="133"/>
      <c r="I128" s="124"/>
      <c r="J128" s="124"/>
      <c r="K128" s="124"/>
    </row>
    <row r="129" spans="2:11">
      <c r="B129" s="123"/>
      <c r="C129" s="123"/>
      <c r="D129" s="133"/>
      <c r="E129" s="133"/>
      <c r="F129" s="133"/>
      <c r="G129" s="133"/>
      <c r="H129" s="133"/>
      <c r="I129" s="124"/>
      <c r="J129" s="124"/>
      <c r="K129" s="124"/>
    </row>
    <row r="130" spans="2:11">
      <c r="B130" s="123"/>
      <c r="C130" s="123"/>
      <c r="D130" s="133"/>
      <c r="E130" s="133"/>
      <c r="F130" s="133"/>
      <c r="G130" s="133"/>
      <c r="H130" s="133"/>
      <c r="I130" s="124"/>
      <c r="J130" s="124"/>
      <c r="K130" s="124"/>
    </row>
    <row r="131" spans="2:11">
      <c r="B131" s="123"/>
      <c r="C131" s="123"/>
      <c r="D131" s="133"/>
      <c r="E131" s="133"/>
      <c r="F131" s="133"/>
      <c r="G131" s="133"/>
      <c r="H131" s="133"/>
      <c r="I131" s="124"/>
      <c r="J131" s="124"/>
      <c r="K131" s="124"/>
    </row>
    <row r="132" spans="2:11">
      <c r="B132" s="123"/>
      <c r="C132" s="123"/>
      <c r="D132" s="133"/>
      <c r="E132" s="133"/>
      <c r="F132" s="133"/>
      <c r="G132" s="133"/>
      <c r="H132" s="133"/>
      <c r="I132" s="124"/>
      <c r="J132" s="124"/>
      <c r="K132" s="124"/>
    </row>
    <row r="133" spans="2:11">
      <c r="B133" s="123"/>
      <c r="C133" s="123"/>
      <c r="D133" s="133"/>
      <c r="E133" s="133"/>
      <c r="F133" s="133"/>
      <c r="G133" s="133"/>
      <c r="H133" s="133"/>
      <c r="I133" s="124"/>
      <c r="J133" s="124"/>
      <c r="K133" s="124"/>
    </row>
    <row r="134" spans="2:11">
      <c r="B134" s="123"/>
      <c r="C134" s="123"/>
      <c r="D134" s="133"/>
      <c r="E134" s="133"/>
      <c r="F134" s="133"/>
      <c r="G134" s="133"/>
      <c r="H134" s="133"/>
      <c r="I134" s="124"/>
      <c r="J134" s="124"/>
      <c r="K134" s="124"/>
    </row>
    <row r="135" spans="2:11">
      <c r="B135" s="123"/>
      <c r="C135" s="123"/>
      <c r="D135" s="133"/>
      <c r="E135" s="133"/>
      <c r="F135" s="133"/>
      <c r="G135" s="133"/>
      <c r="H135" s="133"/>
      <c r="I135" s="124"/>
      <c r="J135" s="124"/>
      <c r="K135" s="124"/>
    </row>
    <row r="136" spans="2:11">
      <c r="B136" s="123"/>
      <c r="C136" s="123"/>
      <c r="D136" s="133"/>
      <c r="E136" s="133"/>
      <c r="F136" s="133"/>
      <c r="G136" s="133"/>
      <c r="H136" s="133"/>
      <c r="I136" s="124"/>
      <c r="J136" s="124"/>
      <c r="K136" s="124"/>
    </row>
    <row r="137" spans="2:11">
      <c r="B137" s="123"/>
      <c r="C137" s="123"/>
      <c r="D137" s="133"/>
      <c r="E137" s="133"/>
      <c r="F137" s="133"/>
      <c r="G137" s="133"/>
      <c r="H137" s="133"/>
      <c r="I137" s="124"/>
      <c r="J137" s="124"/>
      <c r="K137" s="124"/>
    </row>
    <row r="138" spans="2:11">
      <c r="B138" s="123"/>
      <c r="C138" s="123"/>
      <c r="D138" s="133"/>
      <c r="E138" s="133"/>
      <c r="F138" s="133"/>
      <c r="G138" s="133"/>
      <c r="H138" s="133"/>
      <c r="I138" s="124"/>
      <c r="J138" s="124"/>
      <c r="K138" s="124"/>
    </row>
    <row r="139" spans="2:11">
      <c r="B139" s="123"/>
      <c r="C139" s="123"/>
      <c r="D139" s="133"/>
      <c r="E139" s="133"/>
      <c r="F139" s="133"/>
      <c r="G139" s="133"/>
      <c r="H139" s="133"/>
      <c r="I139" s="124"/>
      <c r="J139" s="124"/>
      <c r="K139" s="124"/>
    </row>
    <row r="140" spans="2:11">
      <c r="B140" s="123"/>
      <c r="C140" s="123"/>
      <c r="D140" s="133"/>
      <c r="E140" s="133"/>
      <c r="F140" s="133"/>
      <c r="G140" s="133"/>
      <c r="H140" s="133"/>
      <c r="I140" s="124"/>
      <c r="J140" s="124"/>
      <c r="K140" s="124"/>
    </row>
    <row r="141" spans="2:11">
      <c r="B141" s="123"/>
      <c r="C141" s="123"/>
      <c r="D141" s="133"/>
      <c r="E141" s="133"/>
      <c r="F141" s="133"/>
      <c r="G141" s="133"/>
      <c r="H141" s="133"/>
      <c r="I141" s="124"/>
      <c r="J141" s="124"/>
      <c r="K141" s="124"/>
    </row>
    <row r="142" spans="2:11">
      <c r="B142" s="123"/>
      <c r="C142" s="123"/>
      <c r="D142" s="133"/>
      <c r="E142" s="133"/>
      <c r="F142" s="133"/>
      <c r="G142" s="133"/>
      <c r="H142" s="133"/>
      <c r="I142" s="124"/>
      <c r="J142" s="124"/>
      <c r="K142" s="124"/>
    </row>
    <row r="143" spans="2:11">
      <c r="B143" s="123"/>
      <c r="C143" s="123"/>
      <c r="D143" s="133"/>
      <c r="E143" s="133"/>
      <c r="F143" s="133"/>
      <c r="G143" s="133"/>
      <c r="H143" s="133"/>
      <c r="I143" s="124"/>
      <c r="J143" s="124"/>
      <c r="K143" s="124"/>
    </row>
    <row r="144" spans="2:11">
      <c r="B144" s="123"/>
      <c r="C144" s="123"/>
      <c r="D144" s="133"/>
      <c r="E144" s="133"/>
      <c r="F144" s="133"/>
      <c r="G144" s="133"/>
      <c r="H144" s="133"/>
      <c r="I144" s="124"/>
      <c r="J144" s="124"/>
      <c r="K144" s="124"/>
    </row>
    <row r="145" spans="2:11">
      <c r="B145" s="123"/>
      <c r="C145" s="123"/>
      <c r="D145" s="133"/>
      <c r="E145" s="133"/>
      <c r="F145" s="133"/>
      <c r="G145" s="133"/>
      <c r="H145" s="133"/>
      <c r="I145" s="124"/>
      <c r="J145" s="124"/>
      <c r="K145" s="124"/>
    </row>
    <row r="146" spans="2:11">
      <c r="B146" s="123"/>
      <c r="C146" s="123"/>
      <c r="D146" s="133"/>
      <c r="E146" s="133"/>
      <c r="F146" s="133"/>
      <c r="G146" s="133"/>
      <c r="H146" s="133"/>
      <c r="I146" s="124"/>
      <c r="J146" s="124"/>
      <c r="K146" s="124"/>
    </row>
    <row r="147" spans="2:11">
      <c r="B147" s="123"/>
      <c r="C147" s="123"/>
      <c r="D147" s="133"/>
      <c r="E147" s="133"/>
      <c r="F147" s="133"/>
      <c r="G147" s="133"/>
      <c r="H147" s="133"/>
      <c r="I147" s="124"/>
      <c r="J147" s="124"/>
      <c r="K147" s="124"/>
    </row>
    <row r="148" spans="2:11">
      <c r="B148" s="123"/>
      <c r="C148" s="123"/>
      <c r="D148" s="133"/>
      <c r="E148" s="133"/>
      <c r="F148" s="133"/>
      <c r="G148" s="133"/>
      <c r="H148" s="133"/>
      <c r="I148" s="124"/>
      <c r="J148" s="124"/>
      <c r="K148" s="124"/>
    </row>
    <row r="149" spans="2:11">
      <c r="B149" s="123"/>
      <c r="C149" s="123"/>
      <c r="D149" s="133"/>
      <c r="E149" s="133"/>
      <c r="F149" s="133"/>
      <c r="G149" s="133"/>
      <c r="H149" s="133"/>
      <c r="I149" s="124"/>
      <c r="J149" s="124"/>
      <c r="K149" s="124"/>
    </row>
    <row r="150" spans="2:11">
      <c r="B150" s="123"/>
      <c r="C150" s="123"/>
      <c r="D150" s="133"/>
      <c r="E150" s="133"/>
      <c r="F150" s="133"/>
      <c r="G150" s="133"/>
      <c r="H150" s="133"/>
      <c r="I150" s="124"/>
      <c r="J150" s="124"/>
      <c r="K150" s="124"/>
    </row>
    <row r="151" spans="2:11">
      <c r="B151" s="123"/>
      <c r="C151" s="123"/>
      <c r="D151" s="133"/>
      <c r="E151" s="133"/>
      <c r="F151" s="133"/>
      <c r="G151" s="133"/>
      <c r="H151" s="133"/>
      <c r="I151" s="124"/>
      <c r="J151" s="124"/>
      <c r="K151" s="124"/>
    </row>
    <row r="152" spans="2:11">
      <c r="B152" s="123"/>
      <c r="C152" s="123"/>
      <c r="D152" s="133"/>
      <c r="E152" s="133"/>
      <c r="F152" s="133"/>
      <c r="G152" s="133"/>
      <c r="H152" s="133"/>
      <c r="I152" s="124"/>
      <c r="J152" s="124"/>
      <c r="K152" s="124"/>
    </row>
    <row r="153" spans="2:11">
      <c r="B153" s="123"/>
      <c r="C153" s="123"/>
      <c r="D153" s="133"/>
      <c r="E153" s="133"/>
      <c r="F153" s="133"/>
      <c r="G153" s="133"/>
      <c r="H153" s="133"/>
      <c r="I153" s="124"/>
      <c r="J153" s="124"/>
      <c r="K153" s="124"/>
    </row>
    <row r="154" spans="2:11">
      <c r="B154" s="123"/>
      <c r="C154" s="123"/>
      <c r="D154" s="133"/>
      <c r="E154" s="133"/>
      <c r="F154" s="133"/>
      <c r="G154" s="133"/>
      <c r="H154" s="133"/>
      <c r="I154" s="124"/>
      <c r="J154" s="124"/>
      <c r="K154" s="124"/>
    </row>
    <row r="155" spans="2:11">
      <c r="B155" s="123"/>
      <c r="C155" s="123"/>
      <c r="D155" s="133"/>
      <c r="E155" s="133"/>
      <c r="F155" s="133"/>
      <c r="G155" s="133"/>
      <c r="H155" s="133"/>
      <c r="I155" s="124"/>
      <c r="J155" s="124"/>
      <c r="K155" s="124"/>
    </row>
    <row r="156" spans="2:11">
      <c r="B156" s="123"/>
      <c r="C156" s="123"/>
      <c r="D156" s="133"/>
      <c r="E156" s="133"/>
      <c r="F156" s="133"/>
      <c r="G156" s="133"/>
      <c r="H156" s="133"/>
      <c r="I156" s="124"/>
      <c r="J156" s="124"/>
      <c r="K156" s="124"/>
    </row>
    <row r="157" spans="2:11">
      <c r="B157" s="123"/>
      <c r="C157" s="123"/>
      <c r="D157" s="133"/>
      <c r="E157" s="133"/>
      <c r="F157" s="133"/>
      <c r="G157" s="133"/>
      <c r="H157" s="133"/>
      <c r="I157" s="124"/>
      <c r="J157" s="124"/>
      <c r="K157" s="124"/>
    </row>
    <row r="158" spans="2:11">
      <c r="B158" s="123"/>
      <c r="C158" s="123"/>
      <c r="D158" s="133"/>
      <c r="E158" s="133"/>
      <c r="F158" s="133"/>
      <c r="G158" s="133"/>
      <c r="H158" s="133"/>
      <c r="I158" s="124"/>
      <c r="J158" s="124"/>
      <c r="K158" s="124"/>
    </row>
    <row r="159" spans="2:11">
      <c r="B159" s="123"/>
      <c r="C159" s="123"/>
      <c r="D159" s="133"/>
      <c r="E159" s="133"/>
      <c r="F159" s="133"/>
      <c r="G159" s="133"/>
      <c r="H159" s="133"/>
      <c r="I159" s="124"/>
      <c r="J159" s="124"/>
      <c r="K159" s="124"/>
    </row>
    <row r="160" spans="2:11">
      <c r="B160" s="123"/>
      <c r="C160" s="123"/>
      <c r="D160" s="133"/>
      <c r="E160" s="133"/>
      <c r="F160" s="133"/>
      <c r="G160" s="133"/>
      <c r="H160" s="133"/>
      <c r="I160" s="124"/>
      <c r="J160" s="124"/>
      <c r="K160" s="124"/>
    </row>
    <row r="161" spans="2:11">
      <c r="B161" s="123"/>
      <c r="C161" s="123"/>
      <c r="D161" s="133"/>
      <c r="E161" s="133"/>
      <c r="F161" s="133"/>
      <c r="G161" s="133"/>
      <c r="H161" s="133"/>
      <c r="I161" s="124"/>
      <c r="J161" s="124"/>
      <c r="K161" s="124"/>
    </row>
    <row r="162" spans="2:11">
      <c r="B162" s="123"/>
      <c r="C162" s="123"/>
      <c r="D162" s="133"/>
      <c r="E162" s="133"/>
      <c r="F162" s="133"/>
      <c r="G162" s="133"/>
      <c r="H162" s="133"/>
      <c r="I162" s="124"/>
      <c r="J162" s="124"/>
      <c r="K162" s="124"/>
    </row>
    <row r="163" spans="2:11">
      <c r="B163" s="123"/>
      <c r="C163" s="123"/>
      <c r="D163" s="133"/>
      <c r="E163" s="133"/>
      <c r="F163" s="133"/>
      <c r="G163" s="133"/>
      <c r="H163" s="133"/>
      <c r="I163" s="124"/>
      <c r="J163" s="124"/>
      <c r="K163" s="124"/>
    </row>
    <row r="164" spans="2:11">
      <c r="B164" s="123"/>
      <c r="C164" s="123"/>
      <c r="D164" s="133"/>
      <c r="E164" s="133"/>
      <c r="F164" s="133"/>
      <c r="G164" s="133"/>
      <c r="H164" s="133"/>
      <c r="I164" s="124"/>
      <c r="J164" s="124"/>
      <c r="K164" s="124"/>
    </row>
    <row r="165" spans="2:11">
      <c r="B165" s="123"/>
      <c r="C165" s="123"/>
      <c r="D165" s="133"/>
      <c r="E165" s="133"/>
      <c r="F165" s="133"/>
      <c r="G165" s="133"/>
      <c r="H165" s="133"/>
      <c r="I165" s="124"/>
      <c r="J165" s="124"/>
      <c r="K165" s="124"/>
    </row>
    <row r="166" spans="2:11">
      <c r="B166" s="123"/>
      <c r="C166" s="123"/>
      <c r="D166" s="133"/>
      <c r="E166" s="133"/>
      <c r="F166" s="133"/>
      <c r="G166" s="133"/>
      <c r="H166" s="133"/>
      <c r="I166" s="124"/>
      <c r="J166" s="124"/>
      <c r="K166" s="124"/>
    </row>
    <row r="167" spans="2:11">
      <c r="B167" s="123"/>
      <c r="C167" s="123"/>
      <c r="D167" s="133"/>
      <c r="E167" s="133"/>
      <c r="F167" s="133"/>
      <c r="G167" s="133"/>
      <c r="H167" s="133"/>
      <c r="I167" s="124"/>
      <c r="J167" s="124"/>
      <c r="K167" s="124"/>
    </row>
    <row r="168" spans="2:11">
      <c r="B168" s="123"/>
      <c r="C168" s="123"/>
      <c r="D168" s="133"/>
      <c r="E168" s="133"/>
      <c r="F168" s="133"/>
      <c r="G168" s="133"/>
      <c r="H168" s="133"/>
      <c r="I168" s="124"/>
      <c r="J168" s="124"/>
      <c r="K168" s="124"/>
    </row>
    <row r="169" spans="2:11">
      <c r="B169" s="123"/>
      <c r="C169" s="123"/>
      <c r="D169" s="133"/>
      <c r="E169" s="133"/>
      <c r="F169" s="133"/>
      <c r="G169" s="133"/>
      <c r="H169" s="133"/>
      <c r="I169" s="124"/>
      <c r="J169" s="124"/>
      <c r="K169" s="124"/>
    </row>
    <row r="170" spans="2:11">
      <c r="B170" s="123"/>
      <c r="C170" s="123"/>
      <c r="D170" s="133"/>
      <c r="E170" s="133"/>
      <c r="F170" s="133"/>
      <c r="G170" s="133"/>
      <c r="H170" s="133"/>
      <c r="I170" s="124"/>
      <c r="J170" s="124"/>
      <c r="K170" s="124"/>
    </row>
    <row r="171" spans="2:11">
      <c r="B171" s="123"/>
      <c r="C171" s="123"/>
      <c r="D171" s="133"/>
      <c r="E171" s="133"/>
      <c r="F171" s="133"/>
      <c r="G171" s="133"/>
      <c r="H171" s="133"/>
      <c r="I171" s="124"/>
      <c r="J171" s="124"/>
      <c r="K171" s="124"/>
    </row>
    <row r="172" spans="2:11">
      <c r="B172" s="123"/>
      <c r="C172" s="123"/>
      <c r="D172" s="133"/>
      <c r="E172" s="133"/>
      <c r="F172" s="133"/>
      <c r="G172" s="133"/>
      <c r="H172" s="133"/>
      <c r="I172" s="124"/>
      <c r="J172" s="124"/>
      <c r="K172" s="124"/>
    </row>
    <row r="173" spans="2:11">
      <c r="B173" s="123"/>
      <c r="C173" s="123"/>
      <c r="D173" s="133"/>
      <c r="E173" s="133"/>
      <c r="F173" s="133"/>
      <c r="G173" s="133"/>
      <c r="H173" s="133"/>
      <c r="I173" s="124"/>
      <c r="J173" s="124"/>
      <c r="K173" s="124"/>
    </row>
    <row r="174" spans="2:11">
      <c r="B174" s="123"/>
      <c r="C174" s="123"/>
      <c r="D174" s="133"/>
      <c r="E174" s="133"/>
      <c r="F174" s="133"/>
      <c r="G174" s="133"/>
      <c r="H174" s="133"/>
      <c r="I174" s="124"/>
      <c r="J174" s="124"/>
      <c r="K174" s="124"/>
    </row>
    <row r="175" spans="2:11">
      <c r="B175" s="123"/>
      <c r="C175" s="123"/>
      <c r="D175" s="133"/>
      <c r="E175" s="133"/>
      <c r="F175" s="133"/>
      <c r="G175" s="133"/>
      <c r="H175" s="133"/>
      <c r="I175" s="124"/>
      <c r="J175" s="124"/>
      <c r="K175" s="124"/>
    </row>
    <row r="176" spans="2:11">
      <c r="B176" s="123"/>
      <c r="C176" s="123"/>
      <c r="D176" s="133"/>
      <c r="E176" s="133"/>
      <c r="F176" s="133"/>
      <c r="G176" s="133"/>
      <c r="H176" s="133"/>
      <c r="I176" s="124"/>
      <c r="J176" s="124"/>
      <c r="K176" s="124"/>
    </row>
    <row r="177" spans="2:11">
      <c r="B177" s="123"/>
      <c r="C177" s="123"/>
      <c r="D177" s="133"/>
      <c r="E177" s="133"/>
      <c r="F177" s="133"/>
      <c r="G177" s="133"/>
      <c r="H177" s="133"/>
      <c r="I177" s="124"/>
      <c r="J177" s="124"/>
      <c r="K177" s="124"/>
    </row>
    <row r="178" spans="2:11">
      <c r="B178" s="123"/>
      <c r="C178" s="123"/>
      <c r="D178" s="133"/>
      <c r="E178" s="133"/>
      <c r="F178" s="133"/>
      <c r="G178" s="133"/>
      <c r="H178" s="133"/>
      <c r="I178" s="124"/>
      <c r="J178" s="124"/>
      <c r="K178" s="124"/>
    </row>
    <row r="179" spans="2:11">
      <c r="B179" s="123"/>
      <c r="C179" s="123"/>
      <c r="D179" s="133"/>
      <c r="E179" s="133"/>
      <c r="F179" s="133"/>
      <c r="G179" s="133"/>
      <c r="H179" s="133"/>
      <c r="I179" s="124"/>
      <c r="J179" s="124"/>
      <c r="K179" s="124"/>
    </row>
    <row r="180" spans="2:11">
      <c r="B180" s="123"/>
      <c r="C180" s="123"/>
      <c r="D180" s="133"/>
      <c r="E180" s="133"/>
      <c r="F180" s="133"/>
      <c r="G180" s="133"/>
      <c r="H180" s="133"/>
      <c r="I180" s="124"/>
      <c r="J180" s="124"/>
      <c r="K180" s="124"/>
    </row>
    <row r="181" spans="2:11">
      <c r="B181" s="123"/>
      <c r="C181" s="123"/>
      <c r="D181" s="133"/>
      <c r="E181" s="133"/>
      <c r="F181" s="133"/>
      <c r="G181" s="133"/>
      <c r="H181" s="133"/>
      <c r="I181" s="124"/>
      <c r="J181" s="124"/>
      <c r="K181" s="124"/>
    </row>
    <row r="182" spans="2:11">
      <c r="B182" s="123"/>
      <c r="C182" s="123"/>
      <c r="D182" s="133"/>
      <c r="E182" s="133"/>
      <c r="F182" s="133"/>
      <c r="G182" s="133"/>
      <c r="H182" s="133"/>
      <c r="I182" s="124"/>
      <c r="J182" s="124"/>
      <c r="K182" s="124"/>
    </row>
    <row r="183" spans="2:11">
      <c r="B183" s="123"/>
      <c r="C183" s="123"/>
      <c r="D183" s="133"/>
      <c r="E183" s="133"/>
      <c r="F183" s="133"/>
      <c r="G183" s="133"/>
      <c r="H183" s="133"/>
      <c r="I183" s="124"/>
      <c r="J183" s="124"/>
      <c r="K183" s="124"/>
    </row>
    <row r="184" spans="2:11">
      <c r="B184" s="123"/>
      <c r="C184" s="123"/>
      <c r="D184" s="133"/>
      <c r="E184" s="133"/>
      <c r="F184" s="133"/>
      <c r="G184" s="133"/>
      <c r="H184" s="133"/>
      <c r="I184" s="124"/>
      <c r="J184" s="124"/>
      <c r="K184" s="124"/>
    </row>
    <row r="185" spans="2:11">
      <c r="B185" s="123"/>
      <c r="C185" s="123"/>
      <c r="D185" s="133"/>
      <c r="E185" s="133"/>
      <c r="F185" s="133"/>
      <c r="G185" s="133"/>
      <c r="H185" s="133"/>
      <c r="I185" s="124"/>
      <c r="J185" s="124"/>
      <c r="K185" s="124"/>
    </row>
    <row r="186" spans="2:11">
      <c r="B186" s="123"/>
      <c r="C186" s="123"/>
      <c r="D186" s="133"/>
      <c r="E186" s="133"/>
      <c r="F186" s="133"/>
      <c r="G186" s="133"/>
      <c r="H186" s="133"/>
      <c r="I186" s="124"/>
      <c r="J186" s="124"/>
      <c r="K186" s="124"/>
    </row>
    <row r="187" spans="2:11">
      <c r="B187" s="123"/>
      <c r="C187" s="123"/>
      <c r="D187" s="133"/>
      <c r="E187" s="133"/>
      <c r="F187" s="133"/>
      <c r="G187" s="133"/>
      <c r="H187" s="133"/>
      <c r="I187" s="124"/>
      <c r="J187" s="124"/>
      <c r="K187" s="124"/>
    </row>
    <row r="188" spans="2:11">
      <c r="B188" s="123"/>
      <c r="C188" s="123"/>
      <c r="D188" s="133"/>
      <c r="E188" s="133"/>
      <c r="F188" s="133"/>
      <c r="G188" s="133"/>
      <c r="H188" s="133"/>
      <c r="I188" s="124"/>
      <c r="J188" s="124"/>
      <c r="K188" s="124"/>
    </row>
    <row r="189" spans="2:11">
      <c r="B189" s="123"/>
      <c r="C189" s="123"/>
      <c r="D189" s="133"/>
      <c r="E189" s="133"/>
      <c r="F189" s="133"/>
      <c r="G189" s="133"/>
      <c r="H189" s="133"/>
      <c r="I189" s="124"/>
      <c r="J189" s="124"/>
      <c r="K189" s="124"/>
    </row>
    <row r="190" spans="2:11">
      <c r="B190" s="123"/>
      <c r="C190" s="123"/>
      <c r="D190" s="133"/>
      <c r="E190" s="133"/>
      <c r="F190" s="133"/>
      <c r="G190" s="133"/>
      <c r="H190" s="133"/>
      <c r="I190" s="124"/>
      <c r="J190" s="124"/>
      <c r="K190" s="124"/>
    </row>
    <row r="191" spans="2:11">
      <c r="B191" s="123"/>
      <c r="C191" s="123"/>
      <c r="D191" s="133"/>
      <c r="E191" s="133"/>
      <c r="F191" s="133"/>
      <c r="G191" s="133"/>
      <c r="H191" s="133"/>
      <c r="I191" s="124"/>
      <c r="J191" s="124"/>
      <c r="K191" s="124"/>
    </row>
    <row r="192" spans="2:11">
      <c r="B192" s="123"/>
      <c r="C192" s="123"/>
      <c r="D192" s="133"/>
      <c r="E192" s="133"/>
      <c r="F192" s="133"/>
      <c r="G192" s="133"/>
      <c r="H192" s="133"/>
      <c r="I192" s="124"/>
      <c r="J192" s="124"/>
      <c r="K192" s="124"/>
    </row>
    <row r="193" spans="2:11">
      <c r="B193" s="123"/>
      <c r="C193" s="123"/>
      <c r="D193" s="133"/>
      <c r="E193" s="133"/>
      <c r="F193" s="133"/>
      <c r="G193" s="133"/>
      <c r="H193" s="133"/>
      <c r="I193" s="124"/>
      <c r="J193" s="124"/>
      <c r="K193" s="124"/>
    </row>
    <row r="194" spans="2:11">
      <c r="B194" s="123"/>
      <c r="C194" s="123"/>
      <c r="D194" s="133"/>
      <c r="E194" s="133"/>
      <c r="F194" s="133"/>
      <c r="G194" s="133"/>
      <c r="H194" s="133"/>
      <c r="I194" s="124"/>
      <c r="J194" s="124"/>
      <c r="K194" s="124"/>
    </row>
    <row r="195" spans="2:11">
      <c r="B195" s="123"/>
      <c r="C195" s="123"/>
      <c r="D195" s="133"/>
      <c r="E195" s="133"/>
      <c r="F195" s="133"/>
      <c r="G195" s="133"/>
      <c r="H195" s="133"/>
      <c r="I195" s="124"/>
      <c r="J195" s="124"/>
      <c r="K195" s="124"/>
    </row>
    <row r="196" spans="2:11">
      <c r="B196" s="123"/>
      <c r="C196" s="123"/>
      <c r="D196" s="133"/>
      <c r="E196" s="133"/>
      <c r="F196" s="133"/>
      <c r="G196" s="133"/>
      <c r="H196" s="133"/>
      <c r="I196" s="124"/>
      <c r="J196" s="124"/>
      <c r="K196" s="124"/>
    </row>
    <row r="197" spans="2:11">
      <c r="B197" s="123"/>
      <c r="C197" s="123"/>
      <c r="D197" s="133"/>
      <c r="E197" s="133"/>
      <c r="F197" s="133"/>
      <c r="G197" s="133"/>
      <c r="H197" s="133"/>
      <c r="I197" s="124"/>
      <c r="J197" s="124"/>
      <c r="K197" s="124"/>
    </row>
    <row r="198" spans="2:11">
      <c r="B198" s="123"/>
      <c r="C198" s="123"/>
      <c r="D198" s="133"/>
      <c r="E198" s="133"/>
      <c r="F198" s="133"/>
      <c r="G198" s="133"/>
      <c r="H198" s="133"/>
      <c r="I198" s="124"/>
      <c r="J198" s="124"/>
      <c r="K198" s="124"/>
    </row>
    <row r="199" spans="2:11">
      <c r="B199" s="123"/>
      <c r="C199" s="123"/>
      <c r="D199" s="133"/>
      <c r="E199" s="133"/>
      <c r="F199" s="133"/>
      <c r="G199" s="133"/>
      <c r="H199" s="133"/>
      <c r="I199" s="124"/>
      <c r="J199" s="124"/>
      <c r="K199" s="124"/>
    </row>
    <row r="200" spans="2:11">
      <c r="B200" s="123"/>
      <c r="C200" s="123"/>
      <c r="D200" s="133"/>
      <c r="E200" s="133"/>
      <c r="F200" s="133"/>
      <c r="G200" s="133"/>
      <c r="H200" s="133"/>
      <c r="I200" s="124"/>
      <c r="J200" s="124"/>
      <c r="K200" s="124"/>
    </row>
    <row r="201" spans="2:11">
      <c r="B201" s="123"/>
      <c r="C201" s="123"/>
      <c r="D201" s="133"/>
      <c r="E201" s="133"/>
      <c r="F201" s="133"/>
      <c r="G201" s="133"/>
      <c r="H201" s="133"/>
      <c r="I201" s="124"/>
      <c r="J201" s="124"/>
      <c r="K201" s="124"/>
    </row>
    <row r="202" spans="2:11">
      <c r="B202" s="123"/>
      <c r="C202" s="123"/>
      <c r="D202" s="133"/>
      <c r="E202" s="133"/>
      <c r="F202" s="133"/>
      <c r="G202" s="133"/>
      <c r="H202" s="133"/>
      <c r="I202" s="124"/>
      <c r="J202" s="124"/>
      <c r="K202" s="124"/>
    </row>
    <row r="203" spans="2:11">
      <c r="B203" s="123"/>
      <c r="C203" s="123"/>
      <c r="D203" s="133"/>
      <c r="E203" s="133"/>
      <c r="F203" s="133"/>
      <c r="G203" s="133"/>
      <c r="H203" s="133"/>
      <c r="I203" s="124"/>
      <c r="J203" s="124"/>
      <c r="K203" s="124"/>
    </row>
    <row r="204" spans="2:11">
      <c r="B204" s="123"/>
      <c r="C204" s="123"/>
      <c r="D204" s="133"/>
      <c r="E204" s="133"/>
      <c r="F204" s="133"/>
      <c r="G204" s="133"/>
      <c r="H204" s="133"/>
      <c r="I204" s="124"/>
      <c r="J204" s="124"/>
      <c r="K204" s="124"/>
    </row>
    <row r="205" spans="2:11">
      <c r="B205" s="123"/>
      <c r="C205" s="123"/>
      <c r="D205" s="133"/>
      <c r="E205" s="133"/>
      <c r="F205" s="133"/>
      <c r="G205" s="133"/>
      <c r="H205" s="133"/>
      <c r="I205" s="124"/>
      <c r="J205" s="124"/>
      <c r="K205" s="124"/>
    </row>
    <row r="206" spans="2:11">
      <c r="B206" s="123"/>
      <c r="C206" s="123"/>
      <c r="D206" s="133"/>
      <c r="E206" s="133"/>
      <c r="F206" s="133"/>
      <c r="G206" s="133"/>
      <c r="H206" s="133"/>
      <c r="I206" s="124"/>
      <c r="J206" s="124"/>
      <c r="K206" s="124"/>
    </row>
    <row r="207" spans="2:11">
      <c r="B207" s="123"/>
      <c r="C207" s="123"/>
      <c r="D207" s="133"/>
      <c r="E207" s="133"/>
      <c r="F207" s="133"/>
      <c r="G207" s="133"/>
      <c r="H207" s="133"/>
      <c r="I207" s="124"/>
      <c r="J207" s="124"/>
      <c r="K207" s="124"/>
    </row>
    <row r="208" spans="2:11">
      <c r="B208" s="123"/>
      <c r="C208" s="123"/>
      <c r="D208" s="133"/>
      <c r="E208" s="133"/>
      <c r="F208" s="133"/>
      <c r="G208" s="133"/>
      <c r="H208" s="133"/>
      <c r="I208" s="124"/>
      <c r="J208" s="124"/>
      <c r="K208" s="124"/>
    </row>
    <row r="209" spans="2:11">
      <c r="B209" s="123"/>
      <c r="C209" s="123"/>
      <c r="D209" s="133"/>
      <c r="E209" s="133"/>
      <c r="F209" s="133"/>
      <c r="G209" s="133"/>
      <c r="H209" s="133"/>
      <c r="I209" s="124"/>
      <c r="J209" s="124"/>
      <c r="K209" s="124"/>
    </row>
    <row r="210" spans="2:11">
      <c r="B210" s="123"/>
      <c r="C210" s="123"/>
      <c r="D210" s="133"/>
      <c r="E210" s="133"/>
      <c r="F210" s="133"/>
      <c r="G210" s="133"/>
      <c r="H210" s="133"/>
      <c r="I210" s="124"/>
      <c r="J210" s="124"/>
      <c r="K210" s="124"/>
    </row>
    <row r="211" spans="2:11">
      <c r="B211" s="123"/>
      <c r="C211" s="123"/>
      <c r="D211" s="133"/>
      <c r="E211" s="133"/>
      <c r="F211" s="133"/>
      <c r="G211" s="133"/>
      <c r="H211" s="133"/>
      <c r="I211" s="124"/>
      <c r="J211" s="124"/>
      <c r="K211" s="124"/>
    </row>
    <row r="212" spans="2:11">
      <c r="B212" s="123"/>
      <c r="C212" s="123"/>
      <c r="D212" s="133"/>
      <c r="E212" s="133"/>
      <c r="F212" s="133"/>
      <c r="G212" s="133"/>
      <c r="H212" s="133"/>
      <c r="I212" s="124"/>
      <c r="J212" s="124"/>
      <c r="K212" s="124"/>
    </row>
    <row r="213" spans="2:11">
      <c r="B213" s="123"/>
      <c r="C213" s="123"/>
      <c r="D213" s="133"/>
      <c r="E213" s="133"/>
      <c r="F213" s="133"/>
      <c r="G213" s="133"/>
      <c r="H213" s="133"/>
      <c r="I213" s="124"/>
      <c r="J213" s="124"/>
      <c r="K213" s="124"/>
    </row>
    <row r="214" spans="2:11">
      <c r="B214" s="123"/>
      <c r="C214" s="123"/>
      <c r="D214" s="133"/>
      <c r="E214" s="133"/>
      <c r="F214" s="133"/>
      <c r="G214" s="133"/>
      <c r="H214" s="133"/>
      <c r="I214" s="124"/>
      <c r="J214" s="124"/>
      <c r="K214" s="124"/>
    </row>
    <row r="215" spans="2:11">
      <c r="B215" s="123"/>
      <c r="C215" s="123"/>
      <c r="D215" s="133"/>
      <c r="E215" s="133"/>
      <c r="F215" s="133"/>
      <c r="G215" s="133"/>
      <c r="H215" s="133"/>
      <c r="I215" s="124"/>
      <c r="J215" s="124"/>
      <c r="K215" s="124"/>
    </row>
    <row r="216" spans="2:11">
      <c r="B216" s="123"/>
      <c r="C216" s="123"/>
      <c r="D216" s="133"/>
      <c r="E216" s="133"/>
      <c r="F216" s="133"/>
      <c r="G216" s="133"/>
      <c r="H216" s="133"/>
      <c r="I216" s="124"/>
      <c r="J216" s="124"/>
      <c r="K216" s="124"/>
    </row>
    <row r="217" spans="2:11">
      <c r="B217" s="123"/>
      <c r="C217" s="123"/>
      <c r="D217" s="133"/>
      <c r="E217" s="133"/>
      <c r="F217" s="133"/>
      <c r="G217" s="133"/>
      <c r="H217" s="133"/>
      <c r="I217" s="124"/>
      <c r="J217" s="124"/>
      <c r="K217" s="124"/>
    </row>
    <row r="218" spans="2:11">
      <c r="B218" s="123"/>
      <c r="C218" s="123"/>
      <c r="D218" s="133"/>
      <c r="E218" s="133"/>
      <c r="F218" s="133"/>
      <c r="G218" s="133"/>
      <c r="H218" s="133"/>
      <c r="I218" s="124"/>
      <c r="J218" s="124"/>
      <c r="K218" s="124"/>
    </row>
    <row r="219" spans="2:11">
      <c r="B219" s="123"/>
      <c r="C219" s="123"/>
      <c r="D219" s="133"/>
      <c r="E219" s="133"/>
      <c r="F219" s="133"/>
      <c r="G219" s="133"/>
      <c r="H219" s="133"/>
      <c r="I219" s="124"/>
      <c r="J219" s="124"/>
      <c r="K219" s="124"/>
    </row>
    <row r="220" spans="2:11">
      <c r="B220" s="123"/>
      <c r="C220" s="123"/>
      <c r="D220" s="133"/>
      <c r="E220" s="133"/>
      <c r="F220" s="133"/>
      <c r="G220" s="133"/>
      <c r="H220" s="133"/>
      <c r="I220" s="124"/>
      <c r="J220" s="124"/>
      <c r="K220" s="124"/>
    </row>
    <row r="221" spans="2:11">
      <c r="B221" s="123"/>
      <c r="C221" s="123"/>
      <c r="D221" s="133"/>
      <c r="E221" s="133"/>
      <c r="F221" s="133"/>
      <c r="G221" s="133"/>
      <c r="H221" s="133"/>
      <c r="I221" s="124"/>
      <c r="J221" s="124"/>
      <c r="K221" s="124"/>
    </row>
    <row r="222" spans="2:11">
      <c r="B222" s="123"/>
      <c r="C222" s="123"/>
      <c r="D222" s="133"/>
      <c r="E222" s="133"/>
      <c r="F222" s="133"/>
      <c r="G222" s="133"/>
      <c r="H222" s="133"/>
      <c r="I222" s="124"/>
      <c r="J222" s="124"/>
      <c r="K222" s="124"/>
    </row>
    <row r="223" spans="2:11">
      <c r="B223" s="123"/>
      <c r="C223" s="123"/>
      <c r="D223" s="133"/>
      <c r="E223" s="133"/>
      <c r="F223" s="133"/>
      <c r="G223" s="133"/>
      <c r="H223" s="133"/>
      <c r="I223" s="124"/>
      <c r="J223" s="124"/>
      <c r="K223" s="124"/>
    </row>
    <row r="224" spans="2:11">
      <c r="B224" s="123"/>
      <c r="C224" s="123"/>
      <c r="D224" s="133"/>
      <c r="E224" s="133"/>
      <c r="F224" s="133"/>
      <c r="G224" s="133"/>
      <c r="H224" s="133"/>
      <c r="I224" s="124"/>
      <c r="J224" s="124"/>
      <c r="K224" s="124"/>
    </row>
    <row r="225" spans="2:11">
      <c r="B225" s="123"/>
      <c r="C225" s="123"/>
      <c r="D225" s="133"/>
      <c r="E225" s="133"/>
      <c r="F225" s="133"/>
      <c r="G225" s="133"/>
      <c r="H225" s="133"/>
      <c r="I225" s="124"/>
      <c r="J225" s="124"/>
      <c r="K225" s="124"/>
    </row>
    <row r="226" spans="2:11">
      <c r="B226" s="123"/>
      <c r="C226" s="123"/>
      <c r="D226" s="133"/>
      <c r="E226" s="133"/>
      <c r="F226" s="133"/>
      <c r="G226" s="133"/>
      <c r="H226" s="133"/>
      <c r="I226" s="124"/>
      <c r="J226" s="124"/>
      <c r="K226" s="124"/>
    </row>
    <row r="227" spans="2:11">
      <c r="B227" s="123"/>
      <c r="C227" s="123"/>
      <c r="D227" s="133"/>
      <c r="E227" s="133"/>
      <c r="F227" s="133"/>
      <c r="G227" s="133"/>
      <c r="H227" s="133"/>
      <c r="I227" s="124"/>
      <c r="J227" s="124"/>
      <c r="K227" s="124"/>
    </row>
    <row r="228" spans="2:11">
      <c r="B228" s="123"/>
      <c r="C228" s="123"/>
      <c r="D228" s="133"/>
      <c r="E228" s="133"/>
      <c r="F228" s="133"/>
      <c r="G228" s="133"/>
      <c r="H228" s="133"/>
      <c r="I228" s="124"/>
      <c r="J228" s="124"/>
      <c r="K228" s="124"/>
    </row>
    <row r="229" spans="2:11">
      <c r="B229" s="123"/>
      <c r="C229" s="123"/>
      <c r="D229" s="133"/>
      <c r="E229" s="133"/>
      <c r="F229" s="133"/>
      <c r="G229" s="133"/>
      <c r="H229" s="133"/>
      <c r="I229" s="124"/>
      <c r="J229" s="124"/>
      <c r="K229" s="124"/>
    </row>
    <row r="230" spans="2:11">
      <c r="B230" s="123"/>
      <c r="C230" s="123"/>
      <c r="D230" s="133"/>
      <c r="E230" s="133"/>
      <c r="F230" s="133"/>
      <c r="G230" s="133"/>
      <c r="H230" s="133"/>
      <c r="I230" s="124"/>
      <c r="J230" s="124"/>
      <c r="K230" s="124"/>
    </row>
    <row r="231" spans="2:11">
      <c r="B231" s="123"/>
      <c r="C231" s="123"/>
      <c r="D231" s="133"/>
      <c r="E231" s="133"/>
      <c r="F231" s="133"/>
      <c r="G231" s="133"/>
      <c r="H231" s="133"/>
      <c r="I231" s="124"/>
      <c r="J231" s="124"/>
      <c r="K231" s="124"/>
    </row>
    <row r="232" spans="2:11">
      <c r="B232" s="123"/>
      <c r="C232" s="123"/>
      <c r="D232" s="133"/>
      <c r="E232" s="133"/>
      <c r="F232" s="133"/>
      <c r="G232" s="133"/>
      <c r="H232" s="133"/>
      <c r="I232" s="124"/>
      <c r="J232" s="124"/>
      <c r="K232" s="124"/>
    </row>
    <row r="233" spans="2:11">
      <c r="B233" s="123"/>
      <c r="C233" s="123"/>
      <c r="D233" s="133"/>
      <c r="E233" s="133"/>
      <c r="F233" s="133"/>
      <c r="G233" s="133"/>
      <c r="H233" s="133"/>
      <c r="I233" s="124"/>
      <c r="J233" s="124"/>
      <c r="K233" s="124"/>
    </row>
    <row r="234" spans="2:11">
      <c r="B234" s="123"/>
      <c r="C234" s="123"/>
      <c r="D234" s="133"/>
      <c r="E234" s="133"/>
      <c r="F234" s="133"/>
      <c r="G234" s="133"/>
      <c r="H234" s="133"/>
      <c r="I234" s="124"/>
      <c r="J234" s="124"/>
      <c r="K234" s="124"/>
    </row>
    <row r="235" spans="2:11">
      <c r="B235" s="123"/>
      <c r="C235" s="123"/>
      <c r="D235" s="133"/>
      <c r="E235" s="133"/>
      <c r="F235" s="133"/>
      <c r="G235" s="133"/>
      <c r="H235" s="133"/>
      <c r="I235" s="124"/>
      <c r="J235" s="124"/>
      <c r="K235" s="124"/>
    </row>
    <row r="236" spans="2:11">
      <c r="B236" s="123"/>
      <c r="C236" s="123"/>
      <c r="D236" s="133"/>
      <c r="E236" s="133"/>
      <c r="F236" s="133"/>
      <c r="G236" s="133"/>
      <c r="H236" s="133"/>
      <c r="I236" s="124"/>
      <c r="J236" s="124"/>
      <c r="K236" s="124"/>
    </row>
    <row r="237" spans="2:11">
      <c r="B237" s="123"/>
      <c r="C237" s="123"/>
      <c r="D237" s="133"/>
      <c r="E237" s="133"/>
      <c r="F237" s="133"/>
      <c r="G237" s="133"/>
      <c r="H237" s="133"/>
      <c r="I237" s="124"/>
      <c r="J237" s="124"/>
      <c r="K237" s="124"/>
    </row>
    <row r="238" spans="2:11">
      <c r="B238" s="123"/>
      <c r="C238" s="123"/>
      <c r="D238" s="133"/>
      <c r="E238" s="133"/>
      <c r="F238" s="133"/>
      <c r="G238" s="133"/>
      <c r="H238" s="133"/>
      <c r="I238" s="124"/>
      <c r="J238" s="124"/>
      <c r="K238" s="124"/>
    </row>
    <row r="239" spans="2:11">
      <c r="B239" s="123"/>
      <c r="C239" s="123"/>
      <c r="D239" s="133"/>
      <c r="E239" s="133"/>
      <c r="F239" s="133"/>
      <c r="G239" s="133"/>
      <c r="H239" s="133"/>
      <c r="I239" s="124"/>
      <c r="J239" s="124"/>
      <c r="K239" s="124"/>
    </row>
    <row r="240" spans="2:11">
      <c r="B240" s="123"/>
      <c r="C240" s="123"/>
      <c r="D240" s="133"/>
      <c r="E240" s="133"/>
      <c r="F240" s="133"/>
      <c r="G240" s="133"/>
      <c r="H240" s="133"/>
      <c r="I240" s="124"/>
      <c r="J240" s="124"/>
      <c r="K240" s="124"/>
    </row>
    <row r="241" spans="2:11">
      <c r="B241" s="123"/>
      <c r="C241" s="123"/>
      <c r="D241" s="133"/>
      <c r="E241" s="133"/>
      <c r="F241" s="133"/>
      <c r="G241" s="133"/>
      <c r="H241" s="133"/>
      <c r="I241" s="124"/>
      <c r="J241" s="124"/>
      <c r="K241" s="124"/>
    </row>
    <row r="242" spans="2:11">
      <c r="B242" s="123"/>
      <c r="C242" s="123"/>
      <c r="D242" s="133"/>
      <c r="E242" s="133"/>
      <c r="F242" s="133"/>
      <c r="G242" s="133"/>
      <c r="H242" s="133"/>
      <c r="I242" s="124"/>
      <c r="J242" s="124"/>
      <c r="K242" s="124"/>
    </row>
    <row r="243" spans="2:11">
      <c r="B243" s="123"/>
      <c r="C243" s="123"/>
      <c r="D243" s="133"/>
      <c r="E243" s="133"/>
      <c r="F243" s="133"/>
      <c r="G243" s="133"/>
      <c r="H243" s="133"/>
      <c r="I243" s="124"/>
      <c r="J243" s="124"/>
      <c r="K243" s="124"/>
    </row>
    <row r="244" spans="2:11">
      <c r="B244" s="123"/>
      <c r="C244" s="123"/>
      <c r="D244" s="133"/>
      <c r="E244" s="133"/>
      <c r="F244" s="133"/>
      <c r="G244" s="133"/>
      <c r="H244" s="133"/>
      <c r="I244" s="124"/>
      <c r="J244" s="124"/>
      <c r="K244" s="124"/>
    </row>
    <row r="245" spans="2:11">
      <c r="B245" s="123"/>
      <c r="C245" s="123"/>
      <c r="D245" s="133"/>
      <c r="E245" s="133"/>
      <c r="F245" s="133"/>
      <c r="G245" s="133"/>
      <c r="H245" s="133"/>
      <c r="I245" s="124"/>
      <c r="J245" s="124"/>
      <c r="K245" s="124"/>
    </row>
    <row r="246" spans="2:11">
      <c r="B246" s="123"/>
      <c r="C246" s="123"/>
      <c r="D246" s="133"/>
      <c r="E246" s="133"/>
      <c r="F246" s="133"/>
      <c r="G246" s="133"/>
      <c r="H246" s="133"/>
      <c r="I246" s="124"/>
      <c r="J246" s="124"/>
      <c r="K246" s="124"/>
    </row>
    <row r="247" spans="2:11">
      <c r="B247" s="123"/>
      <c r="C247" s="123"/>
      <c r="D247" s="133"/>
      <c r="E247" s="133"/>
      <c r="F247" s="133"/>
      <c r="G247" s="133"/>
      <c r="H247" s="133"/>
      <c r="I247" s="124"/>
      <c r="J247" s="124"/>
      <c r="K247" s="124"/>
    </row>
    <row r="248" spans="2:11">
      <c r="B248" s="123"/>
      <c r="C248" s="123"/>
      <c r="D248" s="133"/>
      <c r="E248" s="133"/>
      <c r="F248" s="133"/>
      <c r="G248" s="133"/>
      <c r="H248" s="133"/>
      <c r="I248" s="124"/>
      <c r="J248" s="124"/>
      <c r="K248" s="124"/>
    </row>
    <row r="249" spans="2:11">
      <c r="B249" s="123"/>
      <c r="C249" s="123"/>
      <c r="D249" s="133"/>
      <c r="E249" s="133"/>
      <c r="F249" s="133"/>
      <c r="G249" s="133"/>
      <c r="H249" s="133"/>
      <c r="I249" s="124"/>
      <c r="J249" s="124"/>
      <c r="K249" s="124"/>
    </row>
    <row r="250" spans="2:11">
      <c r="B250" s="123"/>
      <c r="C250" s="123"/>
      <c r="D250" s="133"/>
      <c r="E250" s="133"/>
      <c r="F250" s="133"/>
      <c r="G250" s="133"/>
      <c r="H250" s="133"/>
      <c r="I250" s="124"/>
      <c r="J250" s="124"/>
      <c r="K250" s="124"/>
    </row>
    <row r="251" spans="2:11">
      <c r="B251" s="123"/>
      <c r="C251" s="123"/>
      <c r="D251" s="133"/>
      <c r="E251" s="133"/>
      <c r="F251" s="133"/>
      <c r="G251" s="133"/>
      <c r="H251" s="133"/>
      <c r="I251" s="124"/>
      <c r="J251" s="124"/>
      <c r="K251" s="124"/>
    </row>
    <row r="252" spans="2:11">
      <c r="B252" s="123"/>
      <c r="C252" s="123"/>
      <c r="D252" s="133"/>
      <c r="E252" s="133"/>
      <c r="F252" s="133"/>
      <c r="G252" s="133"/>
      <c r="H252" s="133"/>
      <c r="I252" s="124"/>
      <c r="J252" s="124"/>
      <c r="K252" s="124"/>
    </row>
    <row r="253" spans="2:11">
      <c r="B253" s="123"/>
      <c r="C253" s="123"/>
      <c r="D253" s="133"/>
      <c r="E253" s="133"/>
      <c r="F253" s="133"/>
      <c r="G253" s="133"/>
      <c r="H253" s="133"/>
      <c r="I253" s="124"/>
      <c r="J253" s="124"/>
      <c r="K253" s="124"/>
    </row>
    <row r="254" spans="2:11">
      <c r="B254" s="123"/>
      <c r="C254" s="123"/>
      <c r="D254" s="133"/>
      <c r="E254" s="133"/>
      <c r="F254" s="133"/>
      <c r="G254" s="133"/>
      <c r="H254" s="133"/>
      <c r="I254" s="124"/>
      <c r="J254" s="124"/>
      <c r="K254" s="124"/>
    </row>
    <row r="255" spans="2:11">
      <c r="B255" s="123"/>
      <c r="C255" s="123"/>
      <c r="D255" s="133"/>
      <c r="E255" s="133"/>
      <c r="F255" s="133"/>
      <c r="G255" s="133"/>
      <c r="H255" s="133"/>
      <c r="I255" s="124"/>
      <c r="J255" s="124"/>
      <c r="K255" s="124"/>
    </row>
    <row r="256" spans="2:11">
      <c r="B256" s="123"/>
      <c r="C256" s="123"/>
      <c r="D256" s="133"/>
      <c r="E256" s="133"/>
      <c r="F256" s="133"/>
      <c r="G256" s="133"/>
      <c r="H256" s="133"/>
      <c r="I256" s="124"/>
      <c r="J256" s="124"/>
      <c r="K256" s="124"/>
    </row>
    <row r="257" spans="2:11">
      <c r="B257" s="123"/>
      <c r="C257" s="123"/>
      <c r="D257" s="133"/>
      <c r="E257" s="133"/>
      <c r="F257" s="133"/>
      <c r="G257" s="133"/>
      <c r="H257" s="133"/>
      <c r="I257" s="124"/>
      <c r="J257" s="124"/>
      <c r="K257" s="124"/>
    </row>
    <row r="258" spans="2:11">
      <c r="B258" s="123"/>
      <c r="C258" s="123"/>
      <c r="D258" s="133"/>
      <c r="E258" s="133"/>
      <c r="F258" s="133"/>
      <c r="G258" s="133"/>
      <c r="H258" s="133"/>
      <c r="I258" s="124"/>
      <c r="J258" s="124"/>
      <c r="K258" s="124"/>
    </row>
    <row r="259" spans="2:11">
      <c r="B259" s="123"/>
      <c r="C259" s="123"/>
      <c r="D259" s="133"/>
      <c r="E259" s="133"/>
      <c r="F259" s="133"/>
      <c r="G259" s="133"/>
      <c r="H259" s="133"/>
      <c r="I259" s="124"/>
      <c r="J259" s="124"/>
      <c r="K259" s="124"/>
    </row>
    <row r="260" spans="2:11">
      <c r="B260" s="123"/>
      <c r="C260" s="123"/>
      <c r="D260" s="133"/>
      <c r="E260" s="133"/>
      <c r="F260" s="133"/>
      <c r="G260" s="133"/>
      <c r="H260" s="133"/>
      <c r="I260" s="124"/>
      <c r="J260" s="124"/>
      <c r="K260" s="124"/>
    </row>
    <row r="261" spans="2:11">
      <c r="B261" s="123"/>
      <c r="C261" s="123"/>
      <c r="D261" s="133"/>
      <c r="E261" s="133"/>
      <c r="F261" s="133"/>
      <c r="G261" s="133"/>
      <c r="H261" s="133"/>
      <c r="I261" s="124"/>
      <c r="J261" s="124"/>
      <c r="K261" s="124"/>
    </row>
    <row r="262" spans="2:11">
      <c r="B262" s="123"/>
      <c r="C262" s="123"/>
      <c r="D262" s="133"/>
      <c r="E262" s="133"/>
      <c r="F262" s="133"/>
      <c r="G262" s="133"/>
      <c r="H262" s="133"/>
      <c r="I262" s="124"/>
      <c r="J262" s="124"/>
      <c r="K262" s="124"/>
    </row>
    <row r="263" spans="2:11">
      <c r="B263" s="123"/>
      <c r="C263" s="123"/>
      <c r="D263" s="133"/>
      <c r="E263" s="133"/>
      <c r="F263" s="133"/>
      <c r="G263" s="133"/>
      <c r="H263" s="133"/>
      <c r="I263" s="124"/>
      <c r="J263" s="124"/>
      <c r="K263" s="124"/>
    </row>
    <row r="264" spans="2:11">
      <c r="B264" s="123"/>
      <c r="C264" s="123"/>
      <c r="D264" s="133"/>
      <c r="E264" s="133"/>
      <c r="F264" s="133"/>
      <c r="G264" s="133"/>
      <c r="H264" s="133"/>
      <c r="I264" s="124"/>
      <c r="J264" s="124"/>
      <c r="K264" s="124"/>
    </row>
    <row r="265" spans="2:11">
      <c r="B265" s="123"/>
      <c r="C265" s="123"/>
      <c r="D265" s="133"/>
      <c r="E265" s="133"/>
      <c r="F265" s="133"/>
      <c r="G265" s="133"/>
      <c r="H265" s="133"/>
      <c r="I265" s="124"/>
      <c r="J265" s="124"/>
      <c r="K265" s="124"/>
    </row>
    <row r="266" spans="2:11">
      <c r="B266" s="123"/>
      <c r="C266" s="123"/>
      <c r="D266" s="133"/>
      <c r="E266" s="133"/>
      <c r="F266" s="133"/>
      <c r="G266" s="133"/>
      <c r="H266" s="133"/>
      <c r="I266" s="124"/>
      <c r="J266" s="124"/>
      <c r="K266" s="124"/>
    </row>
    <row r="267" spans="2:11">
      <c r="B267" s="123"/>
      <c r="C267" s="123"/>
      <c r="D267" s="133"/>
      <c r="E267" s="133"/>
      <c r="F267" s="133"/>
      <c r="G267" s="133"/>
      <c r="H267" s="133"/>
      <c r="I267" s="124"/>
      <c r="J267" s="124"/>
      <c r="K267" s="124"/>
    </row>
    <row r="268" spans="2:11">
      <c r="B268" s="123"/>
      <c r="C268" s="123"/>
      <c r="D268" s="133"/>
      <c r="E268" s="133"/>
      <c r="F268" s="133"/>
      <c r="G268" s="133"/>
      <c r="H268" s="133"/>
      <c r="I268" s="124"/>
      <c r="J268" s="124"/>
      <c r="K268" s="124"/>
    </row>
    <row r="269" spans="2:11">
      <c r="B269" s="123"/>
      <c r="C269" s="123"/>
      <c r="D269" s="133"/>
      <c r="E269" s="133"/>
      <c r="F269" s="133"/>
      <c r="G269" s="133"/>
      <c r="H269" s="133"/>
      <c r="I269" s="124"/>
      <c r="J269" s="124"/>
      <c r="K269" s="124"/>
    </row>
    <row r="270" spans="2:11">
      <c r="B270" s="123"/>
      <c r="C270" s="123"/>
      <c r="D270" s="133"/>
      <c r="E270" s="133"/>
      <c r="F270" s="133"/>
      <c r="G270" s="133"/>
      <c r="H270" s="133"/>
      <c r="I270" s="124"/>
      <c r="J270" s="124"/>
      <c r="K270" s="124"/>
    </row>
    <row r="271" spans="2:11">
      <c r="B271" s="123"/>
      <c r="C271" s="123"/>
      <c r="D271" s="133"/>
      <c r="E271" s="133"/>
      <c r="F271" s="133"/>
      <c r="G271" s="133"/>
      <c r="H271" s="133"/>
      <c r="I271" s="124"/>
      <c r="J271" s="124"/>
      <c r="K271" s="124"/>
    </row>
    <row r="272" spans="2:11">
      <c r="B272" s="123"/>
      <c r="C272" s="123"/>
      <c r="D272" s="133"/>
      <c r="E272" s="133"/>
      <c r="F272" s="133"/>
      <c r="G272" s="133"/>
      <c r="H272" s="133"/>
      <c r="I272" s="124"/>
      <c r="J272" s="124"/>
      <c r="K272" s="124"/>
    </row>
    <row r="273" spans="2:11">
      <c r="B273" s="123"/>
      <c r="C273" s="123"/>
      <c r="D273" s="133"/>
      <c r="E273" s="133"/>
      <c r="F273" s="133"/>
      <c r="G273" s="133"/>
      <c r="H273" s="133"/>
      <c r="I273" s="124"/>
      <c r="J273" s="124"/>
      <c r="K273" s="124"/>
    </row>
    <row r="274" spans="2:11">
      <c r="B274" s="123"/>
      <c r="C274" s="123"/>
      <c r="D274" s="133"/>
      <c r="E274" s="133"/>
      <c r="F274" s="133"/>
      <c r="G274" s="133"/>
      <c r="H274" s="133"/>
      <c r="I274" s="124"/>
      <c r="J274" s="124"/>
      <c r="K274" s="124"/>
    </row>
    <row r="275" spans="2:11">
      <c r="B275" s="123"/>
      <c r="C275" s="123"/>
      <c r="D275" s="133"/>
      <c r="E275" s="133"/>
      <c r="F275" s="133"/>
      <c r="G275" s="133"/>
      <c r="H275" s="133"/>
      <c r="I275" s="124"/>
      <c r="J275" s="124"/>
      <c r="K275" s="124"/>
    </row>
    <row r="276" spans="2:11">
      <c r="B276" s="123"/>
      <c r="C276" s="123"/>
      <c r="D276" s="133"/>
      <c r="E276" s="133"/>
      <c r="F276" s="133"/>
      <c r="G276" s="133"/>
      <c r="H276" s="133"/>
      <c r="I276" s="124"/>
      <c r="J276" s="124"/>
      <c r="K276" s="124"/>
    </row>
    <row r="277" spans="2:11">
      <c r="B277" s="123"/>
      <c r="C277" s="123"/>
      <c r="D277" s="133"/>
      <c r="E277" s="133"/>
      <c r="F277" s="133"/>
      <c r="G277" s="133"/>
      <c r="H277" s="133"/>
      <c r="I277" s="124"/>
      <c r="J277" s="124"/>
      <c r="K277" s="124"/>
    </row>
    <row r="278" spans="2:11">
      <c r="B278" s="123"/>
      <c r="C278" s="123"/>
      <c r="D278" s="133"/>
      <c r="E278" s="133"/>
      <c r="F278" s="133"/>
      <c r="G278" s="133"/>
      <c r="H278" s="133"/>
      <c r="I278" s="124"/>
      <c r="J278" s="124"/>
      <c r="K278" s="124"/>
    </row>
    <row r="279" spans="2:11">
      <c r="B279" s="123"/>
      <c r="C279" s="123"/>
      <c r="D279" s="133"/>
      <c r="E279" s="133"/>
      <c r="F279" s="133"/>
      <c r="G279" s="133"/>
      <c r="H279" s="133"/>
      <c r="I279" s="124"/>
      <c r="J279" s="124"/>
      <c r="K279" s="124"/>
    </row>
    <row r="280" spans="2:11">
      <c r="B280" s="123"/>
      <c r="C280" s="123"/>
      <c r="D280" s="133"/>
      <c r="E280" s="133"/>
      <c r="F280" s="133"/>
      <c r="G280" s="133"/>
      <c r="H280" s="133"/>
      <c r="I280" s="124"/>
      <c r="J280" s="124"/>
      <c r="K280" s="124"/>
    </row>
    <row r="281" spans="2:11">
      <c r="B281" s="123"/>
      <c r="C281" s="123"/>
      <c r="D281" s="133"/>
      <c r="E281" s="133"/>
      <c r="F281" s="133"/>
      <c r="G281" s="133"/>
      <c r="H281" s="133"/>
      <c r="I281" s="124"/>
      <c r="J281" s="124"/>
      <c r="K281" s="124"/>
    </row>
    <row r="282" spans="2:11">
      <c r="B282" s="123"/>
      <c r="C282" s="123"/>
      <c r="D282" s="133"/>
      <c r="E282" s="133"/>
      <c r="F282" s="133"/>
      <c r="G282" s="133"/>
      <c r="H282" s="133"/>
      <c r="I282" s="124"/>
      <c r="J282" s="124"/>
      <c r="K282" s="124"/>
    </row>
    <row r="283" spans="2:11">
      <c r="B283" s="123"/>
      <c r="C283" s="123"/>
      <c r="D283" s="133"/>
      <c r="E283" s="133"/>
      <c r="F283" s="133"/>
      <c r="G283" s="133"/>
      <c r="H283" s="133"/>
      <c r="I283" s="124"/>
      <c r="J283" s="124"/>
      <c r="K283" s="124"/>
    </row>
    <row r="284" spans="2:11">
      <c r="B284" s="123"/>
      <c r="C284" s="123"/>
      <c r="D284" s="133"/>
      <c r="E284" s="133"/>
      <c r="F284" s="133"/>
      <c r="G284" s="133"/>
      <c r="H284" s="133"/>
      <c r="I284" s="124"/>
      <c r="J284" s="124"/>
      <c r="K284" s="124"/>
    </row>
    <row r="285" spans="2:11">
      <c r="B285" s="123"/>
      <c r="C285" s="123"/>
      <c r="D285" s="133"/>
      <c r="E285" s="133"/>
      <c r="F285" s="133"/>
      <c r="G285" s="133"/>
      <c r="H285" s="133"/>
      <c r="I285" s="124"/>
      <c r="J285" s="124"/>
      <c r="K285" s="124"/>
    </row>
    <row r="286" spans="2:11">
      <c r="B286" s="123"/>
      <c r="C286" s="123"/>
      <c r="D286" s="133"/>
      <c r="E286" s="133"/>
      <c r="F286" s="133"/>
      <c r="G286" s="133"/>
      <c r="H286" s="133"/>
      <c r="I286" s="124"/>
      <c r="J286" s="124"/>
      <c r="K286" s="124"/>
    </row>
    <row r="287" spans="2:11">
      <c r="B287" s="123"/>
      <c r="C287" s="123"/>
      <c r="D287" s="133"/>
      <c r="E287" s="133"/>
      <c r="F287" s="133"/>
      <c r="G287" s="133"/>
      <c r="H287" s="133"/>
      <c r="I287" s="124"/>
      <c r="J287" s="124"/>
      <c r="K287" s="124"/>
    </row>
    <row r="288" spans="2:11">
      <c r="B288" s="123"/>
      <c r="C288" s="123"/>
      <c r="D288" s="133"/>
      <c r="E288" s="133"/>
      <c r="F288" s="133"/>
      <c r="G288" s="133"/>
      <c r="H288" s="133"/>
      <c r="I288" s="124"/>
      <c r="J288" s="124"/>
      <c r="K288" s="124"/>
    </row>
    <row r="289" spans="2:11">
      <c r="B289" s="123"/>
      <c r="C289" s="123"/>
      <c r="D289" s="133"/>
      <c r="E289" s="133"/>
      <c r="F289" s="133"/>
      <c r="G289" s="133"/>
      <c r="H289" s="133"/>
      <c r="I289" s="124"/>
      <c r="J289" s="124"/>
      <c r="K289" s="124"/>
    </row>
    <row r="290" spans="2:11">
      <c r="B290" s="123"/>
      <c r="C290" s="123"/>
      <c r="D290" s="133"/>
      <c r="E290" s="133"/>
      <c r="F290" s="133"/>
      <c r="G290" s="133"/>
      <c r="H290" s="133"/>
      <c r="I290" s="124"/>
      <c r="J290" s="124"/>
      <c r="K290" s="124"/>
    </row>
    <row r="291" spans="2:11">
      <c r="B291" s="123"/>
      <c r="C291" s="123"/>
      <c r="D291" s="133"/>
      <c r="E291" s="133"/>
      <c r="F291" s="133"/>
      <c r="G291" s="133"/>
      <c r="H291" s="133"/>
      <c r="I291" s="124"/>
      <c r="J291" s="124"/>
      <c r="K291" s="124"/>
    </row>
    <row r="292" spans="2:11">
      <c r="B292" s="123"/>
      <c r="C292" s="123"/>
      <c r="D292" s="133"/>
      <c r="E292" s="133"/>
      <c r="F292" s="133"/>
      <c r="G292" s="133"/>
      <c r="H292" s="133"/>
      <c r="I292" s="124"/>
      <c r="J292" s="124"/>
      <c r="K292" s="124"/>
    </row>
    <row r="293" spans="2:11">
      <c r="B293" s="123"/>
      <c r="C293" s="123"/>
      <c r="D293" s="133"/>
      <c r="E293" s="133"/>
      <c r="F293" s="133"/>
      <c r="G293" s="133"/>
      <c r="H293" s="133"/>
      <c r="I293" s="124"/>
      <c r="J293" s="124"/>
      <c r="K293" s="124"/>
    </row>
    <row r="294" spans="2:11">
      <c r="B294" s="123"/>
      <c r="C294" s="123"/>
      <c r="D294" s="133"/>
      <c r="E294" s="133"/>
      <c r="F294" s="133"/>
      <c r="G294" s="133"/>
      <c r="H294" s="133"/>
      <c r="I294" s="124"/>
      <c r="J294" s="124"/>
      <c r="K294" s="124"/>
    </row>
    <row r="295" spans="2:11">
      <c r="B295" s="123"/>
      <c r="C295" s="123"/>
      <c r="D295" s="133"/>
      <c r="E295" s="133"/>
      <c r="F295" s="133"/>
      <c r="G295" s="133"/>
      <c r="H295" s="133"/>
      <c r="I295" s="124"/>
      <c r="J295" s="124"/>
      <c r="K295" s="124"/>
    </row>
    <row r="296" spans="2:11">
      <c r="B296" s="123"/>
      <c r="C296" s="123"/>
      <c r="D296" s="133"/>
      <c r="E296" s="133"/>
      <c r="F296" s="133"/>
      <c r="G296" s="133"/>
      <c r="H296" s="133"/>
      <c r="I296" s="124"/>
      <c r="J296" s="124"/>
      <c r="K296" s="124"/>
    </row>
    <row r="297" spans="2:11">
      <c r="B297" s="123"/>
      <c r="C297" s="123"/>
      <c r="D297" s="133"/>
      <c r="E297" s="133"/>
      <c r="F297" s="133"/>
      <c r="G297" s="133"/>
      <c r="H297" s="133"/>
      <c r="I297" s="124"/>
      <c r="J297" s="124"/>
      <c r="K297" s="124"/>
    </row>
    <row r="298" spans="2:11">
      <c r="B298" s="123"/>
      <c r="C298" s="123"/>
      <c r="D298" s="133"/>
      <c r="E298" s="133"/>
      <c r="F298" s="133"/>
      <c r="G298" s="133"/>
      <c r="H298" s="133"/>
      <c r="I298" s="124"/>
      <c r="J298" s="124"/>
      <c r="K298" s="124"/>
    </row>
    <row r="299" spans="2:11">
      <c r="B299" s="123"/>
      <c r="C299" s="123"/>
      <c r="D299" s="133"/>
      <c r="E299" s="133"/>
      <c r="F299" s="133"/>
      <c r="G299" s="133"/>
      <c r="H299" s="133"/>
      <c r="I299" s="124"/>
      <c r="J299" s="124"/>
      <c r="K299" s="124"/>
    </row>
    <row r="300" spans="2:11">
      <c r="B300" s="123"/>
      <c r="C300" s="123"/>
      <c r="D300" s="133"/>
      <c r="E300" s="133"/>
      <c r="F300" s="133"/>
      <c r="G300" s="133"/>
      <c r="H300" s="133"/>
      <c r="I300" s="124"/>
      <c r="J300" s="124"/>
      <c r="K300" s="124"/>
    </row>
    <row r="301" spans="2:11">
      <c r="B301" s="123"/>
      <c r="C301" s="123"/>
      <c r="D301" s="133"/>
      <c r="E301" s="133"/>
      <c r="F301" s="133"/>
      <c r="G301" s="133"/>
      <c r="H301" s="133"/>
      <c r="I301" s="124"/>
      <c r="J301" s="124"/>
      <c r="K301" s="124"/>
    </row>
    <row r="302" spans="2:11">
      <c r="B302" s="123"/>
      <c r="C302" s="123"/>
      <c r="D302" s="133"/>
      <c r="E302" s="133"/>
      <c r="F302" s="133"/>
      <c r="G302" s="133"/>
      <c r="H302" s="133"/>
      <c r="I302" s="124"/>
      <c r="J302" s="124"/>
      <c r="K302" s="124"/>
    </row>
    <row r="303" spans="2:11">
      <c r="B303" s="123"/>
      <c r="C303" s="123"/>
      <c r="D303" s="133"/>
      <c r="E303" s="133"/>
      <c r="F303" s="133"/>
      <c r="G303" s="133"/>
      <c r="H303" s="133"/>
      <c r="I303" s="124"/>
      <c r="J303" s="124"/>
      <c r="K303" s="124"/>
    </row>
    <row r="304" spans="2:11">
      <c r="B304" s="123"/>
      <c r="C304" s="123"/>
      <c r="D304" s="133"/>
      <c r="E304" s="133"/>
      <c r="F304" s="133"/>
      <c r="G304" s="133"/>
      <c r="H304" s="133"/>
      <c r="I304" s="124"/>
      <c r="J304" s="124"/>
      <c r="K304" s="124"/>
    </row>
    <row r="305" spans="2:11">
      <c r="B305" s="123"/>
      <c r="C305" s="123"/>
      <c r="D305" s="133"/>
      <c r="E305" s="133"/>
      <c r="F305" s="133"/>
      <c r="G305" s="133"/>
      <c r="H305" s="133"/>
      <c r="I305" s="124"/>
      <c r="J305" s="124"/>
      <c r="K305" s="124"/>
    </row>
    <row r="306" spans="2:11">
      <c r="B306" s="123"/>
      <c r="C306" s="123"/>
      <c r="D306" s="133"/>
      <c r="E306" s="133"/>
      <c r="F306" s="133"/>
      <c r="G306" s="133"/>
      <c r="H306" s="133"/>
      <c r="I306" s="124"/>
      <c r="J306" s="124"/>
      <c r="K306" s="124"/>
    </row>
    <row r="307" spans="2:11">
      <c r="B307" s="123"/>
      <c r="C307" s="123"/>
      <c r="D307" s="133"/>
      <c r="E307" s="133"/>
      <c r="F307" s="133"/>
      <c r="G307" s="133"/>
      <c r="H307" s="133"/>
      <c r="I307" s="124"/>
      <c r="J307" s="124"/>
      <c r="K307" s="124"/>
    </row>
    <row r="308" spans="2:11">
      <c r="B308" s="123"/>
      <c r="C308" s="123"/>
      <c r="D308" s="133"/>
      <c r="E308" s="133"/>
      <c r="F308" s="133"/>
      <c r="G308" s="133"/>
      <c r="H308" s="133"/>
      <c r="I308" s="124"/>
      <c r="J308" s="124"/>
      <c r="K308" s="124"/>
    </row>
    <row r="309" spans="2:11">
      <c r="B309" s="123"/>
      <c r="C309" s="123"/>
      <c r="D309" s="133"/>
      <c r="E309" s="133"/>
      <c r="F309" s="133"/>
      <c r="G309" s="133"/>
      <c r="H309" s="133"/>
      <c r="I309" s="124"/>
      <c r="J309" s="124"/>
      <c r="K309" s="124"/>
    </row>
    <row r="310" spans="2:11">
      <c r="B310" s="123"/>
      <c r="C310" s="123"/>
      <c r="D310" s="133"/>
      <c r="E310" s="133"/>
      <c r="F310" s="133"/>
      <c r="G310" s="133"/>
      <c r="H310" s="133"/>
      <c r="I310" s="124"/>
      <c r="J310" s="124"/>
      <c r="K310" s="124"/>
    </row>
    <row r="311" spans="2:11">
      <c r="B311" s="123"/>
      <c r="C311" s="123"/>
      <c r="D311" s="133"/>
      <c r="E311" s="133"/>
      <c r="F311" s="133"/>
      <c r="G311" s="133"/>
      <c r="H311" s="133"/>
      <c r="I311" s="124"/>
      <c r="J311" s="124"/>
      <c r="K311" s="124"/>
    </row>
    <row r="312" spans="2:11">
      <c r="B312" s="123"/>
      <c r="C312" s="123"/>
      <c r="D312" s="133"/>
      <c r="E312" s="133"/>
      <c r="F312" s="133"/>
      <c r="G312" s="133"/>
      <c r="H312" s="133"/>
      <c r="I312" s="124"/>
      <c r="J312" s="124"/>
      <c r="K312" s="12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2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8801</v>
      </c>
    </row>
    <row r="6" spans="2:15" ht="26.25" customHeight="1">
      <c r="B6" s="152" t="s">
        <v>179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5" s="3" customFormat="1" ht="63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57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8" t="s">
        <v>3266</v>
      </c>
      <c r="C10" s="88"/>
      <c r="D10" s="88"/>
      <c r="E10" s="88"/>
      <c r="F10" s="88"/>
      <c r="G10" s="88"/>
      <c r="H10" s="88"/>
      <c r="I10" s="138">
        <f>I11</f>
        <v>-1051.2213000450001</v>
      </c>
      <c r="J10" s="130">
        <f>IFERROR(I10/$I$10,0)</f>
        <v>1</v>
      </c>
      <c r="K10" s="130">
        <f>I10/'סכום נכסי הקרן'!$C$42</f>
        <v>-6.0927226587035005E-5</v>
      </c>
      <c r="O10" s="1"/>
    </row>
    <row r="11" spans="2:15" ht="21" customHeight="1">
      <c r="B11" s="139" t="s">
        <v>198</v>
      </c>
      <c r="C11" s="139"/>
      <c r="D11" s="139"/>
      <c r="E11" s="139"/>
      <c r="F11" s="139"/>
      <c r="G11" s="139"/>
      <c r="H11" s="140"/>
      <c r="I11" s="141">
        <f>I12+I13</f>
        <v>-1051.2213000450001</v>
      </c>
      <c r="J11" s="130">
        <f t="shared" ref="J11:J13" si="0">IFERROR(I11/$I$10,0)</f>
        <v>1</v>
      </c>
      <c r="K11" s="130">
        <f>I11/'סכום נכסי הקרן'!$C$42</f>
        <v>-6.0927226587035005E-5</v>
      </c>
    </row>
    <row r="12" spans="2:15">
      <c r="B12" s="142" t="s">
        <v>523</v>
      </c>
      <c r="C12" s="142" t="s">
        <v>524</v>
      </c>
      <c r="D12" s="142" t="s">
        <v>526</v>
      </c>
      <c r="E12" s="142"/>
      <c r="F12" s="143">
        <v>0</v>
      </c>
      <c r="G12" s="142" t="s">
        <v>132</v>
      </c>
      <c r="H12" s="143">
        <v>0</v>
      </c>
      <c r="I12" s="83">
        <v>-439.99584873700002</v>
      </c>
      <c r="J12" s="144">
        <f t="shared" si="0"/>
        <v>0.41855682406565098</v>
      </c>
      <c r="K12" s="144">
        <f>I12/'סכום נכסי הקרן'!$C$42</f>
        <v>-2.5501506459397663E-5</v>
      </c>
    </row>
    <row r="13" spans="2:15">
      <c r="B13" s="76" t="s">
        <v>1302</v>
      </c>
      <c r="C13" s="73" t="s">
        <v>1303</v>
      </c>
      <c r="D13" s="142" t="s">
        <v>526</v>
      </c>
      <c r="E13" s="142"/>
      <c r="F13" s="143">
        <v>0</v>
      </c>
      <c r="G13" s="142" t="s">
        <v>132</v>
      </c>
      <c r="H13" s="143">
        <v>0</v>
      </c>
      <c r="I13" s="83">
        <v>-611.22545130800006</v>
      </c>
      <c r="J13" s="144">
        <f t="shared" si="0"/>
        <v>0.58144317593434902</v>
      </c>
      <c r="K13" s="144">
        <f>I13/'סכום נכסי הקרן'!$C$42</f>
        <v>-3.5425720127637338E-5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3"/>
      <c r="C110" s="124"/>
      <c r="D110" s="133"/>
      <c r="E110" s="133"/>
      <c r="F110" s="133"/>
      <c r="G110" s="133"/>
      <c r="H110" s="133"/>
      <c r="I110" s="124"/>
      <c r="J110" s="124"/>
      <c r="K110" s="124"/>
    </row>
    <row r="111" spans="2:11">
      <c r="B111" s="123"/>
      <c r="C111" s="124"/>
      <c r="D111" s="133"/>
      <c r="E111" s="133"/>
      <c r="F111" s="133"/>
      <c r="G111" s="133"/>
      <c r="H111" s="133"/>
      <c r="I111" s="124"/>
      <c r="J111" s="124"/>
      <c r="K111" s="124"/>
    </row>
    <row r="112" spans="2:11">
      <c r="B112" s="123"/>
      <c r="C112" s="124"/>
      <c r="D112" s="133"/>
      <c r="E112" s="133"/>
      <c r="F112" s="133"/>
      <c r="G112" s="133"/>
      <c r="H112" s="133"/>
      <c r="I112" s="124"/>
      <c r="J112" s="124"/>
      <c r="K112" s="124"/>
    </row>
    <row r="113" spans="2:11">
      <c r="B113" s="123"/>
      <c r="C113" s="124"/>
      <c r="D113" s="133"/>
      <c r="E113" s="133"/>
      <c r="F113" s="133"/>
      <c r="G113" s="133"/>
      <c r="H113" s="133"/>
      <c r="I113" s="124"/>
      <c r="J113" s="124"/>
      <c r="K113" s="124"/>
    </row>
    <row r="114" spans="2:11">
      <c r="B114" s="123"/>
      <c r="C114" s="124"/>
      <c r="D114" s="133"/>
      <c r="E114" s="133"/>
      <c r="F114" s="133"/>
      <c r="G114" s="133"/>
      <c r="H114" s="133"/>
      <c r="I114" s="124"/>
      <c r="J114" s="124"/>
      <c r="K114" s="124"/>
    </row>
    <row r="115" spans="2:11">
      <c r="B115" s="123"/>
      <c r="C115" s="124"/>
      <c r="D115" s="133"/>
      <c r="E115" s="133"/>
      <c r="F115" s="133"/>
      <c r="G115" s="133"/>
      <c r="H115" s="133"/>
      <c r="I115" s="124"/>
      <c r="J115" s="124"/>
      <c r="K115" s="124"/>
    </row>
    <row r="116" spans="2:11">
      <c r="B116" s="123"/>
      <c r="C116" s="124"/>
      <c r="D116" s="133"/>
      <c r="E116" s="133"/>
      <c r="F116" s="133"/>
      <c r="G116" s="133"/>
      <c r="H116" s="133"/>
      <c r="I116" s="124"/>
      <c r="J116" s="124"/>
      <c r="K116" s="124"/>
    </row>
    <row r="117" spans="2:11">
      <c r="B117" s="123"/>
      <c r="C117" s="124"/>
      <c r="D117" s="133"/>
      <c r="E117" s="133"/>
      <c r="F117" s="133"/>
      <c r="G117" s="133"/>
      <c r="H117" s="133"/>
      <c r="I117" s="124"/>
      <c r="J117" s="124"/>
      <c r="K117" s="124"/>
    </row>
    <row r="118" spans="2:11">
      <c r="B118" s="123"/>
      <c r="C118" s="124"/>
      <c r="D118" s="133"/>
      <c r="E118" s="133"/>
      <c r="F118" s="133"/>
      <c r="G118" s="133"/>
      <c r="H118" s="133"/>
      <c r="I118" s="124"/>
      <c r="J118" s="124"/>
      <c r="K118" s="124"/>
    </row>
    <row r="119" spans="2:11">
      <c r="B119" s="123"/>
      <c r="C119" s="124"/>
      <c r="D119" s="133"/>
      <c r="E119" s="133"/>
      <c r="F119" s="133"/>
      <c r="G119" s="133"/>
      <c r="H119" s="133"/>
      <c r="I119" s="124"/>
      <c r="J119" s="124"/>
      <c r="K119" s="124"/>
    </row>
    <row r="120" spans="2:11">
      <c r="B120" s="123"/>
      <c r="C120" s="124"/>
      <c r="D120" s="133"/>
      <c r="E120" s="133"/>
      <c r="F120" s="133"/>
      <c r="G120" s="133"/>
      <c r="H120" s="133"/>
      <c r="I120" s="124"/>
      <c r="J120" s="124"/>
      <c r="K120" s="124"/>
    </row>
    <row r="121" spans="2:11">
      <c r="B121" s="123"/>
      <c r="C121" s="124"/>
      <c r="D121" s="133"/>
      <c r="E121" s="133"/>
      <c r="F121" s="133"/>
      <c r="G121" s="133"/>
      <c r="H121" s="133"/>
      <c r="I121" s="124"/>
      <c r="J121" s="124"/>
      <c r="K121" s="124"/>
    </row>
    <row r="122" spans="2:11">
      <c r="B122" s="123"/>
      <c r="C122" s="124"/>
      <c r="D122" s="133"/>
      <c r="E122" s="133"/>
      <c r="F122" s="133"/>
      <c r="G122" s="133"/>
      <c r="H122" s="133"/>
      <c r="I122" s="124"/>
      <c r="J122" s="124"/>
      <c r="K122" s="124"/>
    </row>
    <row r="123" spans="2:11">
      <c r="B123" s="123"/>
      <c r="C123" s="124"/>
      <c r="D123" s="133"/>
      <c r="E123" s="133"/>
      <c r="F123" s="133"/>
      <c r="G123" s="133"/>
      <c r="H123" s="133"/>
      <c r="I123" s="124"/>
      <c r="J123" s="124"/>
      <c r="K123" s="124"/>
    </row>
    <row r="124" spans="2:11">
      <c r="B124" s="123"/>
      <c r="C124" s="124"/>
      <c r="D124" s="133"/>
      <c r="E124" s="133"/>
      <c r="F124" s="133"/>
      <c r="G124" s="133"/>
      <c r="H124" s="133"/>
      <c r="I124" s="124"/>
      <c r="J124" s="124"/>
      <c r="K124" s="124"/>
    </row>
    <row r="125" spans="2:11">
      <c r="B125" s="123"/>
      <c r="C125" s="124"/>
      <c r="D125" s="133"/>
      <c r="E125" s="133"/>
      <c r="F125" s="133"/>
      <c r="G125" s="133"/>
      <c r="H125" s="133"/>
      <c r="I125" s="124"/>
      <c r="J125" s="124"/>
      <c r="K125" s="124"/>
    </row>
    <row r="126" spans="2:11">
      <c r="B126" s="123"/>
      <c r="C126" s="124"/>
      <c r="D126" s="133"/>
      <c r="E126" s="133"/>
      <c r="F126" s="133"/>
      <c r="G126" s="133"/>
      <c r="H126" s="133"/>
      <c r="I126" s="124"/>
      <c r="J126" s="124"/>
      <c r="K126" s="124"/>
    </row>
    <row r="127" spans="2:11">
      <c r="B127" s="123"/>
      <c r="C127" s="124"/>
      <c r="D127" s="133"/>
      <c r="E127" s="133"/>
      <c r="F127" s="133"/>
      <c r="G127" s="133"/>
      <c r="H127" s="133"/>
      <c r="I127" s="124"/>
      <c r="J127" s="124"/>
      <c r="K127" s="124"/>
    </row>
    <row r="128" spans="2:11">
      <c r="B128" s="123"/>
      <c r="C128" s="124"/>
      <c r="D128" s="133"/>
      <c r="E128" s="133"/>
      <c r="F128" s="133"/>
      <c r="G128" s="133"/>
      <c r="H128" s="133"/>
      <c r="I128" s="124"/>
      <c r="J128" s="124"/>
      <c r="K128" s="124"/>
    </row>
    <row r="129" spans="2:11">
      <c r="B129" s="123"/>
      <c r="C129" s="124"/>
      <c r="D129" s="133"/>
      <c r="E129" s="133"/>
      <c r="F129" s="133"/>
      <c r="G129" s="133"/>
      <c r="H129" s="133"/>
      <c r="I129" s="124"/>
      <c r="J129" s="124"/>
      <c r="K129" s="124"/>
    </row>
    <row r="130" spans="2:11">
      <c r="B130" s="123"/>
      <c r="C130" s="124"/>
      <c r="D130" s="133"/>
      <c r="E130" s="133"/>
      <c r="F130" s="133"/>
      <c r="G130" s="133"/>
      <c r="H130" s="133"/>
      <c r="I130" s="124"/>
      <c r="J130" s="124"/>
      <c r="K130" s="124"/>
    </row>
    <row r="131" spans="2:11">
      <c r="B131" s="123"/>
      <c r="C131" s="124"/>
      <c r="D131" s="133"/>
      <c r="E131" s="133"/>
      <c r="F131" s="133"/>
      <c r="G131" s="133"/>
      <c r="H131" s="133"/>
      <c r="I131" s="124"/>
      <c r="J131" s="124"/>
      <c r="K131" s="124"/>
    </row>
    <row r="132" spans="2:11">
      <c r="B132" s="123"/>
      <c r="C132" s="124"/>
      <c r="D132" s="133"/>
      <c r="E132" s="133"/>
      <c r="F132" s="133"/>
      <c r="G132" s="133"/>
      <c r="H132" s="133"/>
      <c r="I132" s="124"/>
      <c r="J132" s="124"/>
      <c r="K132" s="124"/>
    </row>
    <row r="133" spans="2:11">
      <c r="B133" s="123"/>
      <c r="C133" s="124"/>
      <c r="D133" s="133"/>
      <c r="E133" s="133"/>
      <c r="F133" s="133"/>
      <c r="G133" s="133"/>
      <c r="H133" s="133"/>
      <c r="I133" s="124"/>
      <c r="J133" s="124"/>
      <c r="K133" s="124"/>
    </row>
    <row r="134" spans="2:11">
      <c r="B134" s="123"/>
      <c r="C134" s="124"/>
      <c r="D134" s="133"/>
      <c r="E134" s="133"/>
      <c r="F134" s="133"/>
      <c r="G134" s="133"/>
      <c r="H134" s="133"/>
      <c r="I134" s="124"/>
      <c r="J134" s="124"/>
      <c r="K134" s="124"/>
    </row>
    <row r="135" spans="2:11">
      <c r="B135" s="123"/>
      <c r="C135" s="124"/>
      <c r="D135" s="133"/>
      <c r="E135" s="133"/>
      <c r="F135" s="133"/>
      <c r="G135" s="133"/>
      <c r="H135" s="133"/>
      <c r="I135" s="124"/>
      <c r="J135" s="124"/>
      <c r="K135" s="124"/>
    </row>
    <row r="136" spans="2:11">
      <c r="B136" s="123"/>
      <c r="C136" s="124"/>
      <c r="D136" s="133"/>
      <c r="E136" s="133"/>
      <c r="F136" s="133"/>
      <c r="G136" s="133"/>
      <c r="H136" s="133"/>
      <c r="I136" s="124"/>
      <c r="J136" s="124"/>
      <c r="K136" s="124"/>
    </row>
    <row r="137" spans="2:11">
      <c r="B137" s="123"/>
      <c r="C137" s="124"/>
      <c r="D137" s="133"/>
      <c r="E137" s="133"/>
      <c r="F137" s="133"/>
      <c r="G137" s="133"/>
      <c r="H137" s="133"/>
      <c r="I137" s="124"/>
      <c r="J137" s="124"/>
      <c r="K137" s="124"/>
    </row>
    <row r="138" spans="2:11">
      <c r="B138" s="123"/>
      <c r="C138" s="124"/>
      <c r="D138" s="133"/>
      <c r="E138" s="133"/>
      <c r="F138" s="133"/>
      <c r="G138" s="133"/>
      <c r="H138" s="133"/>
      <c r="I138" s="124"/>
      <c r="J138" s="124"/>
      <c r="K138" s="124"/>
    </row>
    <row r="139" spans="2:11">
      <c r="B139" s="123"/>
      <c r="C139" s="124"/>
      <c r="D139" s="133"/>
      <c r="E139" s="133"/>
      <c r="F139" s="133"/>
      <c r="G139" s="133"/>
      <c r="H139" s="133"/>
      <c r="I139" s="124"/>
      <c r="J139" s="124"/>
      <c r="K139" s="124"/>
    </row>
    <row r="140" spans="2:11">
      <c r="B140" s="123"/>
      <c r="C140" s="124"/>
      <c r="D140" s="133"/>
      <c r="E140" s="133"/>
      <c r="F140" s="133"/>
      <c r="G140" s="133"/>
      <c r="H140" s="133"/>
      <c r="I140" s="124"/>
      <c r="J140" s="124"/>
      <c r="K140" s="124"/>
    </row>
    <row r="141" spans="2:11">
      <c r="B141" s="123"/>
      <c r="C141" s="124"/>
      <c r="D141" s="133"/>
      <c r="E141" s="133"/>
      <c r="F141" s="133"/>
      <c r="G141" s="133"/>
      <c r="H141" s="133"/>
      <c r="I141" s="124"/>
      <c r="J141" s="124"/>
      <c r="K141" s="124"/>
    </row>
    <row r="142" spans="2:11">
      <c r="B142" s="123"/>
      <c r="C142" s="124"/>
      <c r="D142" s="133"/>
      <c r="E142" s="133"/>
      <c r="F142" s="133"/>
      <c r="G142" s="133"/>
      <c r="H142" s="133"/>
      <c r="I142" s="124"/>
      <c r="J142" s="124"/>
      <c r="K142" s="124"/>
    </row>
    <row r="143" spans="2:11">
      <c r="B143" s="123"/>
      <c r="C143" s="124"/>
      <c r="D143" s="133"/>
      <c r="E143" s="133"/>
      <c r="F143" s="133"/>
      <c r="G143" s="133"/>
      <c r="H143" s="133"/>
      <c r="I143" s="124"/>
      <c r="J143" s="124"/>
      <c r="K143" s="124"/>
    </row>
    <row r="144" spans="2:11">
      <c r="B144" s="123"/>
      <c r="C144" s="124"/>
      <c r="D144" s="133"/>
      <c r="E144" s="133"/>
      <c r="F144" s="133"/>
      <c r="G144" s="133"/>
      <c r="H144" s="133"/>
      <c r="I144" s="124"/>
      <c r="J144" s="124"/>
      <c r="K144" s="124"/>
    </row>
    <row r="145" spans="2:11">
      <c r="B145" s="123"/>
      <c r="C145" s="124"/>
      <c r="D145" s="133"/>
      <c r="E145" s="133"/>
      <c r="F145" s="133"/>
      <c r="G145" s="133"/>
      <c r="H145" s="133"/>
      <c r="I145" s="124"/>
      <c r="J145" s="124"/>
      <c r="K145" s="124"/>
    </row>
    <row r="146" spans="2:11">
      <c r="B146" s="123"/>
      <c r="C146" s="124"/>
      <c r="D146" s="133"/>
      <c r="E146" s="133"/>
      <c r="F146" s="133"/>
      <c r="G146" s="133"/>
      <c r="H146" s="133"/>
      <c r="I146" s="124"/>
      <c r="J146" s="124"/>
      <c r="K146" s="124"/>
    </row>
    <row r="147" spans="2:11">
      <c r="B147" s="123"/>
      <c r="C147" s="124"/>
      <c r="D147" s="133"/>
      <c r="E147" s="133"/>
      <c r="F147" s="133"/>
      <c r="G147" s="133"/>
      <c r="H147" s="133"/>
      <c r="I147" s="124"/>
      <c r="J147" s="124"/>
      <c r="K147" s="124"/>
    </row>
    <row r="148" spans="2:11">
      <c r="B148" s="123"/>
      <c r="C148" s="124"/>
      <c r="D148" s="133"/>
      <c r="E148" s="133"/>
      <c r="F148" s="133"/>
      <c r="G148" s="133"/>
      <c r="H148" s="133"/>
      <c r="I148" s="124"/>
      <c r="J148" s="124"/>
      <c r="K148" s="124"/>
    </row>
    <row r="149" spans="2:11">
      <c r="B149" s="123"/>
      <c r="C149" s="124"/>
      <c r="D149" s="133"/>
      <c r="E149" s="133"/>
      <c r="F149" s="133"/>
      <c r="G149" s="133"/>
      <c r="H149" s="133"/>
      <c r="I149" s="124"/>
      <c r="J149" s="124"/>
      <c r="K149" s="124"/>
    </row>
    <row r="150" spans="2:11">
      <c r="B150" s="123"/>
      <c r="C150" s="124"/>
      <c r="D150" s="133"/>
      <c r="E150" s="133"/>
      <c r="F150" s="133"/>
      <c r="G150" s="133"/>
      <c r="H150" s="133"/>
      <c r="I150" s="124"/>
      <c r="J150" s="124"/>
      <c r="K150" s="124"/>
    </row>
    <row r="151" spans="2:11">
      <c r="B151" s="123"/>
      <c r="C151" s="124"/>
      <c r="D151" s="133"/>
      <c r="E151" s="133"/>
      <c r="F151" s="133"/>
      <c r="G151" s="133"/>
      <c r="H151" s="133"/>
      <c r="I151" s="124"/>
      <c r="J151" s="124"/>
      <c r="K151" s="124"/>
    </row>
    <row r="152" spans="2:11">
      <c r="B152" s="123"/>
      <c r="C152" s="124"/>
      <c r="D152" s="133"/>
      <c r="E152" s="133"/>
      <c r="F152" s="133"/>
      <c r="G152" s="133"/>
      <c r="H152" s="133"/>
      <c r="I152" s="124"/>
      <c r="J152" s="124"/>
      <c r="K152" s="124"/>
    </row>
    <row r="153" spans="2:11">
      <c r="B153" s="123"/>
      <c r="C153" s="124"/>
      <c r="D153" s="133"/>
      <c r="E153" s="133"/>
      <c r="F153" s="133"/>
      <c r="G153" s="133"/>
      <c r="H153" s="133"/>
      <c r="I153" s="124"/>
      <c r="J153" s="124"/>
      <c r="K153" s="124"/>
    </row>
    <row r="154" spans="2:11">
      <c r="B154" s="123"/>
      <c r="C154" s="124"/>
      <c r="D154" s="133"/>
      <c r="E154" s="133"/>
      <c r="F154" s="133"/>
      <c r="G154" s="133"/>
      <c r="H154" s="133"/>
      <c r="I154" s="124"/>
      <c r="J154" s="124"/>
      <c r="K154" s="124"/>
    </row>
    <row r="155" spans="2:11">
      <c r="B155" s="123"/>
      <c r="C155" s="124"/>
      <c r="D155" s="133"/>
      <c r="E155" s="133"/>
      <c r="F155" s="133"/>
      <c r="G155" s="133"/>
      <c r="H155" s="133"/>
      <c r="I155" s="124"/>
      <c r="J155" s="124"/>
      <c r="K155" s="124"/>
    </row>
    <row r="156" spans="2:11">
      <c r="B156" s="123"/>
      <c r="C156" s="124"/>
      <c r="D156" s="133"/>
      <c r="E156" s="133"/>
      <c r="F156" s="133"/>
      <c r="G156" s="133"/>
      <c r="H156" s="133"/>
      <c r="I156" s="124"/>
      <c r="J156" s="124"/>
      <c r="K156" s="124"/>
    </row>
    <row r="157" spans="2:11">
      <c r="B157" s="123"/>
      <c r="C157" s="124"/>
      <c r="D157" s="133"/>
      <c r="E157" s="133"/>
      <c r="F157" s="133"/>
      <c r="G157" s="133"/>
      <c r="H157" s="133"/>
      <c r="I157" s="124"/>
      <c r="J157" s="124"/>
      <c r="K157" s="124"/>
    </row>
    <row r="158" spans="2:11">
      <c r="B158" s="123"/>
      <c r="C158" s="124"/>
      <c r="D158" s="133"/>
      <c r="E158" s="133"/>
      <c r="F158" s="133"/>
      <c r="G158" s="133"/>
      <c r="H158" s="133"/>
      <c r="I158" s="124"/>
      <c r="J158" s="124"/>
      <c r="K158" s="124"/>
    </row>
    <row r="159" spans="2:11">
      <c r="B159" s="123"/>
      <c r="C159" s="124"/>
      <c r="D159" s="133"/>
      <c r="E159" s="133"/>
      <c r="F159" s="133"/>
      <c r="G159" s="133"/>
      <c r="H159" s="133"/>
      <c r="I159" s="124"/>
      <c r="J159" s="124"/>
      <c r="K159" s="124"/>
    </row>
    <row r="160" spans="2:11">
      <c r="B160" s="123"/>
      <c r="C160" s="124"/>
      <c r="D160" s="133"/>
      <c r="E160" s="133"/>
      <c r="F160" s="133"/>
      <c r="G160" s="133"/>
      <c r="H160" s="133"/>
      <c r="I160" s="124"/>
      <c r="J160" s="124"/>
      <c r="K160" s="124"/>
    </row>
    <row r="161" spans="2:11">
      <c r="B161" s="123"/>
      <c r="C161" s="124"/>
      <c r="D161" s="133"/>
      <c r="E161" s="133"/>
      <c r="F161" s="133"/>
      <c r="G161" s="133"/>
      <c r="H161" s="133"/>
      <c r="I161" s="124"/>
      <c r="J161" s="124"/>
      <c r="K161" s="124"/>
    </row>
    <row r="162" spans="2:11">
      <c r="B162" s="123"/>
      <c r="C162" s="124"/>
      <c r="D162" s="133"/>
      <c r="E162" s="133"/>
      <c r="F162" s="133"/>
      <c r="G162" s="133"/>
      <c r="H162" s="133"/>
      <c r="I162" s="124"/>
      <c r="J162" s="124"/>
      <c r="K162" s="124"/>
    </row>
    <row r="163" spans="2:11">
      <c r="B163" s="123"/>
      <c r="C163" s="124"/>
      <c r="D163" s="133"/>
      <c r="E163" s="133"/>
      <c r="F163" s="133"/>
      <c r="G163" s="133"/>
      <c r="H163" s="133"/>
      <c r="I163" s="124"/>
      <c r="J163" s="124"/>
      <c r="K163" s="124"/>
    </row>
    <row r="164" spans="2:11">
      <c r="B164" s="123"/>
      <c r="C164" s="124"/>
      <c r="D164" s="133"/>
      <c r="E164" s="133"/>
      <c r="F164" s="133"/>
      <c r="G164" s="133"/>
      <c r="H164" s="133"/>
      <c r="I164" s="124"/>
      <c r="J164" s="124"/>
      <c r="K164" s="124"/>
    </row>
    <row r="165" spans="2:11">
      <c r="B165" s="123"/>
      <c r="C165" s="124"/>
      <c r="D165" s="133"/>
      <c r="E165" s="133"/>
      <c r="F165" s="133"/>
      <c r="G165" s="133"/>
      <c r="H165" s="133"/>
      <c r="I165" s="124"/>
      <c r="J165" s="124"/>
      <c r="K165" s="124"/>
    </row>
    <row r="166" spans="2:11">
      <c r="B166" s="123"/>
      <c r="C166" s="124"/>
      <c r="D166" s="133"/>
      <c r="E166" s="133"/>
      <c r="F166" s="133"/>
      <c r="G166" s="133"/>
      <c r="H166" s="133"/>
      <c r="I166" s="124"/>
      <c r="J166" s="124"/>
      <c r="K166" s="124"/>
    </row>
    <row r="167" spans="2:11">
      <c r="B167" s="123"/>
      <c r="C167" s="124"/>
      <c r="D167" s="133"/>
      <c r="E167" s="133"/>
      <c r="F167" s="133"/>
      <c r="G167" s="133"/>
      <c r="H167" s="133"/>
      <c r="I167" s="124"/>
      <c r="J167" s="124"/>
      <c r="K167" s="124"/>
    </row>
    <row r="168" spans="2:11">
      <c r="B168" s="123"/>
      <c r="C168" s="124"/>
      <c r="D168" s="133"/>
      <c r="E168" s="133"/>
      <c r="F168" s="133"/>
      <c r="G168" s="133"/>
      <c r="H168" s="133"/>
      <c r="I168" s="124"/>
      <c r="J168" s="124"/>
      <c r="K168" s="124"/>
    </row>
    <row r="169" spans="2:11">
      <c r="B169" s="123"/>
      <c r="C169" s="124"/>
      <c r="D169" s="133"/>
      <c r="E169" s="133"/>
      <c r="F169" s="133"/>
      <c r="G169" s="133"/>
      <c r="H169" s="133"/>
      <c r="I169" s="124"/>
      <c r="J169" s="124"/>
      <c r="K169" s="124"/>
    </row>
    <row r="170" spans="2:11">
      <c r="B170" s="123"/>
      <c r="C170" s="124"/>
      <c r="D170" s="133"/>
      <c r="E170" s="133"/>
      <c r="F170" s="133"/>
      <c r="G170" s="133"/>
      <c r="H170" s="133"/>
      <c r="I170" s="124"/>
      <c r="J170" s="124"/>
      <c r="K170" s="124"/>
    </row>
    <row r="171" spans="2:11">
      <c r="B171" s="123"/>
      <c r="C171" s="124"/>
      <c r="D171" s="133"/>
      <c r="E171" s="133"/>
      <c r="F171" s="133"/>
      <c r="G171" s="133"/>
      <c r="H171" s="133"/>
      <c r="I171" s="124"/>
      <c r="J171" s="124"/>
      <c r="K171" s="124"/>
    </row>
    <row r="172" spans="2:11">
      <c r="B172" s="123"/>
      <c r="C172" s="124"/>
      <c r="D172" s="133"/>
      <c r="E172" s="133"/>
      <c r="F172" s="133"/>
      <c r="G172" s="133"/>
      <c r="H172" s="133"/>
      <c r="I172" s="124"/>
      <c r="J172" s="124"/>
      <c r="K172" s="124"/>
    </row>
    <row r="173" spans="2:11">
      <c r="B173" s="123"/>
      <c r="C173" s="124"/>
      <c r="D173" s="133"/>
      <c r="E173" s="133"/>
      <c r="F173" s="133"/>
      <c r="G173" s="133"/>
      <c r="H173" s="133"/>
      <c r="I173" s="124"/>
      <c r="J173" s="124"/>
      <c r="K173" s="124"/>
    </row>
    <row r="174" spans="2:11">
      <c r="B174" s="123"/>
      <c r="C174" s="124"/>
      <c r="D174" s="133"/>
      <c r="E174" s="133"/>
      <c r="F174" s="133"/>
      <c r="G174" s="133"/>
      <c r="H174" s="133"/>
      <c r="I174" s="124"/>
      <c r="J174" s="124"/>
      <c r="K174" s="124"/>
    </row>
    <row r="175" spans="2:11">
      <c r="B175" s="123"/>
      <c r="C175" s="124"/>
      <c r="D175" s="133"/>
      <c r="E175" s="133"/>
      <c r="F175" s="133"/>
      <c r="G175" s="133"/>
      <c r="H175" s="133"/>
      <c r="I175" s="124"/>
      <c r="J175" s="124"/>
      <c r="K175" s="124"/>
    </row>
    <row r="176" spans="2:11">
      <c r="B176" s="123"/>
      <c r="C176" s="124"/>
      <c r="D176" s="133"/>
      <c r="E176" s="133"/>
      <c r="F176" s="133"/>
      <c r="G176" s="133"/>
      <c r="H176" s="133"/>
      <c r="I176" s="124"/>
      <c r="J176" s="124"/>
      <c r="K176" s="124"/>
    </row>
    <row r="177" spans="2:11">
      <c r="B177" s="123"/>
      <c r="C177" s="124"/>
      <c r="D177" s="133"/>
      <c r="E177" s="133"/>
      <c r="F177" s="133"/>
      <c r="G177" s="133"/>
      <c r="H177" s="133"/>
      <c r="I177" s="124"/>
      <c r="J177" s="124"/>
      <c r="K177" s="124"/>
    </row>
    <row r="178" spans="2:11">
      <c r="B178" s="123"/>
      <c r="C178" s="124"/>
      <c r="D178" s="133"/>
      <c r="E178" s="133"/>
      <c r="F178" s="133"/>
      <c r="G178" s="133"/>
      <c r="H178" s="133"/>
      <c r="I178" s="124"/>
      <c r="J178" s="124"/>
      <c r="K178" s="124"/>
    </row>
    <row r="179" spans="2:11">
      <c r="B179" s="123"/>
      <c r="C179" s="124"/>
      <c r="D179" s="133"/>
      <c r="E179" s="133"/>
      <c r="F179" s="133"/>
      <c r="G179" s="133"/>
      <c r="H179" s="133"/>
      <c r="I179" s="124"/>
      <c r="J179" s="124"/>
      <c r="K179" s="124"/>
    </row>
    <row r="180" spans="2:11">
      <c r="B180" s="123"/>
      <c r="C180" s="124"/>
      <c r="D180" s="133"/>
      <c r="E180" s="133"/>
      <c r="F180" s="133"/>
      <c r="G180" s="133"/>
      <c r="H180" s="133"/>
      <c r="I180" s="124"/>
      <c r="J180" s="124"/>
      <c r="K180" s="124"/>
    </row>
    <row r="181" spans="2:11">
      <c r="B181" s="123"/>
      <c r="C181" s="124"/>
      <c r="D181" s="133"/>
      <c r="E181" s="133"/>
      <c r="F181" s="133"/>
      <c r="G181" s="133"/>
      <c r="H181" s="133"/>
      <c r="I181" s="124"/>
      <c r="J181" s="124"/>
      <c r="K181" s="124"/>
    </row>
    <row r="182" spans="2:11">
      <c r="B182" s="123"/>
      <c r="C182" s="124"/>
      <c r="D182" s="133"/>
      <c r="E182" s="133"/>
      <c r="F182" s="133"/>
      <c r="G182" s="133"/>
      <c r="H182" s="133"/>
      <c r="I182" s="124"/>
      <c r="J182" s="124"/>
      <c r="K182" s="124"/>
    </row>
    <row r="183" spans="2:11">
      <c r="B183" s="123"/>
      <c r="C183" s="124"/>
      <c r="D183" s="133"/>
      <c r="E183" s="133"/>
      <c r="F183" s="133"/>
      <c r="G183" s="133"/>
      <c r="H183" s="133"/>
      <c r="I183" s="124"/>
      <c r="J183" s="124"/>
      <c r="K183" s="124"/>
    </row>
    <row r="184" spans="2:11">
      <c r="B184" s="123"/>
      <c r="C184" s="124"/>
      <c r="D184" s="133"/>
      <c r="E184" s="133"/>
      <c r="F184" s="133"/>
      <c r="G184" s="133"/>
      <c r="H184" s="133"/>
      <c r="I184" s="124"/>
      <c r="J184" s="124"/>
      <c r="K184" s="124"/>
    </row>
    <row r="185" spans="2:11">
      <c r="B185" s="123"/>
      <c r="C185" s="124"/>
      <c r="D185" s="133"/>
      <c r="E185" s="133"/>
      <c r="F185" s="133"/>
      <c r="G185" s="133"/>
      <c r="H185" s="133"/>
      <c r="I185" s="124"/>
      <c r="J185" s="124"/>
      <c r="K185" s="124"/>
    </row>
    <row r="186" spans="2:11">
      <c r="B186" s="123"/>
      <c r="C186" s="124"/>
      <c r="D186" s="133"/>
      <c r="E186" s="133"/>
      <c r="F186" s="133"/>
      <c r="G186" s="133"/>
      <c r="H186" s="133"/>
      <c r="I186" s="124"/>
      <c r="J186" s="124"/>
      <c r="K186" s="124"/>
    </row>
    <row r="187" spans="2:11">
      <c r="B187" s="123"/>
      <c r="C187" s="124"/>
      <c r="D187" s="133"/>
      <c r="E187" s="133"/>
      <c r="F187" s="133"/>
      <c r="G187" s="133"/>
      <c r="H187" s="133"/>
      <c r="I187" s="124"/>
      <c r="J187" s="124"/>
      <c r="K187" s="124"/>
    </row>
    <row r="188" spans="2:11">
      <c r="B188" s="123"/>
      <c r="C188" s="124"/>
      <c r="D188" s="133"/>
      <c r="E188" s="133"/>
      <c r="F188" s="133"/>
      <c r="G188" s="133"/>
      <c r="H188" s="133"/>
      <c r="I188" s="124"/>
      <c r="J188" s="124"/>
      <c r="K188" s="124"/>
    </row>
    <row r="189" spans="2:11">
      <c r="B189" s="123"/>
      <c r="C189" s="124"/>
      <c r="D189" s="133"/>
      <c r="E189" s="133"/>
      <c r="F189" s="133"/>
      <c r="G189" s="133"/>
      <c r="H189" s="133"/>
      <c r="I189" s="124"/>
      <c r="J189" s="124"/>
      <c r="K189" s="124"/>
    </row>
    <row r="190" spans="2:11">
      <c r="B190" s="123"/>
      <c r="C190" s="124"/>
      <c r="D190" s="133"/>
      <c r="E190" s="133"/>
      <c r="F190" s="133"/>
      <c r="G190" s="133"/>
      <c r="H190" s="133"/>
      <c r="I190" s="124"/>
      <c r="J190" s="124"/>
      <c r="K190" s="124"/>
    </row>
    <row r="191" spans="2:11">
      <c r="B191" s="123"/>
      <c r="C191" s="124"/>
      <c r="D191" s="133"/>
      <c r="E191" s="133"/>
      <c r="F191" s="133"/>
      <c r="G191" s="133"/>
      <c r="H191" s="133"/>
      <c r="I191" s="124"/>
      <c r="J191" s="124"/>
      <c r="K191" s="124"/>
    </row>
    <row r="192" spans="2:11">
      <c r="B192" s="123"/>
      <c r="C192" s="124"/>
      <c r="D192" s="133"/>
      <c r="E192" s="133"/>
      <c r="F192" s="133"/>
      <c r="G192" s="133"/>
      <c r="H192" s="133"/>
      <c r="I192" s="124"/>
      <c r="J192" s="124"/>
      <c r="K192" s="124"/>
    </row>
    <row r="193" spans="2:11">
      <c r="B193" s="123"/>
      <c r="C193" s="124"/>
      <c r="D193" s="133"/>
      <c r="E193" s="133"/>
      <c r="F193" s="133"/>
      <c r="G193" s="133"/>
      <c r="H193" s="133"/>
      <c r="I193" s="124"/>
      <c r="J193" s="124"/>
      <c r="K193" s="124"/>
    </row>
    <row r="194" spans="2:11">
      <c r="B194" s="123"/>
      <c r="C194" s="124"/>
      <c r="D194" s="133"/>
      <c r="E194" s="133"/>
      <c r="F194" s="133"/>
      <c r="G194" s="133"/>
      <c r="H194" s="133"/>
      <c r="I194" s="124"/>
      <c r="J194" s="124"/>
      <c r="K194" s="124"/>
    </row>
    <row r="195" spans="2:11">
      <c r="B195" s="123"/>
      <c r="C195" s="124"/>
      <c r="D195" s="133"/>
      <c r="E195" s="133"/>
      <c r="F195" s="133"/>
      <c r="G195" s="133"/>
      <c r="H195" s="133"/>
      <c r="I195" s="124"/>
      <c r="J195" s="124"/>
      <c r="K195" s="124"/>
    </row>
    <row r="196" spans="2:11">
      <c r="B196" s="123"/>
      <c r="C196" s="124"/>
      <c r="D196" s="133"/>
      <c r="E196" s="133"/>
      <c r="F196" s="133"/>
      <c r="G196" s="133"/>
      <c r="H196" s="133"/>
      <c r="I196" s="124"/>
      <c r="J196" s="124"/>
      <c r="K196" s="124"/>
    </row>
    <row r="197" spans="2:11">
      <c r="B197" s="123"/>
      <c r="C197" s="124"/>
      <c r="D197" s="133"/>
      <c r="E197" s="133"/>
      <c r="F197" s="133"/>
      <c r="G197" s="133"/>
      <c r="H197" s="133"/>
      <c r="I197" s="124"/>
      <c r="J197" s="124"/>
      <c r="K197" s="124"/>
    </row>
    <row r="198" spans="2:11">
      <c r="B198" s="123"/>
      <c r="C198" s="124"/>
      <c r="D198" s="133"/>
      <c r="E198" s="133"/>
      <c r="F198" s="133"/>
      <c r="G198" s="133"/>
      <c r="H198" s="133"/>
      <c r="I198" s="124"/>
      <c r="J198" s="124"/>
      <c r="K198" s="124"/>
    </row>
    <row r="199" spans="2:11">
      <c r="B199" s="123"/>
      <c r="C199" s="124"/>
      <c r="D199" s="133"/>
      <c r="E199" s="133"/>
      <c r="F199" s="133"/>
      <c r="G199" s="133"/>
      <c r="H199" s="133"/>
      <c r="I199" s="124"/>
      <c r="J199" s="124"/>
      <c r="K199" s="124"/>
    </row>
    <row r="200" spans="2:11">
      <c r="B200" s="123"/>
      <c r="C200" s="124"/>
      <c r="D200" s="133"/>
      <c r="E200" s="133"/>
      <c r="F200" s="133"/>
      <c r="G200" s="133"/>
      <c r="H200" s="133"/>
      <c r="I200" s="124"/>
      <c r="J200" s="124"/>
      <c r="K200" s="124"/>
    </row>
    <row r="201" spans="2:11">
      <c r="B201" s="123"/>
      <c r="C201" s="124"/>
      <c r="D201" s="133"/>
      <c r="E201" s="133"/>
      <c r="F201" s="133"/>
      <c r="G201" s="133"/>
      <c r="H201" s="133"/>
      <c r="I201" s="124"/>
      <c r="J201" s="124"/>
      <c r="K201" s="124"/>
    </row>
    <row r="202" spans="2:11">
      <c r="B202" s="123"/>
      <c r="C202" s="124"/>
      <c r="D202" s="133"/>
      <c r="E202" s="133"/>
      <c r="F202" s="133"/>
      <c r="G202" s="133"/>
      <c r="H202" s="133"/>
      <c r="I202" s="124"/>
      <c r="J202" s="124"/>
      <c r="K202" s="124"/>
    </row>
    <row r="203" spans="2:11">
      <c r="B203" s="123"/>
      <c r="C203" s="124"/>
      <c r="D203" s="133"/>
      <c r="E203" s="133"/>
      <c r="F203" s="133"/>
      <c r="G203" s="133"/>
      <c r="H203" s="133"/>
      <c r="I203" s="124"/>
      <c r="J203" s="124"/>
      <c r="K203" s="124"/>
    </row>
    <row r="204" spans="2:11">
      <c r="B204" s="123"/>
      <c r="C204" s="124"/>
      <c r="D204" s="133"/>
      <c r="E204" s="133"/>
      <c r="F204" s="133"/>
      <c r="G204" s="133"/>
      <c r="H204" s="133"/>
      <c r="I204" s="124"/>
      <c r="J204" s="124"/>
      <c r="K204" s="124"/>
    </row>
    <row r="205" spans="2:11">
      <c r="B205" s="123"/>
      <c r="C205" s="124"/>
      <c r="D205" s="133"/>
      <c r="E205" s="133"/>
      <c r="F205" s="133"/>
      <c r="G205" s="133"/>
      <c r="H205" s="133"/>
      <c r="I205" s="124"/>
      <c r="J205" s="124"/>
      <c r="K205" s="124"/>
    </row>
    <row r="206" spans="2:11">
      <c r="B206" s="123"/>
      <c r="C206" s="124"/>
      <c r="D206" s="133"/>
      <c r="E206" s="133"/>
      <c r="F206" s="133"/>
      <c r="G206" s="133"/>
      <c r="H206" s="133"/>
      <c r="I206" s="124"/>
      <c r="J206" s="124"/>
      <c r="K206" s="124"/>
    </row>
    <row r="207" spans="2:11">
      <c r="B207" s="123"/>
      <c r="C207" s="124"/>
      <c r="D207" s="133"/>
      <c r="E207" s="133"/>
      <c r="F207" s="133"/>
      <c r="G207" s="133"/>
      <c r="H207" s="133"/>
      <c r="I207" s="124"/>
      <c r="J207" s="124"/>
      <c r="K207" s="124"/>
    </row>
    <row r="208" spans="2:11">
      <c r="B208" s="123"/>
      <c r="C208" s="124"/>
      <c r="D208" s="133"/>
      <c r="E208" s="133"/>
      <c r="F208" s="133"/>
      <c r="G208" s="133"/>
      <c r="H208" s="133"/>
      <c r="I208" s="124"/>
      <c r="J208" s="124"/>
      <c r="K208" s="124"/>
    </row>
    <row r="209" spans="2:11">
      <c r="B209" s="123"/>
      <c r="C209" s="124"/>
      <c r="D209" s="133"/>
      <c r="E209" s="133"/>
      <c r="F209" s="133"/>
      <c r="G209" s="133"/>
      <c r="H209" s="133"/>
      <c r="I209" s="124"/>
      <c r="J209" s="124"/>
      <c r="K209" s="124"/>
    </row>
    <row r="210" spans="2:11">
      <c r="B210" s="123"/>
      <c r="C210" s="124"/>
      <c r="D210" s="133"/>
      <c r="E210" s="133"/>
      <c r="F210" s="133"/>
      <c r="G210" s="133"/>
      <c r="H210" s="133"/>
      <c r="I210" s="124"/>
      <c r="J210" s="124"/>
      <c r="K210" s="124"/>
    </row>
    <row r="211" spans="2:11">
      <c r="B211" s="123"/>
      <c r="C211" s="124"/>
      <c r="D211" s="133"/>
      <c r="E211" s="133"/>
      <c r="F211" s="133"/>
      <c r="G211" s="133"/>
      <c r="H211" s="133"/>
      <c r="I211" s="124"/>
      <c r="J211" s="124"/>
      <c r="K211" s="124"/>
    </row>
    <row r="212" spans="2:11">
      <c r="B212" s="123"/>
      <c r="C212" s="124"/>
      <c r="D212" s="133"/>
      <c r="E212" s="133"/>
      <c r="F212" s="133"/>
      <c r="G212" s="133"/>
      <c r="H212" s="133"/>
      <c r="I212" s="124"/>
      <c r="J212" s="124"/>
      <c r="K212" s="124"/>
    </row>
    <row r="213" spans="2:11">
      <c r="B213" s="123"/>
      <c r="C213" s="124"/>
      <c r="D213" s="133"/>
      <c r="E213" s="133"/>
      <c r="F213" s="133"/>
      <c r="G213" s="133"/>
      <c r="H213" s="133"/>
      <c r="I213" s="124"/>
      <c r="J213" s="124"/>
      <c r="K213" s="124"/>
    </row>
    <row r="214" spans="2:11">
      <c r="B214" s="123"/>
      <c r="C214" s="124"/>
      <c r="D214" s="133"/>
      <c r="E214" s="133"/>
      <c r="F214" s="133"/>
      <c r="G214" s="133"/>
      <c r="H214" s="133"/>
      <c r="I214" s="124"/>
      <c r="J214" s="124"/>
      <c r="K214" s="124"/>
    </row>
    <row r="215" spans="2:11">
      <c r="B215" s="123"/>
      <c r="C215" s="124"/>
      <c r="D215" s="133"/>
      <c r="E215" s="133"/>
      <c r="F215" s="133"/>
      <c r="G215" s="133"/>
      <c r="H215" s="133"/>
      <c r="I215" s="124"/>
      <c r="J215" s="124"/>
      <c r="K215" s="124"/>
    </row>
    <row r="216" spans="2:11">
      <c r="B216" s="123"/>
      <c r="C216" s="124"/>
      <c r="D216" s="133"/>
      <c r="E216" s="133"/>
      <c r="F216" s="133"/>
      <c r="G216" s="133"/>
      <c r="H216" s="133"/>
      <c r="I216" s="124"/>
      <c r="J216" s="124"/>
      <c r="K216" s="124"/>
    </row>
    <row r="217" spans="2:11">
      <c r="B217" s="123"/>
      <c r="C217" s="124"/>
      <c r="D217" s="133"/>
      <c r="E217" s="133"/>
      <c r="F217" s="133"/>
      <c r="G217" s="133"/>
      <c r="H217" s="133"/>
      <c r="I217" s="124"/>
      <c r="J217" s="124"/>
      <c r="K217" s="124"/>
    </row>
    <row r="218" spans="2:11">
      <c r="B218" s="123"/>
      <c r="C218" s="124"/>
      <c r="D218" s="133"/>
      <c r="E218" s="133"/>
      <c r="F218" s="133"/>
      <c r="G218" s="133"/>
      <c r="H218" s="133"/>
      <c r="I218" s="124"/>
      <c r="J218" s="124"/>
      <c r="K218" s="124"/>
    </row>
    <row r="219" spans="2:11">
      <c r="B219" s="123"/>
      <c r="C219" s="124"/>
      <c r="D219" s="133"/>
      <c r="E219" s="133"/>
      <c r="F219" s="133"/>
      <c r="G219" s="133"/>
      <c r="H219" s="133"/>
      <c r="I219" s="124"/>
      <c r="J219" s="124"/>
      <c r="K219" s="124"/>
    </row>
    <row r="220" spans="2:11">
      <c r="B220" s="123"/>
      <c r="C220" s="124"/>
      <c r="D220" s="133"/>
      <c r="E220" s="133"/>
      <c r="F220" s="133"/>
      <c r="G220" s="133"/>
      <c r="H220" s="133"/>
      <c r="I220" s="124"/>
      <c r="J220" s="124"/>
      <c r="K220" s="124"/>
    </row>
    <row r="221" spans="2:11">
      <c r="B221" s="123"/>
      <c r="C221" s="124"/>
      <c r="D221" s="133"/>
      <c r="E221" s="133"/>
      <c r="F221" s="133"/>
      <c r="G221" s="133"/>
      <c r="H221" s="133"/>
      <c r="I221" s="124"/>
      <c r="J221" s="124"/>
      <c r="K221" s="124"/>
    </row>
    <row r="222" spans="2:11">
      <c r="B222" s="123"/>
      <c r="C222" s="124"/>
      <c r="D222" s="133"/>
      <c r="E222" s="133"/>
      <c r="F222" s="133"/>
      <c r="G222" s="133"/>
      <c r="H222" s="133"/>
      <c r="I222" s="124"/>
      <c r="J222" s="124"/>
      <c r="K222" s="124"/>
    </row>
    <row r="223" spans="2:11">
      <c r="B223" s="123"/>
      <c r="C223" s="124"/>
      <c r="D223" s="133"/>
      <c r="E223" s="133"/>
      <c r="F223" s="133"/>
      <c r="G223" s="133"/>
      <c r="H223" s="133"/>
      <c r="I223" s="124"/>
      <c r="J223" s="124"/>
      <c r="K223" s="124"/>
    </row>
    <row r="224" spans="2:11">
      <c r="B224" s="123"/>
      <c r="C224" s="124"/>
      <c r="D224" s="133"/>
      <c r="E224" s="133"/>
      <c r="F224" s="133"/>
      <c r="G224" s="133"/>
      <c r="H224" s="133"/>
      <c r="I224" s="124"/>
      <c r="J224" s="124"/>
      <c r="K224" s="124"/>
    </row>
    <row r="225" spans="2:11">
      <c r="B225" s="123"/>
      <c r="C225" s="124"/>
      <c r="D225" s="133"/>
      <c r="E225" s="133"/>
      <c r="F225" s="133"/>
      <c r="G225" s="133"/>
      <c r="H225" s="133"/>
      <c r="I225" s="124"/>
      <c r="J225" s="124"/>
      <c r="K225" s="124"/>
    </row>
    <row r="226" spans="2:11">
      <c r="B226" s="123"/>
      <c r="C226" s="124"/>
      <c r="D226" s="133"/>
      <c r="E226" s="133"/>
      <c r="F226" s="133"/>
      <c r="G226" s="133"/>
      <c r="H226" s="133"/>
      <c r="I226" s="124"/>
      <c r="J226" s="124"/>
      <c r="K226" s="124"/>
    </row>
    <row r="227" spans="2:11">
      <c r="B227" s="123"/>
      <c r="C227" s="124"/>
      <c r="D227" s="133"/>
      <c r="E227" s="133"/>
      <c r="F227" s="133"/>
      <c r="G227" s="133"/>
      <c r="H227" s="133"/>
      <c r="I227" s="124"/>
      <c r="J227" s="124"/>
      <c r="K227" s="124"/>
    </row>
    <row r="228" spans="2:11">
      <c r="B228" s="123"/>
      <c r="C228" s="124"/>
      <c r="D228" s="133"/>
      <c r="E228" s="133"/>
      <c r="F228" s="133"/>
      <c r="G228" s="133"/>
      <c r="H228" s="133"/>
      <c r="I228" s="124"/>
      <c r="J228" s="124"/>
      <c r="K228" s="124"/>
    </row>
    <row r="229" spans="2:11">
      <c r="B229" s="123"/>
      <c r="C229" s="124"/>
      <c r="D229" s="133"/>
      <c r="E229" s="133"/>
      <c r="F229" s="133"/>
      <c r="G229" s="133"/>
      <c r="H229" s="133"/>
      <c r="I229" s="124"/>
      <c r="J229" s="124"/>
      <c r="K229" s="124"/>
    </row>
    <row r="230" spans="2:11">
      <c r="B230" s="123"/>
      <c r="C230" s="124"/>
      <c r="D230" s="133"/>
      <c r="E230" s="133"/>
      <c r="F230" s="133"/>
      <c r="G230" s="133"/>
      <c r="H230" s="133"/>
      <c r="I230" s="124"/>
      <c r="J230" s="124"/>
      <c r="K230" s="124"/>
    </row>
    <row r="231" spans="2:11">
      <c r="B231" s="123"/>
      <c r="C231" s="124"/>
      <c r="D231" s="133"/>
      <c r="E231" s="133"/>
      <c r="F231" s="133"/>
      <c r="G231" s="133"/>
      <c r="H231" s="133"/>
      <c r="I231" s="124"/>
      <c r="J231" s="124"/>
      <c r="K231" s="124"/>
    </row>
    <row r="232" spans="2:11">
      <c r="B232" s="123"/>
      <c r="C232" s="124"/>
      <c r="D232" s="133"/>
      <c r="E232" s="133"/>
      <c r="F232" s="133"/>
      <c r="G232" s="133"/>
      <c r="H232" s="133"/>
      <c r="I232" s="124"/>
      <c r="J232" s="124"/>
      <c r="K232" s="124"/>
    </row>
    <row r="233" spans="2:11">
      <c r="B233" s="123"/>
      <c r="C233" s="124"/>
      <c r="D233" s="133"/>
      <c r="E233" s="133"/>
      <c r="F233" s="133"/>
      <c r="G233" s="133"/>
      <c r="H233" s="133"/>
      <c r="I233" s="124"/>
      <c r="J233" s="124"/>
      <c r="K233" s="124"/>
    </row>
    <row r="234" spans="2:11">
      <c r="B234" s="123"/>
      <c r="C234" s="124"/>
      <c r="D234" s="133"/>
      <c r="E234" s="133"/>
      <c r="F234" s="133"/>
      <c r="G234" s="133"/>
      <c r="H234" s="133"/>
      <c r="I234" s="124"/>
      <c r="J234" s="124"/>
      <c r="K234" s="124"/>
    </row>
    <row r="235" spans="2:11">
      <c r="B235" s="123"/>
      <c r="C235" s="124"/>
      <c r="D235" s="133"/>
      <c r="E235" s="133"/>
      <c r="F235" s="133"/>
      <c r="G235" s="133"/>
      <c r="H235" s="133"/>
      <c r="I235" s="124"/>
      <c r="J235" s="124"/>
      <c r="K235" s="124"/>
    </row>
    <row r="236" spans="2:11">
      <c r="B236" s="123"/>
      <c r="C236" s="124"/>
      <c r="D236" s="133"/>
      <c r="E236" s="133"/>
      <c r="F236" s="133"/>
      <c r="G236" s="133"/>
      <c r="H236" s="133"/>
      <c r="I236" s="124"/>
      <c r="J236" s="124"/>
      <c r="K236" s="124"/>
    </row>
    <row r="237" spans="2:11">
      <c r="B237" s="123"/>
      <c r="C237" s="124"/>
      <c r="D237" s="133"/>
      <c r="E237" s="133"/>
      <c r="F237" s="133"/>
      <c r="G237" s="133"/>
      <c r="H237" s="133"/>
      <c r="I237" s="124"/>
      <c r="J237" s="124"/>
      <c r="K237" s="124"/>
    </row>
    <row r="238" spans="2:11">
      <c r="B238" s="123"/>
      <c r="C238" s="124"/>
      <c r="D238" s="133"/>
      <c r="E238" s="133"/>
      <c r="F238" s="133"/>
      <c r="G238" s="133"/>
      <c r="H238" s="133"/>
      <c r="I238" s="124"/>
      <c r="J238" s="124"/>
      <c r="K238" s="124"/>
    </row>
    <row r="239" spans="2:11">
      <c r="B239" s="123"/>
      <c r="C239" s="124"/>
      <c r="D239" s="133"/>
      <c r="E239" s="133"/>
      <c r="F239" s="133"/>
      <c r="G239" s="133"/>
      <c r="H239" s="133"/>
      <c r="I239" s="124"/>
      <c r="J239" s="124"/>
      <c r="K239" s="124"/>
    </row>
    <row r="240" spans="2:11">
      <c r="B240" s="123"/>
      <c r="C240" s="124"/>
      <c r="D240" s="133"/>
      <c r="E240" s="133"/>
      <c r="F240" s="133"/>
      <c r="G240" s="133"/>
      <c r="H240" s="133"/>
      <c r="I240" s="124"/>
      <c r="J240" s="124"/>
      <c r="K240" s="124"/>
    </row>
    <row r="241" spans="2:11">
      <c r="B241" s="123"/>
      <c r="C241" s="124"/>
      <c r="D241" s="133"/>
      <c r="E241" s="133"/>
      <c r="F241" s="133"/>
      <c r="G241" s="133"/>
      <c r="H241" s="133"/>
      <c r="I241" s="124"/>
      <c r="J241" s="124"/>
      <c r="K241" s="124"/>
    </row>
    <row r="242" spans="2:11">
      <c r="B242" s="123"/>
      <c r="C242" s="124"/>
      <c r="D242" s="133"/>
      <c r="E242" s="133"/>
      <c r="F242" s="133"/>
      <c r="G242" s="133"/>
      <c r="H242" s="133"/>
      <c r="I242" s="124"/>
      <c r="J242" s="124"/>
      <c r="K242" s="124"/>
    </row>
    <row r="243" spans="2:11">
      <c r="B243" s="123"/>
      <c r="C243" s="124"/>
      <c r="D243" s="133"/>
      <c r="E243" s="133"/>
      <c r="F243" s="133"/>
      <c r="G243" s="133"/>
      <c r="H243" s="133"/>
      <c r="I243" s="124"/>
      <c r="J243" s="124"/>
      <c r="K243" s="124"/>
    </row>
    <row r="244" spans="2:11">
      <c r="B244" s="123"/>
      <c r="C244" s="124"/>
      <c r="D244" s="133"/>
      <c r="E244" s="133"/>
      <c r="F244" s="133"/>
      <c r="G244" s="133"/>
      <c r="H244" s="133"/>
      <c r="I244" s="124"/>
      <c r="J244" s="124"/>
      <c r="K244" s="124"/>
    </row>
    <row r="245" spans="2:11">
      <c r="B245" s="123"/>
      <c r="C245" s="124"/>
      <c r="D245" s="133"/>
      <c r="E245" s="133"/>
      <c r="F245" s="133"/>
      <c r="G245" s="133"/>
      <c r="H245" s="133"/>
      <c r="I245" s="124"/>
      <c r="J245" s="124"/>
      <c r="K245" s="124"/>
    </row>
    <row r="246" spans="2:11">
      <c r="B246" s="123"/>
      <c r="C246" s="124"/>
      <c r="D246" s="133"/>
      <c r="E246" s="133"/>
      <c r="F246" s="133"/>
      <c r="G246" s="133"/>
      <c r="H246" s="133"/>
      <c r="I246" s="124"/>
      <c r="J246" s="124"/>
      <c r="K246" s="124"/>
    </row>
    <row r="247" spans="2:11">
      <c r="B247" s="123"/>
      <c r="C247" s="124"/>
      <c r="D247" s="133"/>
      <c r="E247" s="133"/>
      <c r="F247" s="133"/>
      <c r="G247" s="133"/>
      <c r="H247" s="133"/>
      <c r="I247" s="124"/>
      <c r="J247" s="124"/>
      <c r="K247" s="124"/>
    </row>
    <row r="248" spans="2:11">
      <c r="B248" s="123"/>
      <c r="C248" s="124"/>
      <c r="D248" s="133"/>
      <c r="E248" s="133"/>
      <c r="F248" s="133"/>
      <c r="G248" s="133"/>
      <c r="H248" s="133"/>
      <c r="I248" s="124"/>
      <c r="J248" s="124"/>
      <c r="K248" s="124"/>
    </row>
    <row r="249" spans="2:11">
      <c r="B249" s="123"/>
      <c r="C249" s="124"/>
      <c r="D249" s="133"/>
      <c r="E249" s="133"/>
      <c r="F249" s="133"/>
      <c r="G249" s="133"/>
      <c r="H249" s="133"/>
      <c r="I249" s="124"/>
      <c r="J249" s="124"/>
      <c r="K249" s="124"/>
    </row>
    <row r="250" spans="2:11">
      <c r="B250" s="123"/>
      <c r="C250" s="124"/>
      <c r="D250" s="133"/>
      <c r="E250" s="133"/>
      <c r="F250" s="133"/>
      <c r="G250" s="133"/>
      <c r="H250" s="133"/>
      <c r="I250" s="124"/>
      <c r="J250" s="124"/>
      <c r="K250" s="124"/>
    </row>
    <row r="251" spans="2:11">
      <c r="B251" s="123"/>
      <c r="C251" s="124"/>
      <c r="D251" s="133"/>
      <c r="E251" s="133"/>
      <c r="F251" s="133"/>
      <c r="G251" s="133"/>
      <c r="H251" s="133"/>
      <c r="I251" s="124"/>
      <c r="J251" s="124"/>
      <c r="K251" s="124"/>
    </row>
    <row r="252" spans="2:11">
      <c r="B252" s="123"/>
      <c r="C252" s="124"/>
      <c r="D252" s="133"/>
      <c r="E252" s="133"/>
      <c r="F252" s="133"/>
      <c r="G252" s="133"/>
      <c r="H252" s="133"/>
      <c r="I252" s="124"/>
      <c r="J252" s="124"/>
      <c r="K252" s="124"/>
    </row>
    <row r="253" spans="2:11">
      <c r="B253" s="123"/>
      <c r="C253" s="124"/>
      <c r="D253" s="133"/>
      <c r="E253" s="133"/>
      <c r="F253" s="133"/>
      <c r="G253" s="133"/>
      <c r="H253" s="133"/>
      <c r="I253" s="124"/>
      <c r="J253" s="124"/>
      <c r="K253" s="124"/>
    </row>
    <row r="254" spans="2:11">
      <c r="B254" s="123"/>
      <c r="C254" s="124"/>
      <c r="D254" s="133"/>
      <c r="E254" s="133"/>
      <c r="F254" s="133"/>
      <c r="G254" s="133"/>
      <c r="H254" s="133"/>
      <c r="I254" s="124"/>
      <c r="J254" s="124"/>
      <c r="K254" s="124"/>
    </row>
    <row r="255" spans="2:11">
      <c r="B255" s="123"/>
      <c r="C255" s="124"/>
      <c r="D255" s="133"/>
      <c r="E255" s="133"/>
      <c r="F255" s="133"/>
      <c r="G255" s="133"/>
      <c r="H255" s="133"/>
      <c r="I255" s="124"/>
      <c r="J255" s="124"/>
      <c r="K255" s="124"/>
    </row>
    <row r="256" spans="2:11">
      <c r="B256" s="123"/>
      <c r="C256" s="124"/>
      <c r="D256" s="133"/>
      <c r="E256" s="133"/>
      <c r="F256" s="133"/>
      <c r="G256" s="133"/>
      <c r="H256" s="133"/>
      <c r="I256" s="124"/>
      <c r="J256" s="124"/>
      <c r="K256" s="124"/>
    </row>
    <row r="257" spans="2:11">
      <c r="B257" s="123"/>
      <c r="C257" s="124"/>
      <c r="D257" s="133"/>
      <c r="E257" s="133"/>
      <c r="F257" s="133"/>
      <c r="G257" s="133"/>
      <c r="H257" s="133"/>
      <c r="I257" s="124"/>
      <c r="J257" s="124"/>
      <c r="K257" s="124"/>
    </row>
    <row r="258" spans="2:11">
      <c r="B258" s="123"/>
      <c r="C258" s="124"/>
      <c r="D258" s="133"/>
      <c r="E258" s="133"/>
      <c r="F258" s="133"/>
      <c r="G258" s="133"/>
      <c r="H258" s="133"/>
      <c r="I258" s="124"/>
      <c r="J258" s="124"/>
      <c r="K258" s="124"/>
    </row>
    <row r="259" spans="2:11">
      <c r="B259" s="123"/>
      <c r="C259" s="124"/>
      <c r="D259" s="133"/>
      <c r="E259" s="133"/>
      <c r="F259" s="133"/>
      <c r="G259" s="133"/>
      <c r="H259" s="133"/>
      <c r="I259" s="124"/>
      <c r="J259" s="124"/>
      <c r="K259" s="124"/>
    </row>
    <row r="260" spans="2:11">
      <c r="B260" s="123"/>
      <c r="C260" s="124"/>
      <c r="D260" s="133"/>
      <c r="E260" s="133"/>
      <c r="F260" s="133"/>
      <c r="G260" s="133"/>
      <c r="H260" s="133"/>
      <c r="I260" s="124"/>
      <c r="J260" s="124"/>
      <c r="K260" s="124"/>
    </row>
    <row r="261" spans="2:11">
      <c r="B261" s="123"/>
      <c r="C261" s="124"/>
      <c r="D261" s="133"/>
      <c r="E261" s="133"/>
      <c r="F261" s="133"/>
      <c r="G261" s="133"/>
      <c r="H261" s="133"/>
      <c r="I261" s="124"/>
      <c r="J261" s="124"/>
      <c r="K261" s="124"/>
    </row>
    <row r="262" spans="2:11">
      <c r="B262" s="123"/>
      <c r="C262" s="124"/>
      <c r="D262" s="133"/>
      <c r="E262" s="133"/>
      <c r="F262" s="133"/>
      <c r="G262" s="133"/>
      <c r="H262" s="133"/>
      <c r="I262" s="124"/>
      <c r="J262" s="124"/>
      <c r="K262" s="124"/>
    </row>
    <row r="263" spans="2:11">
      <c r="B263" s="123"/>
      <c r="C263" s="124"/>
      <c r="D263" s="133"/>
      <c r="E263" s="133"/>
      <c r="F263" s="133"/>
      <c r="G263" s="133"/>
      <c r="H263" s="133"/>
      <c r="I263" s="124"/>
      <c r="J263" s="124"/>
      <c r="K263" s="124"/>
    </row>
    <row r="264" spans="2:11">
      <c r="B264" s="123"/>
      <c r="C264" s="124"/>
      <c r="D264" s="133"/>
      <c r="E264" s="133"/>
      <c r="F264" s="133"/>
      <c r="G264" s="133"/>
      <c r="H264" s="133"/>
      <c r="I264" s="124"/>
      <c r="J264" s="124"/>
      <c r="K264" s="124"/>
    </row>
    <row r="265" spans="2:11">
      <c r="B265" s="123"/>
      <c r="C265" s="124"/>
      <c r="D265" s="133"/>
      <c r="E265" s="133"/>
      <c r="F265" s="133"/>
      <c r="G265" s="133"/>
      <c r="H265" s="133"/>
      <c r="I265" s="124"/>
      <c r="J265" s="124"/>
      <c r="K265" s="124"/>
    </row>
    <row r="266" spans="2:11">
      <c r="B266" s="123"/>
      <c r="C266" s="124"/>
      <c r="D266" s="133"/>
      <c r="E266" s="133"/>
      <c r="F266" s="133"/>
      <c r="G266" s="133"/>
      <c r="H266" s="133"/>
      <c r="I266" s="124"/>
      <c r="J266" s="124"/>
      <c r="K266" s="124"/>
    </row>
    <row r="267" spans="2:11">
      <c r="B267" s="123"/>
      <c r="C267" s="124"/>
      <c r="D267" s="133"/>
      <c r="E267" s="133"/>
      <c r="F267" s="133"/>
      <c r="G267" s="133"/>
      <c r="H267" s="133"/>
      <c r="I267" s="124"/>
      <c r="J267" s="124"/>
      <c r="K267" s="124"/>
    </row>
    <row r="268" spans="2:11">
      <c r="B268" s="123"/>
      <c r="C268" s="124"/>
      <c r="D268" s="133"/>
      <c r="E268" s="133"/>
      <c r="F268" s="133"/>
      <c r="G268" s="133"/>
      <c r="H268" s="133"/>
      <c r="I268" s="124"/>
      <c r="J268" s="124"/>
      <c r="K268" s="124"/>
    </row>
    <row r="269" spans="2:11">
      <c r="B269" s="123"/>
      <c r="C269" s="124"/>
      <c r="D269" s="133"/>
      <c r="E269" s="133"/>
      <c r="F269" s="133"/>
      <c r="G269" s="133"/>
      <c r="H269" s="133"/>
      <c r="I269" s="124"/>
      <c r="J269" s="124"/>
      <c r="K269" s="124"/>
    </row>
    <row r="270" spans="2:11">
      <c r="B270" s="123"/>
      <c r="C270" s="124"/>
      <c r="D270" s="133"/>
      <c r="E270" s="133"/>
      <c r="F270" s="133"/>
      <c r="G270" s="133"/>
      <c r="H270" s="133"/>
      <c r="I270" s="124"/>
      <c r="J270" s="124"/>
      <c r="K270" s="124"/>
    </row>
    <row r="271" spans="2:11">
      <c r="B271" s="123"/>
      <c r="C271" s="124"/>
      <c r="D271" s="133"/>
      <c r="E271" s="133"/>
      <c r="F271" s="133"/>
      <c r="G271" s="133"/>
      <c r="H271" s="133"/>
      <c r="I271" s="124"/>
      <c r="J271" s="124"/>
      <c r="K271" s="124"/>
    </row>
    <row r="272" spans="2:11">
      <c r="B272" s="123"/>
      <c r="C272" s="124"/>
      <c r="D272" s="133"/>
      <c r="E272" s="133"/>
      <c r="F272" s="133"/>
      <c r="G272" s="133"/>
      <c r="H272" s="133"/>
      <c r="I272" s="124"/>
      <c r="J272" s="124"/>
      <c r="K272" s="124"/>
    </row>
    <row r="273" spans="2:11">
      <c r="B273" s="123"/>
      <c r="C273" s="124"/>
      <c r="D273" s="133"/>
      <c r="E273" s="133"/>
      <c r="F273" s="133"/>
      <c r="G273" s="133"/>
      <c r="H273" s="133"/>
      <c r="I273" s="124"/>
      <c r="J273" s="124"/>
      <c r="K273" s="124"/>
    </row>
    <row r="274" spans="2:11">
      <c r="B274" s="123"/>
      <c r="C274" s="124"/>
      <c r="D274" s="133"/>
      <c r="E274" s="133"/>
      <c r="F274" s="133"/>
      <c r="G274" s="133"/>
      <c r="H274" s="133"/>
      <c r="I274" s="124"/>
      <c r="J274" s="124"/>
      <c r="K274" s="124"/>
    </row>
    <row r="275" spans="2:11">
      <c r="B275" s="123"/>
      <c r="C275" s="124"/>
      <c r="D275" s="133"/>
      <c r="E275" s="133"/>
      <c r="F275" s="133"/>
      <c r="G275" s="133"/>
      <c r="H275" s="133"/>
      <c r="I275" s="124"/>
      <c r="J275" s="124"/>
      <c r="K275" s="124"/>
    </row>
    <row r="276" spans="2:11">
      <c r="B276" s="123"/>
      <c r="C276" s="124"/>
      <c r="D276" s="133"/>
      <c r="E276" s="133"/>
      <c r="F276" s="133"/>
      <c r="G276" s="133"/>
      <c r="H276" s="133"/>
      <c r="I276" s="124"/>
      <c r="J276" s="124"/>
      <c r="K276" s="124"/>
    </row>
    <row r="277" spans="2:11">
      <c r="B277" s="123"/>
      <c r="C277" s="124"/>
      <c r="D277" s="133"/>
      <c r="E277" s="133"/>
      <c r="F277" s="133"/>
      <c r="G277" s="133"/>
      <c r="H277" s="133"/>
      <c r="I277" s="124"/>
      <c r="J277" s="124"/>
      <c r="K277" s="124"/>
    </row>
    <row r="278" spans="2:11">
      <c r="B278" s="123"/>
      <c r="C278" s="124"/>
      <c r="D278" s="133"/>
      <c r="E278" s="133"/>
      <c r="F278" s="133"/>
      <c r="G278" s="133"/>
      <c r="H278" s="133"/>
      <c r="I278" s="124"/>
      <c r="J278" s="124"/>
      <c r="K278" s="124"/>
    </row>
    <row r="279" spans="2:11">
      <c r="B279" s="123"/>
      <c r="C279" s="124"/>
      <c r="D279" s="133"/>
      <c r="E279" s="133"/>
      <c r="F279" s="133"/>
      <c r="G279" s="133"/>
      <c r="H279" s="133"/>
      <c r="I279" s="124"/>
      <c r="J279" s="124"/>
      <c r="K279" s="124"/>
    </row>
    <row r="280" spans="2:11">
      <c r="B280" s="123"/>
      <c r="C280" s="124"/>
      <c r="D280" s="133"/>
      <c r="E280" s="133"/>
      <c r="F280" s="133"/>
      <c r="G280" s="133"/>
      <c r="H280" s="133"/>
      <c r="I280" s="124"/>
      <c r="J280" s="124"/>
      <c r="K280" s="124"/>
    </row>
    <row r="281" spans="2:11">
      <c r="B281" s="123"/>
      <c r="C281" s="124"/>
      <c r="D281" s="133"/>
      <c r="E281" s="133"/>
      <c r="F281" s="133"/>
      <c r="G281" s="133"/>
      <c r="H281" s="133"/>
      <c r="I281" s="124"/>
      <c r="J281" s="124"/>
      <c r="K281" s="124"/>
    </row>
    <row r="282" spans="2:11">
      <c r="B282" s="123"/>
      <c r="C282" s="124"/>
      <c r="D282" s="133"/>
      <c r="E282" s="133"/>
      <c r="F282" s="133"/>
      <c r="G282" s="133"/>
      <c r="H282" s="133"/>
      <c r="I282" s="124"/>
      <c r="J282" s="124"/>
      <c r="K282" s="124"/>
    </row>
    <row r="283" spans="2:11">
      <c r="B283" s="123"/>
      <c r="C283" s="124"/>
      <c r="D283" s="133"/>
      <c r="E283" s="133"/>
      <c r="F283" s="133"/>
      <c r="G283" s="133"/>
      <c r="H283" s="133"/>
      <c r="I283" s="124"/>
      <c r="J283" s="124"/>
      <c r="K283" s="124"/>
    </row>
    <row r="284" spans="2:11">
      <c r="B284" s="123"/>
      <c r="C284" s="124"/>
      <c r="D284" s="133"/>
      <c r="E284" s="133"/>
      <c r="F284" s="133"/>
      <c r="G284" s="133"/>
      <c r="H284" s="133"/>
      <c r="I284" s="124"/>
      <c r="J284" s="124"/>
      <c r="K284" s="124"/>
    </row>
    <row r="285" spans="2:11">
      <c r="B285" s="123"/>
      <c r="C285" s="124"/>
      <c r="D285" s="133"/>
      <c r="E285" s="133"/>
      <c r="F285" s="133"/>
      <c r="G285" s="133"/>
      <c r="H285" s="133"/>
      <c r="I285" s="124"/>
      <c r="J285" s="124"/>
      <c r="K285" s="124"/>
    </row>
    <row r="286" spans="2:11">
      <c r="B286" s="123"/>
      <c r="C286" s="124"/>
      <c r="D286" s="133"/>
      <c r="E286" s="133"/>
      <c r="F286" s="133"/>
      <c r="G286" s="133"/>
      <c r="H286" s="133"/>
      <c r="I286" s="124"/>
      <c r="J286" s="124"/>
      <c r="K286" s="124"/>
    </row>
    <row r="287" spans="2:11">
      <c r="B287" s="123"/>
      <c r="C287" s="124"/>
      <c r="D287" s="133"/>
      <c r="E287" s="133"/>
      <c r="F287" s="133"/>
      <c r="G287" s="133"/>
      <c r="H287" s="133"/>
      <c r="I287" s="124"/>
      <c r="J287" s="124"/>
      <c r="K287" s="124"/>
    </row>
    <row r="288" spans="2:11">
      <c r="B288" s="123"/>
      <c r="C288" s="124"/>
      <c r="D288" s="133"/>
      <c r="E288" s="133"/>
      <c r="F288" s="133"/>
      <c r="G288" s="133"/>
      <c r="H288" s="133"/>
      <c r="I288" s="124"/>
      <c r="J288" s="124"/>
      <c r="K288" s="124"/>
    </row>
    <row r="289" spans="2:11">
      <c r="B289" s="123"/>
      <c r="C289" s="124"/>
      <c r="D289" s="133"/>
      <c r="E289" s="133"/>
      <c r="F289" s="133"/>
      <c r="G289" s="133"/>
      <c r="H289" s="133"/>
      <c r="I289" s="124"/>
      <c r="J289" s="124"/>
      <c r="K289" s="124"/>
    </row>
    <row r="290" spans="2:11">
      <c r="B290" s="123"/>
      <c r="C290" s="124"/>
      <c r="D290" s="133"/>
      <c r="E290" s="133"/>
      <c r="F290" s="133"/>
      <c r="G290" s="133"/>
      <c r="H290" s="133"/>
      <c r="I290" s="124"/>
      <c r="J290" s="124"/>
      <c r="K290" s="124"/>
    </row>
    <row r="291" spans="2:11">
      <c r="B291" s="123"/>
      <c r="C291" s="124"/>
      <c r="D291" s="133"/>
      <c r="E291" s="133"/>
      <c r="F291" s="133"/>
      <c r="G291" s="133"/>
      <c r="H291" s="133"/>
      <c r="I291" s="124"/>
      <c r="J291" s="124"/>
      <c r="K291" s="124"/>
    </row>
    <row r="292" spans="2:11">
      <c r="B292" s="123"/>
      <c r="C292" s="124"/>
      <c r="D292" s="133"/>
      <c r="E292" s="133"/>
      <c r="F292" s="133"/>
      <c r="G292" s="133"/>
      <c r="H292" s="133"/>
      <c r="I292" s="124"/>
      <c r="J292" s="124"/>
      <c r="K292" s="124"/>
    </row>
    <row r="293" spans="2:11">
      <c r="B293" s="123"/>
      <c r="C293" s="124"/>
      <c r="D293" s="133"/>
      <c r="E293" s="133"/>
      <c r="F293" s="133"/>
      <c r="G293" s="133"/>
      <c r="H293" s="133"/>
      <c r="I293" s="124"/>
      <c r="J293" s="124"/>
      <c r="K293" s="124"/>
    </row>
    <row r="294" spans="2:11">
      <c r="B294" s="123"/>
      <c r="C294" s="124"/>
      <c r="D294" s="133"/>
      <c r="E294" s="133"/>
      <c r="F294" s="133"/>
      <c r="G294" s="133"/>
      <c r="H294" s="133"/>
      <c r="I294" s="124"/>
      <c r="J294" s="124"/>
      <c r="K294" s="124"/>
    </row>
    <row r="295" spans="2:11">
      <c r="B295" s="123"/>
      <c r="C295" s="124"/>
      <c r="D295" s="133"/>
      <c r="E295" s="133"/>
      <c r="F295" s="133"/>
      <c r="G295" s="133"/>
      <c r="H295" s="133"/>
      <c r="I295" s="124"/>
      <c r="J295" s="124"/>
      <c r="K295" s="124"/>
    </row>
    <row r="296" spans="2:11">
      <c r="B296" s="123"/>
      <c r="C296" s="124"/>
      <c r="D296" s="133"/>
      <c r="E296" s="133"/>
      <c r="F296" s="133"/>
      <c r="G296" s="133"/>
      <c r="H296" s="133"/>
      <c r="I296" s="124"/>
      <c r="J296" s="124"/>
      <c r="K296" s="124"/>
    </row>
    <row r="297" spans="2:11">
      <c r="B297" s="123"/>
      <c r="C297" s="124"/>
      <c r="D297" s="133"/>
      <c r="E297" s="133"/>
      <c r="F297" s="133"/>
      <c r="G297" s="133"/>
      <c r="H297" s="133"/>
      <c r="I297" s="124"/>
      <c r="J297" s="124"/>
      <c r="K297" s="124"/>
    </row>
    <row r="298" spans="2:11">
      <c r="B298" s="123"/>
      <c r="C298" s="124"/>
      <c r="D298" s="133"/>
      <c r="E298" s="133"/>
      <c r="F298" s="133"/>
      <c r="G298" s="133"/>
      <c r="H298" s="133"/>
      <c r="I298" s="124"/>
      <c r="J298" s="124"/>
      <c r="K298" s="124"/>
    </row>
    <row r="299" spans="2:11">
      <c r="B299" s="123"/>
      <c r="C299" s="124"/>
      <c r="D299" s="133"/>
      <c r="E299" s="133"/>
      <c r="F299" s="133"/>
      <c r="G299" s="133"/>
      <c r="H299" s="133"/>
      <c r="I299" s="124"/>
      <c r="J299" s="124"/>
      <c r="K299" s="124"/>
    </row>
    <row r="300" spans="2:11">
      <c r="B300" s="123"/>
      <c r="C300" s="124"/>
      <c r="D300" s="133"/>
      <c r="E300" s="133"/>
      <c r="F300" s="133"/>
      <c r="G300" s="133"/>
      <c r="H300" s="133"/>
      <c r="I300" s="124"/>
      <c r="J300" s="124"/>
      <c r="K300" s="124"/>
    </row>
    <row r="301" spans="2:11">
      <c r="B301" s="123"/>
      <c r="C301" s="124"/>
      <c r="D301" s="133"/>
      <c r="E301" s="133"/>
      <c r="F301" s="133"/>
      <c r="G301" s="133"/>
      <c r="H301" s="133"/>
      <c r="I301" s="124"/>
      <c r="J301" s="124"/>
      <c r="K301" s="124"/>
    </row>
    <row r="302" spans="2:11">
      <c r="B302" s="123"/>
      <c r="C302" s="124"/>
      <c r="D302" s="133"/>
      <c r="E302" s="133"/>
      <c r="F302" s="133"/>
      <c r="G302" s="133"/>
      <c r="H302" s="133"/>
      <c r="I302" s="124"/>
      <c r="J302" s="124"/>
      <c r="K302" s="124"/>
    </row>
    <row r="303" spans="2:11">
      <c r="B303" s="123"/>
      <c r="C303" s="124"/>
      <c r="D303" s="133"/>
      <c r="E303" s="133"/>
      <c r="F303" s="133"/>
      <c r="G303" s="133"/>
      <c r="H303" s="133"/>
      <c r="I303" s="124"/>
      <c r="J303" s="124"/>
      <c r="K303" s="12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4:I27 A1:A1048576 B1:B11 D1:I11 C5:C11 B14:C1048576 J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2" style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67" t="s" vm="1">
        <v>229</v>
      </c>
    </row>
    <row r="2" spans="2:6">
      <c r="B2" s="46" t="s">
        <v>144</v>
      </c>
      <c r="C2" s="67" t="s">
        <v>230</v>
      </c>
    </row>
    <row r="3" spans="2:6">
      <c r="B3" s="46" t="s">
        <v>146</v>
      </c>
      <c r="C3" s="67" t="s">
        <v>231</v>
      </c>
    </row>
    <row r="4" spans="2:6">
      <c r="B4" s="46" t="s">
        <v>147</v>
      </c>
      <c r="C4" s="67">
        <v>8801</v>
      </c>
    </row>
    <row r="6" spans="2:6" ht="26.25" customHeight="1">
      <c r="B6" s="152" t="s">
        <v>180</v>
      </c>
      <c r="C6" s="153"/>
      <c r="D6" s="154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3267</v>
      </c>
      <c r="C10" s="80">
        <v>1258241.9451926763</v>
      </c>
      <c r="D10" s="93"/>
    </row>
    <row r="11" spans="2:6">
      <c r="B11" s="70" t="s">
        <v>25</v>
      </c>
      <c r="C11" s="80">
        <v>193525.13779863488</v>
      </c>
      <c r="D11" s="107"/>
    </row>
    <row r="12" spans="2:6">
      <c r="B12" s="145" t="s">
        <v>3278</v>
      </c>
      <c r="C12" s="83">
        <v>6468.2454933585004</v>
      </c>
      <c r="D12" s="146">
        <v>46772</v>
      </c>
      <c r="E12" s="3"/>
      <c r="F12" s="3"/>
    </row>
    <row r="13" spans="2:6">
      <c r="B13" s="145" t="s">
        <v>3477</v>
      </c>
      <c r="C13" s="83">
        <v>3281.8800337696625</v>
      </c>
      <c r="D13" s="146">
        <v>46698</v>
      </c>
      <c r="E13" s="3"/>
      <c r="F13" s="3"/>
    </row>
    <row r="14" spans="2:6">
      <c r="B14" s="145" t="s">
        <v>2119</v>
      </c>
      <c r="C14" s="83">
        <v>5550.4890812143294</v>
      </c>
      <c r="D14" s="146">
        <v>48274</v>
      </c>
    </row>
    <row r="15" spans="2:6">
      <c r="B15" s="145" t="s">
        <v>2121</v>
      </c>
      <c r="C15" s="83">
        <v>3240.2853634139515</v>
      </c>
      <c r="D15" s="146">
        <v>48274</v>
      </c>
      <c r="E15" s="3"/>
      <c r="F15" s="3"/>
    </row>
    <row r="16" spans="2:6">
      <c r="B16" s="145" t="s">
        <v>2130</v>
      </c>
      <c r="C16" s="83">
        <v>8694.8210275500005</v>
      </c>
      <c r="D16" s="146">
        <v>47969</v>
      </c>
      <c r="E16" s="3"/>
      <c r="F16" s="3"/>
    </row>
    <row r="17" spans="2:4">
      <c r="B17" s="145" t="s">
        <v>3279</v>
      </c>
      <c r="C17" s="83">
        <v>1135.3063668000002</v>
      </c>
      <c r="D17" s="146">
        <v>47209</v>
      </c>
    </row>
    <row r="18" spans="2:4">
      <c r="B18" s="145" t="s">
        <v>3280</v>
      </c>
      <c r="C18" s="83">
        <v>13753.788754854189</v>
      </c>
      <c r="D18" s="146">
        <v>48297</v>
      </c>
    </row>
    <row r="19" spans="2:4">
      <c r="B19" s="145" t="s">
        <v>2133</v>
      </c>
      <c r="C19" s="83">
        <v>6886.18858</v>
      </c>
      <c r="D19" s="146">
        <v>47118</v>
      </c>
    </row>
    <row r="20" spans="2:4">
      <c r="B20" s="145" t="s">
        <v>3272</v>
      </c>
      <c r="C20" s="83">
        <v>63.8895579</v>
      </c>
      <c r="D20" s="146">
        <v>47907</v>
      </c>
    </row>
    <row r="21" spans="2:4">
      <c r="B21" s="145" t="s">
        <v>3281</v>
      </c>
      <c r="C21" s="83">
        <v>3048.4725275999999</v>
      </c>
      <c r="D21" s="146">
        <v>47848</v>
      </c>
    </row>
    <row r="22" spans="2:4">
      <c r="B22" s="145" t="s">
        <v>3273</v>
      </c>
      <c r="C22" s="83">
        <v>57.256105200000007</v>
      </c>
      <c r="D22" s="146">
        <v>47848</v>
      </c>
    </row>
    <row r="23" spans="2:4">
      <c r="B23" s="145" t="s">
        <v>3478</v>
      </c>
      <c r="C23" s="83">
        <v>595.78991999999994</v>
      </c>
      <c r="D23" s="146">
        <v>46022</v>
      </c>
    </row>
    <row r="24" spans="2:4">
      <c r="B24" s="145" t="s">
        <v>3282</v>
      </c>
      <c r="C24" s="83">
        <v>12012.306189999999</v>
      </c>
      <c r="D24" s="146">
        <v>47969</v>
      </c>
    </row>
    <row r="25" spans="2:4">
      <c r="B25" s="145" t="s">
        <v>3283</v>
      </c>
      <c r="C25" s="83">
        <v>2980.4973823755004</v>
      </c>
      <c r="D25" s="146">
        <v>47209</v>
      </c>
    </row>
    <row r="26" spans="2:4">
      <c r="B26" s="145" t="s">
        <v>3284</v>
      </c>
      <c r="C26" s="83">
        <v>8754.2111199999999</v>
      </c>
      <c r="D26" s="146">
        <v>48700</v>
      </c>
    </row>
    <row r="27" spans="2:4">
      <c r="B27" s="145" t="s">
        <v>3285</v>
      </c>
      <c r="C27" s="83">
        <v>14353.48515</v>
      </c>
      <c r="D27" s="146">
        <v>50256</v>
      </c>
    </row>
    <row r="28" spans="2:4">
      <c r="B28" s="145" t="s">
        <v>3286</v>
      </c>
      <c r="C28" s="83">
        <v>3696.4560247999998</v>
      </c>
      <c r="D28" s="146">
        <v>46539</v>
      </c>
    </row>
    <row r="29" spans="2:4">
      <c r="B29" s="145" t="s">
        <v>3287</v>
      </c>
      <c r="C29" s="83">
        <v>35218.487329999996</v>
      </c>
      <c r="D29" s="146">
        <v>47938</v>
      </c>
    </row>
    <row r="30" spans="2:4">
      <c r="B30" s="145" t="s">
        <v>2139</v>
      </c>
      <c r="C30" s="83">
        <v>11486.450316658395</v>
      </c>
      <c r="D30" s="146">
        <v>48233</v>
      </c>
    </row>
    <row r="31" spans="2:4">
      <c r="B31" s="145" t="s">
        <v>3288</v>
      </c>
      <c r="C31" s="83">
        <v>3557.6773723467913</v>
      </c>
      <c r="D31" s="146">
        <v>48212</v>
      </c>
    </row>
    <row r="32" spans="2:4">
      <c r="B32" s="145" t="s">
        <v>3289</v>
      </c>
      <c r="C32" s="83">
        <v>57.579033150000001</v>
      </c>
      <c r="D32" s="146">
        <v>47566</v>
      </c>
    </row>
    <row r="33" spans="2:4">
      <c r="B33" s="145" t="s">
        <v>3290</v>
      </c>
      <c r="C33" s="83">
        <v>2830.622398637066</v>
      </c>
      <c r="D33" s="146">
        <v>48212</v>
      </c>
    </row>
    <row r="34" spans="2:4">
      <c r="B34" s="145" t="s">
        <v>3291</v>
      </c>
      <c r="C34" s="83">
        <v>40.093748100000006</v>
      </c>
      <c r="D34" s="146">
        <v>48297</v>
      </c>
    </row>
    <row r="35" spans="2:4">
      <c r="B35" s="145" t="s">
        <v>3292</v>
      </c>
      <c r="C35" s="83">
        <v>547.63795252950013</v>
      </c>
      <c r="D35" s="146">
        <v>46631</v>
      </c>
    </row>
    <row r="36" spans="2:4">
      <c r="B36" s="145" t="s">
        <v>3293</v>
      </c>
      <c r="C36" s="83">
        <v>998.59593800999994</v>
      </c>
      <c r="D36" s="146">
        <v>48214</v>
      </c>
    </row>
    <row r="37" spans="2:4">
      <c r="B37" s="145" t="s">
        <v>3294</v>
      </c>
      <c r="C37" s="83">
        <v>1611.0664309500003</v>
      </c>
      <c r="D37" s="146">
        <v>48214</v>
      </c>
    </row>
    <row r="38" spans="2:4">
      <c r="B38" s="145" t="s">
        <v>3295</v>
      </c>
      <c r="C38" s="83">
        <v>13285.196810000001</v>
      </c>
      <c r="D38" s="146">
        <v>46661</v>
      </c>
    </row>
    <row r="39" spans="2:4">
      <c r="B39" s="145" t="s">
        <v>2141</v>
      </c>
      <c r="C39" s="83">
        <v>13505.972765900002</v>
      </c>
      <c r="D39" s="146">
        <v>46661</v>
      </c>
    </row>
    <row r="40" spans="2:4">
      <c r="B40" s="145" t="s">
        <v>3479</v>
      </c>
      <c r="C40" s="83">
        <v>263.70481329571641</v>
      </c>
      <c r="D40" s="146">
        <v>45094</v>
      </c>
    </row>
    <row r="41" spans="2:4">
      <c r="B41" s="145" t="s">
        <v>3480</v>
      </c>
      <c r="C41" s="83">
        <v>8009.254535560407</v>
      </c>
      <c r="D41" s="146">
        <v>46871</v>
      </c>
    </row>
    <row r="42" spans="2:4">
      <c r="B42" s="145" t="s">
        <v>3481</v>
      </c>
      <c r="C42" s="83">
        <v>248.35232048825506</v>
      </c>
      <c r="D42" s="146">
        <v>48482</v>
      </c>
    </row>
    <row r="43" spans="2:4">
      <c r="B43" s="145" t="s">
        <v>3482</v>
      </c>
      <c r="C43" s="83">
        <v>908.61318687646542</v>
      </c>
      <c r="D43" s="146">
        <v>51774</v>
      </c>
    </row>
    <row r="44" spans="2:4">
      <c r="B44" s="145" t="s">
        <v>3483</v>
      </c>
      <c r="C44" s="83">
        <v>1419.8623219505453</v>
      </c>
      <c r="D44" s="146">
        <v>46253</v>
      </c>
    </row>
    <row r="45" spans="2:4">
      <c r="B45" s="145" t="s">
        <v>3484</v>
      </c>
      <c r="C45" s="83">
        <v>865.56581937230681</v>
      </c>
      <c r="D45" s="146">
        <v>46022</v>
      </c>
    </row>
    <row r="46" spans="2:4">
      <c r="B46" s="145" t="s">
        <v>3485</v>
      </c>
      <c r="C46" s="83">
        <v>92.506437923318998</v>
      </c>
      <c r="D46" s="146">
        <v>48844</v>
      </c>
    </row>
    <row r="47" spans="2:4">
      <c r="B47" s="145" t="s">
        <v>3486</v>
      </c>
      <c r="C47" s="83">
        <v>176.43460605230413</v>
      </c>
      <c r="D47" s="146">
        <v>45340</v>
      </c>
    </row>
    <row r="48" spans="2:4">
      <c r="B48" s="145" t="s">
        <v>3487</v>
      </c>
      <c r="C48" s="83">
        <v>1570.8290107917828</v>
      </c>
      <c r="D48" s="146">
        <v>45935</v>
      </c>
    </row>
    <row r="49" spans="2:4">
      <c r="B49" s="145" t="s">
        <v>3488</v>
      </c>
      <c r="C49" s="83">
        <v>368.77902120595019</v>
      </c>
      <c r="D49" s="146">
        <v>52047</v>
      </c>
    </row>
    <row r="50" spans="2:4">
      <c r="B50" s="145" t="s">
        <v>3489</v>
      </c>
      <c r="C50" s="83">
        <v>1888.48695</v>
      </c>
      <c r="D50" s="146">
        <v>45363</v>
      </c>
    </row>
    <row r="51" spans="2:4">
      <c r="B51" s="147" t="s">
        <v>40</v>
      </c>
      <c r="C51" s="80">
        <v>1064716.8073940414</v>
      </c>
      <c r="D51" s="148"/>
    </row>
    <row r="52" spans="2:4">
      <c r="B52" s="145" t="s">
        <v>3296</v>
      </c>
      <c r="C52" s="83">
        <v>12407.7809844</v>
      </c>
      <c r="D52" s="146">
        <v>47201</v>
      </c>
    </row>
    <row r="53" spans="2:4">
      <c r="B53" s="145" t="s">
        <v>3297</v>
      </c>
      <c r="C53" s="83">
        <v>723.03137063554004</v>
      </c>
      <c r="D53" s="146">
        <v>47270</v>
      </c>
    </row>
    <row r="54" spans="2:4">
      <c r="B54" s="145" t="s">
        <v>3298</v>
      </c>
      <c r="C54" s="83">
        <v>13333.162672663999</v>
      </c>
      <c r="D54" s="146">
        <v>48366</v>
      </c>
    </row>
    <row r="55" spans="2:4">
      <c r="B55" s="145" t="s">
        <v>3299</v>
      </c>
      <c r="C55" s="83">
        <v>15225.398346750002</v>
      </c>
      <c r="D55" s="146">
        <v>48914</v>
      </c>
    </row>
    <row r="56" spans="2:4">
      <c r="B56" s="145" t="s">
        <v>2188</v>
      </c>
      <c r="C56" s="83">
        <v>2134.4771110055462</v>
      </c>
      <c r="D56" s="146">
        <v>47467</v>
      </c>
    </row>
    <row r="57" spans="2:4">
      <c r="B57" s="145" t="s">
        <v>2189</v>
      </c>
      <c r="C57" s="83">
        <v>4713.0918052221268</v>
      </c>
      <c r="D57" s="146">
        <v>47848</v>
      </c>
    </row>
    <row r="58" spans="2:4">
      <c r="B58" s="145" t="s">
        <v>3300</v>
      </c>
      <c r="C58" s="83">
        <v>650.80433323800003</v>
      </c>
      <c r="D58" s="146">
        <v>46601</v>
      </c>
    </row>
    <row r="59" spans="2:4">
      <c r="B59" s="145" t="s">
        <v>2191</v>
      </c>
      <c r="C59" s="83">
        <v>14.229188757000001</v>
      </c>
      <c r="D59" s="146">
        <v>46371</v>
      </c>
    </row>
    <row r="60" spans="2:4">
      <c r="B60" s="145" t="s">
        <v>3301</v>
      </c>
      <c r="C60" s="83">
        <v>6810.5394035999998</v>
      </c>
      <c r="D60" s="146">
        <v>47209</v>
      </c>
    </row>
    <row r="61" spans="2:4">
      <c r="B61" s="145" t="s">
        <v>2194</v>
      </c>
      <c r="C61" s="83">
        <v>771.63877665000007</v>
      </c>
      <c r="D61" s="146">
        <v>47209</v>
      </c>
    </row>
    <row r="62" spans="2:4">
      <c r="B62" s="145" t="s">
        <v>3302</v>
      </c>
      <c r="C62" s="83">
        <v>2555.3564504876599</v>
      </c>
      <c r="D62" s="146">
        <v>45778</v>
      </c>
    </row>
    <row r="63" spans="2:4">
      <c r="B63" s="145" t="s">
        <v>3303</v>
      </c>
      <c r="C63" s="83">
        <v>11580.925558780638</v>
      </c>
      <c r="D63" s="146">
        <v>46997</v>
      </c>
    </row>
    <row r="64" spans="2:4">
      <c r="B64" s="145" t="s">
        <v>3275</v>
      </c>
      <c r="C64" s="83">
        <v>16916.318069157998</v>
      </c>
      <c r="D64" s="146">
        <v>46997</v>
      </c>
    </row>
    <row r="65" spans="2:4">
      <c r="B65" s="145" t="s">
        <v>3304</v>
      </c>
      <c r="C65" s="83">
        <v>1005.5152866000001</v>
      </c>
      <c r="D65" s="146">
        <v>45343</v>
      </c>
    </row>
    <row r="66" spans="2:4">
      <c r="B66" s="145" t="s">
        <v>3305</v>
      </c>
      <c r="C66" s="83">
        <v>13052.97161595</v>
      </c>
      <c r="D66" s="146">
        <v>47082</v>
      </c>
    </row>
    <row r="67" spans="2:4">
      <c r="B67" s="145" t="s">
        <v>3306</v>
      </c>
      <c r="C67" s="83">
        <v>18273.180843149999</v>
      </c>
      <c r="D67" s="146">
        <v>47398</v>
      </c>
    </row>
    <row r="68" spans="2:4">
      <c r="B68" s="145" t="s">
        <v>2198</v>
      </c>
      <c r="C68" s="83">
        <v>10264.220873559998</v>
      </c>
      <c r="D68" s="146">
        <v>48054</v>
      </c>
    </row>
    <row r="69" spans="2:4">
      <c r="B69" s="145" t="s">
        <v>2199</v>
      </c>
      <c r="C69" s="83">
        <v>1901.3566521929399</v>
      </c>
      <c r="D69" s="146">
        <v>47119</v>
      </c>
    </row>
    <row r="70" spans="2:4">
      <c r="B70" s="145" t="s">
        <v>2202</v>
      </c>
      <c r="C70" s="83">
        <v>14035.249190295048</v>
      </c>
      <c r="D70" s="146">
        <v>48757</v>
      </c>
    </row>
    <row r="71" spans="2:4">
      <c r="B71" s="145" t="s">
        <v>3307</v>
      </c>
      <c r="C71" s="83">
        <v>2137.1451387524999</v>
      </c>
      <c r="D71" s="146">
        <v>46326</v>
      </c>
    </row>
    <row r="72" spans="2:4">
      <c r="B72" s="145" t="s">
        <v>3308</v>
      </c>
      <c r="C72" s="83">
        <v>19520.968144258502</v>
      </c>
      <c r="D72" s="146">
        <v>47301</v>
      </c>
    </row>
    <row r="73" spans="2:4">
      <c r="B73" s="145" t="s">
        <v>3309</v>
      </c>
      <c r="C73" s="83">
        <v>8384.7137834999994</v>
      </c>
      <c r="D73" s="146">
        <v>47301</v>
      </c>
    </row>
    <row r="74" spans="2:4">
      <c r="B74" s="145" t="s">
        <v>3310</v>
      </c>
      <c r="C74" s="83">
        <v>557.09116560000007</v>
      </c>
      <c r="D74" s="146">
        <v>47119</v>
      </c>
    </row>
    <row r="75" spans="2:4">
      <c r="B75" s="145" t="s">
        <v>3311</v>
      </c>
      <c r="C75" s="83">
        <v>41.304302853445506</v>
      </c>
      <c r="D75" s="146">
        <v>48122</v>
      </c>
    </row>
    <row r="76" spans="2:4">
      <c r="B76" s="145" t="s">
        <v>3312</v>
      </c>
      <c r="C76" s="83">
        <v>11461.492346704263</v>
      </c>
      <c r="D76" s="146">
        <v>48395</v>
      </c>
    </row>
    <row r="77" spans="2:4">
      <c r="B77" s="145" t="s">
        <v>3313</v>
      </c>
      <c r="C77" s="83">
        <v>2006.9322769815001</v>
      </c>
      <c r="D77" s="146">
        <v>47119</v>
      </c>
    </row>
    <row r="78" spans="2:4">
      <c r="B78" s="145" t="s">
        <v>3314</v>
      </c>
      <c r="C78" s="83">
        <v>18.529770941299997</v>
      </c>
      <c r="D78" s="146">
        <v>45087</v>
      </c>
    </row>
    <row r="79" spans="2:4">
      <c r="B79" s="145" t="s">
        <v>2209</v>
      </c>
      <c r="C79" s="83">
        <v>18409.662818400004</v>
      </c>
      <c r="D79" s="146">
        <v>48365</v>
      </c>
    </row>
    <row r="80" spans="2:4">
      <c r="B80" s="145" t="s">
        <v>2210</v>
      </c>
      <c r="C80" s="83">
        <v>3888.2069500770003</v>
      </c>
      <c r="D80" s="146">
        <v>47119</v>
      </c>
    </row>
    <row r="81" spans="2:4">
      <c r="B81" s="145" t="s">
        <v>3315</v>
      </c>
      <c r="C81" s="83">
        <v>337.63935047550001</v>
      </c>
      <c r="D81" s="146">
        <v>47119</v>
      </c>
    </row>
    <row r="82" spans="2:4">
      <c r="B82" s="145" t="s">
        <v>3316</v>
      </c>
      <c r="C82" s="83">
        <v>3343.688690853</v>
      </c>
      <c r="D82" s="146">
        <v>46742</v>
      </c>
    </row>
    <row r="83" spans="2:4">
      <c r="B83" s="145" t="s">
        <v>3317</v>
      </c>
      <c r="C83" s="83">
        <v>336.61191795000002</v>
      </c>
      <c r="D83" s="146">
        <v>46742</v>
      </c>
    </row>
    <row r="84" spans="2:4">
      <c r="B84" s="145" t="s">
        <v>3318</v>
      </c>
      <c r="C84" s="83">
        <v>5730.745776969261</v>
      </c>
      <c r="D84" s="146">
        <v>48395</v>
      </c>
    </row>
    <row r="85" spans="2:4">
      <c r="B85" s="145" t="s">
        <v>3319</v>
      </c>
      <c r="C85" s="83">
        <v>16360.591800819182</v>
      </c>
      <c r="D85" s="146">
        <v>48669</v>
      </c>
    </row>
    <row r="86" spans="2:4">
      <c r="B86" s="145" t="s">
        <v>2220</v>
      </c>
      <c r="C86" s="83">
        <v>8307.5276062007906</v>
      </c>
      <c r="D86" s="146">
        <v>46753</v>
      </c>
    </row>
    <row r="87" spans="2:4">
      <c r="B87" s="145" t="s">
        <v>3320</v>
      </c>
      <c r="C87" s="83">
        <v>998.85464910000019</v>
      </c>
      <c r="D87" s="146">
        <v>45047</v>
      </c>
    </row>
    <row r="88" spans="2:4">
      <c r="B88" s="145" t="s">
        <v>3321</v>
      </c>
      <c r="C88" s="83">
        <v>7612.2893354025009</v>
      </c>
      <c r="D88" s="146">
        <v>47463</v>
      </c>
    </row>
    <row r="89" spans="2:4">
      <c r="B89" s="145" t="s">
        <v>3322</v>
      </c>
      <c r="C89" s="83">
        <v>15964.462054470001</v>
      </c>
      <c r="D89" s="146">
        <v>49427</v>
      </c>
    </row>
    <row r="90" spans="2:4">
      <c r="B90" s="145" t="s">
        <v>3323</v>
      </c>
      <c r="C90" s="83">
        <v>10889.89040676683</v>
      </c>
      <c r="D90" s="146">
        <v>50041</v>
      </c>
    </row>
    <row r="91" spans="2:4">
      <c r="B91" s="145" t="s">
        <v>3324</v>
      </c>
      <c r="C91" s="83">
        <v>33549.802508239998</v>
      </c>
      <c r="D91" s="146">
        <v>50495</v>
      </c>
    </row>
    <row r="92" spans="2:4">
      <c r="B92" s="145" t="s">
        <v>3325</v>
      </c>
      <c r="C92" s="83">
        <v>470.83447879650004</v>
      </c>
      <c r="D92" s="146">
        <v>46971</v>
      </c>
    </row>
    <row r="93" spans="2:4">
      <c r="B93" s="145" t="s">
        <v>3326</v>
      </c>
      <c r="C93" s="83">
        <v>8778.4458826500013</v>
      </c>
      <c r="D93" s="146">
        <v>45557</v>
      </c>
    </row>
    <row r="94" spans="2:4">
      <c r="B94" s="145" t="s">
        <v>2230</v>
      </c>
      <c r="C94" s="83">
        <v>16341.203378427002</v>
      </c>
      <c r="D94" s="146">
        <v>46149</v>
      </c>
    </row>
    <row r="95" spans="2:4">
      <c r="B95" s="145" t="s">
        <v>3327</v>
      </c>
      <c r="C95" s="83">
        <v>514.22296681650005</v>
      </c>
      <c r="D95" s="146">
        <v>46012</v>
      </c>
    </row>
    <row r="96" spans="2:4">
      <c r="B96" s="145" t="s">
        <v>2231</v>
      </c>
      <c r="C96" s="83">
        <v>13275.888857658358</v>
      </c>
      <c r="D96" s="146">
        <v>47849</v>
      </c>
    </row>
    <row r="97" spans="2:4">
      <c r="B97" s="145" t="s">
        <v>3490</v>
      </c>
      <c r="C97" s="83">
        <v>584.55365397670289</v>
      </c>
      <c r="D97" s="146">
        <v>45515</v>
      </c>
    </row>
    <row r="98" spans="2:4">
      <c r="B98" s="145" t="s">
        <v>2232</v>
      </c>
      <c r="C98" s="83">
        <v>22224.161818669745</v>
      </c>
      <c r="D98" s="146">
        <v>47665</v>
      </c>
    </row>
    <row r="99" spans="2:4">
      <c r="B99" s="145" t="s">
        <v>3328</v>
      </c>
      <c r="C99" s="83">
        <v>186.9407598</v>
      </c>
      <c r="D99" s="146">
        <v>46326</v>
      </c>
    </row>
    <row r="100" spans="2:4">
      <c r="B100" s="145" t="s">
        <v>3329</v>
      </c>
      <c r="C100" s="83">
        <v>16.753996216500003</v>
      </c>
      <c r="D100" s="146">
        <v>46326</v>
      </c>
    </row>
    <row r="101" spans="2:4">
      <c r="B101" s="145" t="s">
        <v>3330</v>
      </c>
      <c r="C101" s="83">
        <v>110.93578064250001</v>
      </c>
      <c r="D101" s="146">
        <v>46326</v>
      </c>
    </row>
    <row r="102" spans="2:4">
      <c r="B102" s="145" t="s">
        <v>3331</v>
      </c>
      <c r="C102" s="83">
        <v>112.08647490750002</v>
      </c>
      <c r="D102" s="146">
        <v>46326</v>
      </c>
    </row>
    <row r="103" spans="2:4">
      <c r="B103" s="145" t="s">
        <v>3332</v>
      </c>
      <c r="C103" s="83">
        <v>243.304158102</v>
      </c>
      <c r="D103" s="146">
        <v>46326</v>
      </c>
    </row>
    <row r="104" spans="2:4">
      <c r="B104" s="145" t="s">
        <v>3333</v>
      </c>
      <c r="C104" s="83">
        <v>107.08951933200001</v>
      </c>
      <c r="D104" s="146">
        <v>46326</v>
      </c>
    </row>
    <row r="105" spans="2:4">
      <c r="B105" s="145" t="s">
        <v>2239</v>
      </c>
      <c r="C105" s="83">
        <v>25.615727070000002</v>
      </c>
      <c r="D105" s="146">
        <v>47879</v>
      </c>
    </row>
    <row r="106" spans="2:4">
      <c r="B106" s="145" t="s">
        <v>3334</v>
      </c>
      <c r="C106" s="83">
        <v>19480.467033015</v>
      </c>
      <c r="D106" s="146">
        <v>46752</v>
      </c>
    </row>
    <row r="107" spans="2:4">
      <c r="B107" s="145" t="s">
        <v>3335</v>
      </c>
      <c r="C107" s="83">
        <v>30264.534579096002</v>
      </c>
      <c r="D107" s="146">
        <v>47927</v>
      </c>
    </row>
    <row r="108" spans="2:4">
      <c r="B108" s="145" t="s">
        <v>3491</v>
      </c>
      <c r="C108" s="83">
        <v>3219.6383700000001</v>
      </c>
      <c r="D108" s="146">
        <v>45615</v>
      </c>
    </row>
    <row r="109" spans="2:4">
      <c r="B109" s="145" t="s">
        <v>3336</v>
      </c>
      <c r="C109" s="83">
        <v>21219.138614035503</v>
      </c>
      <c r="D109" s="146">
        <v>47528</v>
      </c>
    </row>
    <row r="110" spans="2:4">
      <c r="B110" s="145" t="s">
        <v>2242</v>
      </c>
      <c r="C110" s="83">
        <v>6753.0019791000013</v>
      </c>
      <c r="D110" s="146">
        <v>47756</v>
      </c>
    </row>
    <row r="111" spans="2:4">
      <c r="B111" s="145" t="s">
        <v>3337</v>
      </c>
      <c r="C111" s="83">
        <v>18050.30253900262</v>
      </c>
      <c r="D111" s="146">
        <v>48332</v>
      </c>
    </row>
    <row r="112" spans="2:4">
      <c r="B112" s="145" t="s">
        <v>3338</v>
      </c>
      <c r="C112" s="83">
        <v>29228.946720600001</v>
      </c>
      <c r="D112" s="146">
        <v>47715</v>
      </c>
    </row>
    <row r="113" spans="2:4">
      <c r="B113" s="145" t="s">
        <v>3339</v>
      </c>
      <c r="C113" s="83">
        <v>17260.817372850001</v>
      </c>
      <c r="D113" s="146">
        <v>47715</v>
      </c>
    </row>
    <row r="114" spans="2:4">
      <c r="B114" s="145" t="s">
        <v>3340</v>
      </c>
      <c r="C114" s="83">
        <v>2515.0037165085005</v>
      </c>
      <c r="D114" s="146">
        <v>47715</v>
      </c>
    </row>
    <row r="115" spans="2:4">
      <c r="B115" s="145" t="s">
        <v>3341</v>
      </c>
      <c r="C115" s="83">
        <v>849.64696923999998</v>
      </c>
      <c r="D115" s="146">
        <v>47715</v>
      </c>
    </row>
    <row r="116" spans="2:4">
      <c r="B116" s="145" t="s">
        <v>2246</v>
      </c>
      <c r="C116" s="83">
        <v>1414.4327874400001</v>
      </c>
      <c r="D116" s="146">
        <v>48466</v>
      </c>
    </row>
    <row r="117" spans="2:4">
      <c r="B117" s="145" t="s">
        <v>2247</v>
      </c>
      <c r="C117" s="83">
        <v>1042.6632073500002</v>
      </c>
      <c r="D117" s="146">
        <v>48466</v>
      </c>
    </row>
    <row r="118" spans="2:4">
      <c r="B118" s="145" t="s">
        <v>3342</v>
      </c>
      <c r="C118" s="83">
        <v>6626.7317191450602</v>
      </c>
      <c r="D118" s="146">
        <v>50495</v>
      </c>
    </row>
    <row r="119" spans="2:4">
      <c r="B119" s="145" t="s">
        <v>3343</v>
      </c>
      <c r="C119" s="83">
        <v>11560.876534050001</v>
      </c>
      <c r="D119" s="146">
        <v>48446</v>
      </c>
    </row>
    <row r="120" spans="2:4">
      <c r="B120" s="145" t="s">
        <v>3344</v>
      </c>
      <c r="C120" s="83">
        <v>107.3736699</v>
      </c>
      <c r="D120" s="146">
        <v>48446</v>
      </c>
    </row>
    <row r="121" spans="2:4">
      <c r="B121" s="145" t="s">
        <v>3345</v>
      </c>
      <c r="C121" s="83">
        <v>60.5427909</v>
      </c>
      <c r="D121" s="146">
        <v>47741</v>
      </c>
    </row>
    <row r="122" spans="2:4">
      <c r="B122" s="145" t="s">
        <v>2248</v>
      </c>
      <c r="C122" s="83">
        <v>498.95408226001996</v>
      </c>
      <c r="D122" s="146">
        <v>48319</v>
      </c>
    </row>
    <row r="123" spans="2:4">
      <c r="B123" s="145" t="s">
        <v>3346</v>
      </c>
      <c r="C123" s="83">
        <v>8512.8301788000026</v>
      </c>
      <c r="D123" s="146">
        <v>50495</v>
      </c>
    </row>
    <row r="124" spans="2:4">
      <c r="B124" s="145" t="s">
        <v>3347</v>
      </c>
      <c r="C124" s="83">
        <v>10373.856099255001</v>
      </c>
      <c r="D124" s="146">
        <v>47392</v>
      </c>
    </row>
    <row r="125" spans="2:4">
      <c r="B125" s="145" t="s">
        <v>3492</v>
      </c>
      <c r="C125" s="83">
        <v>1414.4912416249992</v>
      </c>
      <c r="D125" s="146">
        <v>46418</v>
      </c>
    </row>
    <row r="126" spans="2:4">
      <c r="B126" s="145" t="s">
        <v>2251</v>
      </c>
      <c r="C126" s="83">
        <v>28.8516765</v>
      </c>
      <c r="D126" s="146">
        <v>47453</v>
      </c>
    </row>
    <row r="127" spans="2:4">
      <c r="B127" s="145" t="s">
        <v>2153</v>
      </c>
      <c r="C127" s="83">
        <v>179.0053160475</v>
      </c>
      <c r="D127" s="146">
        <v>47262</v>
      </c>
    </row>
    <row r="128" spans="2:4">
      <c r="B128" s="145" t="s">
        <v>3493</v>
      </c>
      <c r="C128" s="83">
        <v>11.370741297588598</v>
      </c>
      <c r="D128" s="146">
        <v>45126</v>
      </c>
    </row>
    <row r="129" spans="2:4">
      <c r="B129" s="145" t="s">
        <v>3348</v>
      </c>
      <c r="C129" s="83">
        <v>120.95269390848</v>
      </c>
      <c r="D129" s="146">
        <v>45777</v>
      </c>
    </row>
    <row r="130" spans="2:4">
      <c r="B130" s="145" t="s">
        <v>2257</v>
      </c>
      <c r="C130" s="83">
        <v>13683.773055615999</v>
      </c>
      <c r="D130" s="146">
        <v>45930</v>
      </c>
    </row>
    <row r="131" spans="2:4">
      <c r="B131" s="145" t="s">
        <v>3349</v>
      </c>
      <c r="C131" s="83">
        <v>65291.094881153069</v>
      </c>
      <c r="D131" s="146">
        <v>47665</v>
      </c>
    </row>
    <row r="132" spans="2:4">
      <c r="B132" s="145" t="s">
        <v>3350</v>
      </c>
      <c r="C132" s="83">
        <v>2428.619637886</v>
      </c>
      <c r="D132" s="146">
        <v>45485</v>
      </c>
    </row>
    <row r="133" spans="2:4">
      <c r="B133" s="145" t="s">
        <v>3351</v>
      </c>
      <c r="C133" s="83">
        <v>14213.051287697999</v>
      </c>
      <c r="D133" s="146">
        <v>46417</v>
      </c>
    </row>
    <row r="134" spans="2:4">
      <c r="B134" s="145" t="s">
        <v>3352</v>
      </c>
      <c r="C134" s="83">
        <v>3771.4965311999999</v>
      </c>
      <c r="D134" s="146">
        <v>47178</v>
      </c>
    </row>
    <row r="135" spans="2:4">
      <c r="B135" s="145" t="s">
        <v>3353</v>
      </c>
      <c r="C135" s="83">
        <v>492.44148164999996</v>
      </c>
      <c r="D135" s="146">
        <v>47447</v>
      </c>
    </row>
    <row r="136" spans="2:4">
      <c r="B136" s="145" t="s">
        <v>3354</v>
      </c>
      <c r="C136" s="83">
        <v>9321.9602256465023</v>
      </c>
      <c r="D136" s="146">
        <v>47987</v>
      </c>
    </row>
    <row r="137" spans="2:4">
      <c r="B137" s="145" t="s">
        <v>2154</v>
      </c>
      <c r="C137" s="83">
        <v>11689.917123777273</v>
      </c>
      <c r="D137" s="146">
        <v>48180</v>
      </c>
    </row>
    <row r="138" spans="2:4">
      <c r="B138" s="145" t="s">
        <v>3355</v>
      </c>
      <c r="C138" s="83">
        <v>24814.634432100003</v>
      </c>
      <c r="D138" s="146">
        <v>47735</v>
      </c>
    </row>
    <row r="139" spans="2:4">
      <c r="B139" s="145" t="s">
        <v>3356</v>
      </c>
      <c r="C139" s="83">
        <v>837.68445647400006</v>
      </c>
      <c r="D139" s="146">
        <v>48151</v>
      </c>
    </row>
    <row r="140" spans="2:4">
      <c r="B140" s="145" t="s">
        <v>3357</v>
      </c>
      <c r="C140" s="83">
        <v>10738.296984315921</v>
      </c>
      <c r="D140" s="146">
        <v>47848</v>
      </c>
    </row>
    <row r="141" spans="2:4">
      <c r="B141" s="145" t="s">
        <v>3358</v>
      </c>
      <c r="C141" s="83">
        <v>660.53657904599993</v>
      </c>
      <c r="D141" s="146">
        <v>45710</v>
      </c>
    </row>
    <row r="142" spans="2:4">
      <c r="B142" s="145" t="s">
        <v>3359</v>
      </c>
      <c r="C142" s="83">
        <v>15514.764809597998</v>
      </c>
      <c r="D142" s="146">
        <v>46573</v>
      </c>
    </row>
    <row r="143" spans="2:4">
      <c r="B143" s="145" t="s">
        <v>3360</v>
      </c>
      <c r="C143" s="83">
        <v>17221.882025960473</v>
      </c>
      <c r="D143" s="146">
        <v>47832</v>
      </c>
    </row>
    <row r="144" spans="2:4">
      <c r="B144" s="145" t="s">
        <v>3361</v>
      </c>
      <c r="C144" s="83">
        <v>1946.319107222</v>
      </c>
      <c r="D144" s="146">
        <v>46524</v>
      </c>
    </row>
    <row r="145" spans="2:4">
      <c r="B145" s="145" t="s">
        <v>3362</v>
      </c>
      <c r="C145" s="83">
        <v>18577.123196266162</v>
      </c>
      <c r="D145" s="146">
        <v>48121</v>
      </c>
    </row>
    <row r="146" spans="2:4">
      <c r="B146" s="145" t="s">
        <v>3363</v>
      </c>
      <c r="C146" s="83">
        <v>4806.8309093844146</v>
      </c>
      <c r="D146" s="146">
        <v>48121</v>
      </c>
    </row>
    <row r="147" spans="2:4">
      <c r="B147" s="145" t="s">
        <v>3364</v>
      </c>
      <c r="C147" s="83">
        <v>271.73672574400001</v>
      </c>
      <c r="D147" s="146">
        <v>47255</v>
      </c>
    </row>
    <row r="148" spans="2:4">
      <c r="B148" s="145" t="s">
        <v>3365</v>
      </c>
      <c r="C148" s="83">
        <v>2681.7833510717401</v>
      </c>
      <c r="D148" s="146">
        <v>48029</v>
      </c>
    </row>
    <row r="149" spans="2:4">
      <c r="B149" s="145" t="s">
        <v>3494</v>
      </c>
      <c r="C149" s="83">
        <v>55.568268793929356</v>
      </c>
      <c r="D149" s="146">
        <v>45371</v>
      </c>
    </row>
    <row r="150" spans="2:4">
      <c r="B150" s="145" t="s">
        <v>3366</v>
      </c>
      <c r="C150" s="83">
        <v>2293.5235191000002</v>
      </c>
      <c r="D150" s="146">
        <v>48294</v>
      </c>
    </row>
    <row r="151" spans="2:4">
      <c r="B151" s="145" t="s">
        <v>3367</v>
      </c>
      <c r="C151" s="83">
        <v>0.14474920611189751</v>
      </c>
      <c r="D151" s="146">
        <v>50495</v>
      </c>
    </row>
    <row r="152" spans="2:4">
      <c r="B152" s="145" t="s">
        <v>3368</v>
      </c>
      <c r="C152" s="83">
        <v>29553.428347394871</v>
      </c>
      <c r="D152" s="146">
        <v>47937</v>
      </c>
    </row>
    <row r="153" spans="2:4">
      <c r="B153" s="145" t="s">
        <v>3369</v>
      </c>
      <c r="C153" s="83">
        <v>5329.7285199999997</v>
      </c>
      <c r="D153" s="146">
        <v>46572</v>
      </c>
    </row>
    <row r="154" spans="2:4">
      <c r="B154" s="145" t="s">
        <v>3495</v>
      </c>
      <c r="C154" s="83">
        <v>467.12540106862707</v>
      </c>
      <c r="D154" s="146">
        <v>45187</v>
      </c>
    </row>
    <row r="155" spans="2:4">
      <c r="B155" s="145" t="s">
        <v>3370</v>
      </c>
      <c r="C155" s="83">
        <v>3731.0449544939997</v>
      </c>
      <c r="D155" s="146">
        <v>46844</v>
      </c>
    </row>
    <row r="156" spans="2:4">
      <c r="B156" s="145" t="s">
        <v>3496</v>
      </c>
      <c r="C156" s="83">
        <v>690.0578516164851</v>
      </c>
      <c r="D156" s="146">
        <v>45602</v>
      </c>
    </row>
    <row r="157" spans="2:4">
      <c r="B157" s="145" t="s">
        <v>3371</v>
      </c>
      <c r="C157" s="83">
        <v>4.9371501000000011</v>
      </c>
      <c r="D157" s="146">
        <v>50495</v>
      </c>
    </row>
    <row r="158" spans="2:4">
      <c r="B158" s="145" t="s">
        <v>3372</v>
      </c>
      <c r="C158" s="83">
        <v>4472.43761379446</v>
      </c>
      <c r="D158" s="146">
        <v>50495</v>
      </c>
    </row>
    <row r="159" spans="2:4">
      <c r="B159" s="145" t="s">
        <v>3373</v>
      </c>
      <c r="C159" s="83">
        <v>2771.3349121093402</v>
      </c>
      <c r="D159" s="146">
        <v>45869</v>
      </c>
    </row>
    <row r="160" spans="2:4">
      <c r="B160" s="145" t="s">
        <v>3374</v>
      </c>
      <c r="C160" s="83">
        <v>1080.0737939999999</v>
      </c>
      <c r="D160" s="146">
        <v>46201</v>
      </c>
    </row>
    <row r="161" spans="2:4">
      <c r="B161" s="145" t="s">
        <v>3375</v>
      </c>
      <c r="C161" s="83">
        <v>7680.8156242500008</v>
      </c>
      <c r="D161" s="146">
        <v>45107</v>
      </c>
    </row>
    <row r="162" spans="2:4">
      <c r="B162" s="145" t="s">
        <v>3376</v>
      </c>
      <c r="C162" s="83">
        <v>12642.804295983</v>
      </c>
      <c r="D162" s="146">
        <v>46660</v>
      </c>
    </row>
    <row r="163" spans="2:4">
      <c r="B163" s="145" t="s">
        <v>2295</v>
      </c>
      <c r="C163" s="83">
        <v>4034.9499589500006</v>
      </c>
      <c r="D163" s="146">
        <v>47301</v>
      </c>
    </row>
    <row r="164" spans="2:4">
      <c r="B164" s="145" t="s">
        <v>3497</v>
      </c>
      <c r="C164" s="83">
        <v>333.93741122437973</v>
      </c>
      <c r="D164" s="146">
        <v>45031</v>
      </c>
    </row>
    <row r="165" spans="2:4">
      <c r="B165" s="145" t="s">
        <v>3377</v>
      </c>
      <c r="C165" s="83">
        <v>13448.914008522001</v>
      </c>
      <c r="D165" s="146">
        <v>48176</v>
      </c>
    </row>
    <row r="166" spans="2:4">
      <c r="B166" s="145" t="s">
        <v>3378</v>
      </c>
      <c r="C166" s="83">
        <v>136.20159585000002</v>
      </c>
      <c r="D166" s="146">
        <v>48213</v>
      </c>
    </row>
    <row r="167" spans="2:4">
      <c r="B167" s="145" t="s">
        <v>2299</v>
      </c>
      <c r="C167" s="83">
        <v>706.44567288600001</v>
      </c>
      <c r="D167" s="146">
        <v>47992</v>
      </c>
    </row>
    <row r="168" spans="2:4">
      <c r="B168" s="145" t="s">
        <v>3379</v>
      </c>
      <c r="C168" s="83">
        <v>2928.3868548000005</v>
      </c>
      <c r="D168" s="146">
        <v>46601</v>
      </c>
    </row>
    <row r="169" spans="2:4">
      <c r="B169" s="145" t="s">
        <v>3380</v>
      </c>
      <c r="C169" s="83">
        <v>44.934292219440003</v>
      </c>
      <c r="D169" s="146">
        <v>46722</v>
      </c>
    </row>
    <row r="170" spans="2:4">
      <c r="B170" s="145" t="s">
        <v>3381</v>
      </c>
      <c r="C170" s="83">
        <v>2712.1546151539997</v>
      </c>
      <c r="D170" s="146">
        <v>46794</v>
      </c>
    </row>
    <row r="171" spans="2:4">
      <c r="B171" s="145" t="s">
        <v>3382</v>
      </c>
      <c r="C171" s="83">
        <v>3690.1657367859998</v>
      </c>
      <c r="D171" s="146">
        <v>47407</v>
      </c>
    </row>
    <row r="172" spans="2:4">
      <c r="B172" s="145" t="s">
        <v>3383</v>
      </c>
      <c r="C172" s="83">
        <v>12665.264582676002</v>
      </c>
      <c r="D172" s="146">
        <v>48234</v>
      </c>
    </row>
    <row r="173" spans="2:4">
      <c r="B173" s="145" t="s">
        <v>2306</v>
      </c>
      <c r="C173" s="83">
        <v>2768.7792162445799</v>
      </c>
      <c r="D173" s="146">
        <v>47467</v>
      </c>
    </row>
    <row r="174" spans="2:4">
      <c r="B174" s="145" t="s">
        <v>3498</v>
      </c>
      <c r="C174" s="83">
        <v>406.82568570981107</v>
      </c>
      <c r="D174" s="146">
        <v>45025</v>
      </c>
    </row>
    <row r="175" spans="2:4">
      <c r="B175" s="145" t="s">
        <v>3384</v>
      </c>
      <c r="C175" s="83">
        <v>8107.7549326500002</v>
      </c>
      <c r="D175" s="146">
        <v>47599</v>
      </c>
    </row>
    <row r="176" spans="2:4">
      <c r="B176" s="145" t="s">
        <v>3274</v>
      </c>
      <c r="C176" s="83">
        <v>38.242940400000002</v>
      </c>
      <c r="D176" s="146">
        <v>46082</v>
      </c>
    </row>
    <row r="177" spans="2:4">
      <c r="B177" s="145" t="s">
        <v>3276</v>
      </c>
      <c r="C177" s="83">
        <v>6282.9212607000009</v>
      </c>
      <c r="D177" s="146">
        <v>47236</v>
      </c>
    </row>
    <row r="178" spans="2:4">
      <c r="B178" s="145" t="s">
        <v>3385</v>
      </c>
      <c r="C178" s="83">
        <v>15912.684575038</v>
      </c>
      <c r="D178" s="146">
        <v>46465</v>
      </c>
    </row>
    <row r="179" spans="2:4">
      <c r="B179" s="145" t="s">
        <v>3499</v>
      </c>
      <c r="C179" s="83">
        <v>169.93937718185219</v>
      </c>
      <c r="D179" s="146">
        <v>46014</v>
      </c>
    </row>
    <row r="180" spans="2:4">
      <c r="B180" s="145" t="s">
        <v>3500</v>
      </c>
      <c r="C180" s="83">
        <v>317.56792114648903</v>
      </c>
      <c r="D180" s="146">
        <v>45830</v>
      </c>
    </row>
    <row r="181" spans="2:4">
      <c r="B181" s="145" t="s">
        <v>3386</v>
      </c>
      <c r="C181" s="83">
        <v>815.39952760949996</v>
      </c>
      <c r="D181" s="146">
        <v>48723</v>
      </c>
    </row>
    <row r="182" spans="2:4">
      <c r="B182" s="145" t="s">
        <v>3387</v>
      </c>
      <c r="C182" s="83">
        <v>38.375611261500005</v>
      </c>
      <c r="D182" s="146">
        <v>47031</v>
      </c>
    </row>
    <row r="183" spans="2:4">
      <c r="B183" s="145" t="s">
        <v>3388</v>
      </c>
      <c r="C183" s="83">
        <v>5547.2257422000002</v>
      </c>
      <c r="D183" s="146">
        <v>48268</v>
      </c>
    </row>
    <row r="184" spans="2:4">
      <c r="B184" s="145" t="s">
        <v>2323</v>
      </c>
      <c r="C184" s="83">
        <v>1428.4555735500001</v>
      </c>
      <c r="D184" s="146">
        <v>47107</v>
      </c>
    </row>
    <row r="185" spans="2:4">
      <c r="B185" s="145" t="s">
        <v>3389</v>
      </c>
      <c r="C185" s="83">
        <v>903.74447230350006</v>
      </c>
      <c r="D185" s="146">
        <v>48213</v>
      </c>
    </row>
    <row r="186" spans="2:4">
      <c r="B186" s="145" t="s">
        <v>3390</v>
      </c>
      <c r="C186" s="83">
        <v>575.64585742093993</v>
      </c>
      <c r="D186" s="146">
        <v>45869</v>
      </c>
    </row>
    <row r="187" spans="2:4">
      <c r="B187" s="145" t="s">
        <v>2325</v>
      </c>
      <c r="C187" s="83">
        <v>2153.8222449499999</v>
      </c>
      <c r="D187" s="146">
        <v>47848</v>
      </c>
    </row>
    <row r="188" spans="2:4">
      <c r="B188" s="145" t="s">
        <v>3391</v>
      </c>
      <c r="C188" s="83">
        <v>2020.6906036740002</v>
      </c>
      <c r="D188" s="146">
        <v>46637</v>
      </c>
    </row>
    <row r="189" spans="2:4">
      <c r="B189" s="145" t="s">
        <v>2327</v>
      </c>
      <c r="C189" s="83">
        <v>11889.193518822</v>
      </c>
      <c r="D189" s="146">
        <v>47574</v>
      </c>
    </row>
    <row r="190" spans="2:4">
      <c r="B190" s="145" t="s">
        <v>3392</v>
      </c>
      <c r="C190" s="83">
        <v>5247.7233464700003</v>
      </c>
      <c r="D190" s="146">
        <v>48942</v>
      </c>
    </row>
    <row r="191" spans="2:4">
      <c r="B191" s="145" t="s">
        <v>3393</v>
      </c>
      <c r="C191" s="83">
        <v>7522.736820925501</v>
      </c>
      <c r="D191" s="146">
        <v>48942</v>
      </c>
    </row>
    <row r="192" spans="2:4">
      <c r="B192" s="145" t="s">
        <v>2167</v>
      </c>
      <c r="C192" s="83">
        <v>18059.400190500004</v>
      </c>
      <c r="D192" s="146">
        <v>49405</v>
      </c>
    </row>
    <row r="193" spans="2:4">
      <c r="B193" s="145" t="s">
        <v>3394</v>
      </c>
      <c r="C193" s="83">
        <v>810.36329831250009</v>
      </c>
      <c r="D193" s="146">
        <v>48069</v>
      </c>
    </row>
    <row r="194" spans="2:4">
      <c r="B194" s="145" t="s">
        <v>3395</v>
      </c>
      <c r="C194" s="83">
        <v>17244.618738600002</v>
      </c>
      <c r="D194" s="146">
        <v>46643</v>
      </c>
    </row>
    <row r="195" spans="2:4">
      <c r="B195" s="145" t="s">
        <v>3396</v>
      </c>
      <c r="C195" s="83">
        <v>6972.7850500500008</v>
      </c>
      <c r="D195" s="146">
        <v>48004</v>
      </c>
    </row>
    <row r="196" spans="2:4">
      <c r="B196" s="145" t="s">
        <v>3397</v>
      </c>
      <c r="C196" s="83">
        <v>11.034998254500001</v>
      </c>
      <c r="D196" s="146">
        <v>47262</v>
      </c>
    </row>
    <row r="197" spans="2:4">
      <c r="B197" s="145" t="s">
        <v>3398</v>
      </c>
      <c r="C197" s="83">
        <v>2.7688749075000003</v>
      </c>
      <c r="D197" s="146">
        <v>45939</v>
      </c>
    </row>
    <row r="198" spans="2:4">
      <c r="B198" s="145" t="s">
        <v>2331</v>
      </c>
      <c r="C198" s="83">
        <v>9645.6720504389996</v>
      </c>
      <c r="D198" s="146">
        <v>46742</v>
      </c>
    </row>
    <row r="199" spans="2:4">
      <c r="B199" s="145" t="s">
        <v>3399</v>
      </c>
      <c r="C199" s="83">
        <v>11190.894804150001</v>
      </c>
      <c r="D199" s="146">
        <v>46112</v>
      </c>
    </row>
    <row r="200" spans="2:4">
      <c r="B200" s="145" t="s">
        <v>2332</v>
      </c>
      <c r="C200" s="83">
        <v>26168.516156190002</v>
      </c>
      <c r="D200" s="146">
        <v>46722</v>
      </c>
    </row>
    <row r="201" spans="2:4">
      <c r="B201" s="145" t="s">
        <v>2333</v>
      </c>
      <c r="C201" s="83">
        <v>1956.4299747000002</v>
      </c>
      <c r="D201" s="146">
        <v>46722</v>
      </c>
    </row>
    <row r="202" spans="2:4">
      <c r="B202" s="145" t="s">
        <v>2168</v>
      </c>
      <c r="C202" s="83">
        <v>54.400083487500005</v>
      </c>
      <c r="D202" s="146">
        <v>48030</v>
      </c>
    </row>
    <row r="203" spans="2:4">
      <c r="B203" s="123"/>
      <c r="C203" s="124"/>
      <c r="D203" s="124"/>
    </row>
    <row r="204" spans="2:4">
      <c r="B204" s="123"/>
      <c r="C204" s="124"/>
      <c r="D204" s="124"/>
    </row>
    <row r="205" spans="2:4">
      <c r="B205" s="123"/>
      <c r="C205" s="124"/>
      <c r="D205" s="124"/>
    </row>
    <row r="206" spans="2:4">
      <c r="B206" s="123"/>
      <c r="C206" s="124"/>
      <c r="D206" s="124"/>
    </row>
    <row r="207" spans="2:4">
      <c r="B207" s="123"/>
      <c r="C207" s="124"/>
      <c r="D207" s="124"/>
    </row>
    <row r="208" spans="2:4">
      <c r="B208" s="123"/>
      <c r="C208" s="124"/>
      <c r="D208" s="124"/>
    </row>
    <row r="209" spans="2:4">
      <c r="B209" s="123"/>
      <c r="C209" s="124"/>
      <c r="D209" s="124"/>
    </row>
    <row r="210" spans="2:4">
      <c r="B210" s="123"/>
      <c r="C210" s="124"/>
      <c r="D210" s="124"/>
    </row>
    <row r="211" spans="2:4">
      <c r="B211" s="123"/>
      <c r="C211" s="124"/>
      <c r="D211" s="124"/>
    </row>
    <row r="212" spans="2:4">
      <c r="B212" s="123"/>
      <c r="C212" s="124"/>
      <c r="D212" s="124"/>
    </row>
    <row r="213" spans="2:4">
      <c r="B213" s="123"/>
      <c r="C213" s="124"/>
      <c r="D213" s="124"/>
    </row>
    <row r="214" spans="2:4">
      <c r="B214" s="123"/>
      <c r="C214" s="124"/>
      <c r="D214" s="124"/>
    </row>
    <row r="215" spans="2:4">
      <c r="B215" s="123"/>
      <c r="C215" s="124"/>
      <c r="D215" s="124"/>
    </row>
    <row r="216" spans="2:4">
      <c r="B216" s="123"/>
      <c r="C216" s="124"/>
      <c r="D216" s="124"/>
    </row>
    <row r="217" spans="2:4">
      <c r="B217" s="123"/>
      <c r="C217" s="124"/>
      <c r="D217" s="124"/>
    </row>
    <row r="218" spans="2:4">
      <c r="B218" s="123"/>
      <c r="C218" s="124"/>
      <c r="D218" s="124"/>
    </row>
    <row r="219" spans="2:4">
      <c r="B219" s="123"/>
      <c r="C219" s="124"/>
      <c r="D219" s="124"/>
    </row>
    <row r="220" spans="2:4">
      <c r="B220" s="123"/>
      <c r="C220" s="124"/>
      <c r="D220" s="124"/>
    </row>
    <row r="221" spans="2:4">
      <c r="B221" s="123"/>
      <c r="C221" s="124"/>
      <c r="D221" s="124"/>
    </row>
    <row r="222" spans="2:4">
      <c r="B222" s="123"/>
      <c r="C222" s="124"/>
      <c r="D222" s="124"/>
    </row>
    <row r="223" spans="2:4">
      <c r="B223" s="123"/>
      <c r="C223" s="124"/>
      <c r="D223" s="124"/>
    </row>
    <row r="224" spans="2:4">
      <c r="B224" s="123"/>
      <c r="C224" s="124"/>
      <c r="D224" s="124"/>
    </row>
    <row r="225" spans="2:4">
      <c r="B225" s="123"/>
      <c r="C225" s="124"/>
      <c r="D225" s="124"/>
    </row>
    <row r="226" spans="2:4">
      <c r="B226" s="123"/>
      <c r="C226" s="124"/>
      <c r="D226" s="124"/>
    </row>
    <row r="227" spans="2:4">
      <c r="B227" s="123"/>
      <c r="C227" s="124"/>
      <c r="D227" s="124"/>
    </row>
    <row r="228" spans="2:4">
      <c r="B228" s="123"/>
      <c r="C228" s="124"/>
      <c r="D228" s="124"/>
    </row>
    <row r="229" spans="2:4">
      <c r="B229" s="123"/>
      <c r="C229" s="124"/>
      <c r="D229" s="124"/>
    </row>
    <row r="230" spans="2:4">
      <c r="B230" s="123"/>
      <c r="C230" s="124"/>
      <c r="D230" s="124"/>
    </row>
    <row r="231" spans="2:4">
      <c r="B231" s="123"/>
      <c r="C231" s="124"/>
      <c r="D231" s="124"/>
    </row>
    <row r="232" spans="2:4">
      <c r="B232" s="123"/>
      <c r="C232" s="124"/>
      <c r="D232" s="124"/>
    </row>
    <row r="233" spans="2:4">
      <c r="B233" s="123"/>
      <c r="C233" s="124"/>
      <c r="D233" s="124"/>
    </row>
    <row r="234" spans="2:4">
      <c r="B234" s="123"/>
      <c r="C234" s="124"/>
      <c r="D234" s="124"/>
    </row>
    <row r="235" spans="2:4">
      <c r="B235" s="123"/>
      <c r="C235" s="124"/>
      <c r="D235" s="124"/>
    </row>
    <row r="236" spans="2:4">
      <c r="B236" s="123"/>
      <c r="C236" s="124"/>
      <c r="D236" s="124"/>
    </row>
    <row r="237" spans="2:4">
      <c r="B237" s="123"/>
      <c r="C237" s="124"/>
      <c r="D237" s="124"/>
    </row>
    <row r="238" spans="2:4">
      <c r="B238" s="123"/>
      <c r="C238" s="124"/>
      <c r="D238" s="124"/>
    </row>
    <row r="239" spans="2:4">
      <c r="B239" s="123"/>
      <c r="C239" s="124"/>
      <c r="D239" s="124"/>
    </row>
    <row r="240" spans="2:4">
      <c r="B240" s="123"/>
      <c r="C240" s="124"/>
      <c r="D240" s="124"/>
    </row>
    <row r="241" spans="2:4">
      <c r="B241" s="123"/>
      <c r="C241" s="124"/>
      <c r="D241" s="124"/>
    </row>
    <row r="242" spans="2:4">
      <c r="B242" s="123"/>
      <c r="C242" s="124"/>
      <c r="D242" s="124"/>
    </row>
    <row r="243" spans="2:4">
      <c r="B243" s="123"/>
      <c r="C243" s="124"/>
      <c r="D243" s="124"/>
    </row>
    <row r="244" spans="2:4">
      <c r="B244" s="123"/>
      <c r="C244" s="124"/>
      <c r="D244" s="124"/>
    </row>
    <row r="245" spans="2:4">
      <c r="B245" s="123"/>
      <c r="C245" s="124"/>
      <c r="D245" s="124"/>
    </row>
    <row r="246" spans="2:4">
      <c r="B246" s="123"/>
      <c r="C246" s="124"/>
      <c r="D246" s="124"/>
    </row>
    <row r="247" spans="2:4">
      <c r="B247" s="123"/>
      <c r="C247" s="124"/>
      <c r="D247" s="124"/>
    </row>
    <row r="248" spans="2:4">
      <c r="B248" s="123"/>
      <c r="C248" s="124"/>
      <c r="D248" s="124"/>
    </row>
    <row r="249" spans="2:4">
      <c r="B249" s="123"/>
      <c r="C249" s="124"/>
      <c r="D249" s="124"/>
    </row>
    <row r="250" spans="2:4">
      <c r="B250" s="123"/>
      <c r="C250" s="124"/>
      <c r="D250" s="124"/>
    </row>
    <row r="251" spans="2:4">
      <c r="B251" s="123"/>
      <c r="C251" s="124"/>
      <c r="D251" s="124"/>
    </row>
    <row r="252" spans="2:4">
      <c r="B252" s="123"/>
      <c r="C252" s="124"/>
      <c r="D252" s="124"/>
    </row>
    <row r="253" spans="2:4">
      <c r="B253" s="123"/>
      <c r="C253" s="124"/>
      <c r="D253" s="124"/>
    </row>
    <row r="254" spans="2:4">
      <c r="B254" s="123"/>
      <c r="C254" s="124"/>
      <c r="D254" s="124"/>
    </row>
    <row r="255" spans="2:4">
      <c r="B255" s="123"/>
      <c r="C255" s="124"/>
      <c r="D255" s="124"/>
    </row>
    <row r="256" spans="2:4">
      <c r="B256" s="123"/>
      <c r="C256" s="124"/>
      <c r="D256" s="124"/>
    </row>
    <row r="257" spans="2:4">
      <c r="B257" s="123"/>
      <c r="C257" s="124"/>
      <c r="D257" s="124"/>
    </row>
    <row r="258" spans="2:4">
      <c r="B258" s="123"/>
      <c r="C258" s="124"/>
      <c r="D258" s="124"/>
    </row>
    <row r="259" spans="2:4">
      <c r="B259" s="123"/>
      <c r="C259" s="124"/>
      <c r="D259" s="124"/>
    </row>
    <row r="260" spans="2:4">
      <c r="B260" s="123"/>
      <c r="C260" s="124"/>
      <c r="D260" s="124"/>
    </row>
    <row r="261" spans="2:4">
      <c r="B261" s="123"/>
      <c r="C261" s="124"/>
      <c r="D261" s="124"/>
    </row>
    <row r="262" spans="2:4">
      <c r="B262" s="123"/>
      <c r="C262" s="124"/>
      <c r="D262" s="124"/>
    </row>
    <row r="263" spans="2:4">
      <c r="B263" s="123"/>
      <c r="C263" s="124"/>
      <c r="D263" s="124"/>
    </row>
    <row r="264" spans="2:4">
      <c r="B264" s="123"/>
      <c r="C264" s="124"/>
      <c r="D264" s="124"/>
    </row>
    <row r="265" spans="2:4">
      <c r="B265" s="123"/>
      <c r="C265" s="124"/>
      <c r="D265" s="124"/>
    </row>
    <row r="266" spans="2:4">
      <c r="B266" s="123"/>
      <c r="C266" s="124"/>
      <c r="D266" s="124"/>
    </row>
    <row r="267" spans="2:4">
      <c r="B267" s="123"/>
      <c r="C267" s="124"/>
      <c r="D267" s="124"/>
    </row>
    <row r="268" spans="2:4">
      <c r="B268" s="123"/>
      <c r="C268" s="124"/>
      <c r="D268" s="124"/>
    </row>
    <row r="269" spans="2:4">
      <c r="B269" s="123"/>
      <c r="C269" s="124"/>
      <c r="D269" s="124"/>
    </row>
    <row r="270" spans="2:4">
      <c r="B270" s="123"/>
      <c r="C270" s="124"/>
      <c r="D270" s="124"/>
    </row>
    <row r="271" spans="2:4">
      <c r="B271" s="123"/>
      <c r="C271" s="124"/>
      <c r="D271" s="124"/>
    </row>
    <row r="272" spans="2:4">
      <c r="B272" s="123"/>
      <c r="C272" s="124"/>
      <c r="D272" s="124"/>
    </row>
    <row r="273" spans="2:4">
      <c r="B273" s="123"/>
      <c r="C273" s="124"/>
      <c r="D273" s="124"/>
    </row>
    <row r="274" spans="2:4">
      <c r="B274" s="123"/>
      <c r="C274" s="124"/>
      <c r="D274" s="124"/>
    </row>
    <row r="275" spans="2:4">
      <c r="B275" s="123"/>
      <c r="C275" s="124"/>
      <c r="D275" s="124"/>
    </row>
    <row r="276" spans="2:4">
      <c r="B276" s="123"/>
      <c r="C276" s="124"/>
      <c r="D276" s="124"/>
    </row>
    <row r="277" spans="2:4">
      <c r="B277" s="123"/>
      <c r="C277" s="124"/>
      <c r="D277" s="124"/>
    </row>
    <row r="278" spans="2:4">
      <c r="B278" s="123"/>
      <c r="C278" s="124"/>
      <c r="D278" s="124"/>
    </row>
    <row r="279" spans="2:4">
      <c r="B279" s="123"/>
      <c r="C279" s="124"/>
      <c r="D279" s="124"/>
    </row>
    <row r="280" spans="2:4">
      <c r="B280" s="123"/>
      <c r="C280" s="124"/>
      <c r="D280" s="124"/>
    </row>
    <row r="281" spans="2:4">
      <c r="B281" s="123"/>
      <c r="C281" s="124"/>
      <c r="D281" s="124"/>
    </row>
    <row r="282" spans="2:4">
      <c r="B282" s="123"/>
      <c r="C282" s="124"/>
      <c r="D282" s="124"/>
    </row>
    <row r="283" spans="2:4">
      <c r="B283" s="123"/>
      <c r="C283" s="124"/>
      <c r="D283" s="124"/>
    </row>
    <row r="284" spans="2:4">
      <c r="B284" s="123"/>
      <c r="C284" s="124"/>
      <c r="D284" s="124"/>
    </row>
    <row r="285" spans="2:4">
      <c r="B285" s="123"/>
      <c r="C285" s="124"/>
      <c r="D285" s="124"/>
    </row>
    <row r="286" spans="2:4">
      <c r="B286" s="123"/>
      <c r="C286" s="124"/>
      <c r="D286" s="124"/>
    </row>
    <row r="287" spans="2:4">
      <c r="B287" s="123"/>
      <c r="C287" s="124"/>
      <c r="D287" s="124"/>
    </row>
    <row r="288" spans="2:4">
      <c r="B288" s="123"/>
      <c r="C288" s="124"/>
      <c r="D288" s="124"/>
    </row>
    <row r="289" spans="2:4">
      <c r="B289" s="123"/>
      <c r="C289" s="124"/>
      <c r="D289" s="124"/>
    </row>
    <row r="290" spans="2:4">
      <c r="B290" s="123"/>
      <c r="C290" s="124"/>
      <c r="D290" s="124"/>
    </row>
    <row r="291" spans="2:4">
      <c r="B291" s="123"/>
      <c r="C291" s="124"/>
      <c r="D291" s="124"/>
    </row>
    <row r="292" spans="2:4">
      <c r="B292" s="123"/>
      <c r="C292" s="124"/>
      <c r="D292" s="124"/>
    </row>
    <row r="293" spans="2:4">
      <c r="B293" s="123"/>
      <c r="C293" s="124"/>
      <c r="D293" s="124"/>
    </row>
    <row r="294" spans="2:4">
      <c r="B294" s="123"/>
      <c r="C294" s="124"/>
      <c r="D294" s="124"/>
    </row>
    <row r="295" spans="2:4">
      <c r="B295" s="123"/>
      <c r="C295" s="124"/>
      <c r="D295" s="124"/>
    </row>
    <row r="296" spans="2:4">
      <c r="B296" s="123"/>
      <c r="C296" s="124"/>
      <c r="D296" s="124"/>
    </row>
    <row r="297" spans="2:4">
      <c r="B297" s="123"/>
      <c r="C297" s="124"/>
      <c r="D297" s="124"/>
    </row>
    <row r="298" spans="2:4">
      <c r="B298" s="123"/>
      <c r="C298" s="124"/>
      <c r="D298" s="124"/>
    </row>
    <row r="299" spans="2:4">
      <c r="B299" s="123"/>
      <c r="C299" s="124"/>
      <c r="D299" s="124"/>
    </row>
    <row r="300" spans="2:4">
      <c r="B300" s="123"/>
      <c r="C300" s="124"/>
      <c r="D300" s="124"/>
    </row>
    <row r="301" spans="2:4">
      <c r="B301" s="123"/>
      <c r="C301" s="124"/>
      <c r="D301" s="124"/>
    </row>
    <row r="302" spans="2:4">
      <c r="B302" s="123"/>
      <c r="C302" s="124"/>
      <c r="D302" s="124"/>
    </row>
    <row r="303" spans="2:4">
      <c r="B303" s="123"/>
      <c r="C303" s="124"/>
      <c r="D303" s="124"/>
    </row>
    <row r="304" spans="2:4">
      <c r="B304" s="123"/>
      <c r="C304" s="124"/>
      <c r="D304" s="124"/>
    </row>
    <row r="305" spans="2:4">
      <c r="B305" s="123"/>
      <c r="C305" s="124"/>
      <c r="D305" s="124"/>
    </row>
    <row r="306" spans="2:4">
      <c r="B306" s="123"/>
      <c r="C306" s="124"/>
      <c r="D306" s="124"/>
    </row>
    <row r="307" spans="2:4">
      <c r="B307" s="123"/>
      <c r="C307" s="124"/>
      <c r="D307" s="124"/>
    </row>
    <row r="308" spans="2:4">
      <c r="B308" s="123"/>
      <c r="C308" s="124"/>
      <c r="D308" s="124"/>
    </row>
    <row r="309" spans="2:4">
      <c r="B309" s="123"/>
      <c r="C309" s="124"/>
      <c r="D309" s="124"/>
    </row>
    <row r="310" spans="2:4">
      <c r="B310" s="123"/>
      <c r="C310" s="124"/>
      <c r="D310" s="124"/>
    </row>
    <row r="311" spans="2:4">
      <c r="B311" s="123"/>
      <c r="C311" s="124"/>
      <c r="D311" s="124"/>
    </row>
    <row r="312" spans="2:4">
      <c r="B312" s="123"/>
      <c r="C312" s="124"/>
      <c r="D312" s="124"/>
    </row>
    <row r="313" spans="2:4">
      <c r="B313" s="123"/>
      <c r="C313" s="124"/>
      <c r="D313" s="124"/>
    </row>
    <row r="314" spans="2:4">
      <c r="B314" s="123"/>
      <c r="C314" s="124"/>
      <c r="D314" s="124"/>
    </row>
    <row r="315" spans="2:4">
      <c r="B315" s="123"/>
      <c r="C315" s="124"/>
      <c r="D315" s="124"/>
    </row>
    <row r="316" spans="2:4">
      <c r="B316" s="123"/>
      <c r="C316" s="124"/>
      <c r="D316" s="124"/>
    </row>
    <row r="317" spans="2:4">
      <c r="B317" s="123"/>
      <c r="C317" s="124"/>
      <c r="D317" s="124"/>
    </row>
    <row r="318" spans="2:4">
      <c r="B318" s="123"/>
      <c r="C318" s="124"/>
      <c r="D318" s="124"/>
    </row>
    <row r="319" spans="2:4">
      <c r="B319" s="123"/>
      <c r="C319" s="124"/>
      <c r="D319" s="124"/>
    </row>
    <row r="320" spans="2:4">
      <c r="B320" s="123"/>
      <c r="C320" s="124"/>
      <c r="D320" s="124"/>
    </row>
    <row r="321" spans="2:4">
      <c r="B321" s="123"/>
      <c r="C321" s="124"/>
      <c r="D321" s="124"/>
    </row>
    <row r="322" spans="2:4">
      <c r="B322" s="123"/>
      <c r="C322" s="124"/>
      <c r="D322" s="124"/>
    </row>
    <row r="323" spans="2:4">
      <c r="B323" s="123"/>
      <c r="C323" s="124"/>
      <c r="D323" s="124"/>
    </row>
    <row r="324" spans="2:4">
      <c r="B324" s="123"/>
      <c r="C324" s="124"/>
      <c r="D324" s="124"/>
    </row>
    <row r="325" spans="2:4">
      <c r="B325" s="123"/>
      <c r="C325" s="124"/>
      <c r="D325" s="124"/>
    </row>
    <row r="326" spans="2:4">
      <c r="B326" s="123"/>
      <c r="C326" s="124"/>
      <c r="D326" s="124"/>
    </row>
    <row r="327" spans="2:4">
      <c r="B327" s="123"/>
      <c r="C327" s="124"/>
      <c r="D327" s="124"/>
    </row>
    <row r="328" spans="2:4">
      <c r="B328" s="123"/>
      <c r="C328" s="124"/>
      <c r="D328" s="124"/>
    </row>
    <row r="329" spans="2:4">
      <c r="B329" s="123"/>
      <c r="C329" s="124"/>
      <c r="D329" s="124"/>
    </row>
    <row r="330" spans="2:4">
      <c r="B330" s="123"/>
      <c r="C330" s="124"/>
      <c r="D330" s="124"/>
    </row>
    <row r="331" spans="2:4">
      <c r="B331" s="123"/>
      <c r="C331" s="124"/>
      <c r="D331" s="124"/>
    </row>
    <row r="332" spans="2:4">
      <c r="B332" s="123"/>
      <c r="C332" s="124"/>
      <c r="D332" s="124"/>
    </row>
    <row r="333" spans="2:4">
      <c r="B333" s="123"/>
      <c r="C333" s="124"/>
      <c r="D333" s="124"/>
    </row>
    <row r="334" spans="2:4">
      <c r="B334" s="123"/>
      <c r="C334" s="124"/>
      <c r="D334" s="124"/>
    </row>
    <row r="335" spans="2:4">
      <c r="B335" s="123"/>
      <c r="C335" s="124"/>
      <c r="D335" s="124"/>
    </row>
    <row r="336" spans="2:4">
      <c r="B336" s="123"/>
      <c r="C336" s="124"/>
      <c r="D336" s="124"/>
    </row>
    <row r="337" spans="2:4">
      <c r="B337" s="123"/>
      <c r="C337" s="124"/>
      <c r="D337" s="124"/>
    </row>
    <row r="338" spans="2:4">
      <c r="B338" s="123"/>
      <c r="C338" s="124"/>
      <c r="D338" s="124"/>
    </row>
    <row r="339" spans="2:4">
      <c r="B339" s="123"/>
      <c r="C339" s="124"/>
      <c r="D339" s="124"/>
    </row>
    <row r="340" spans="2:4">
      <c r="B340" s="123"/>
      <c r="C340" s="124"/>
      <c r="D340" s="124"/>
    </row>
    <row r="341" spans="2:4">
      <c r="B341" s="123"/>
      <c r="C341" s="124"/>
      <c r="D341" s="124"/>
    </row>
    <row r="342" spans="2:4">
      <c r="B342" s="123"/>
      <c r="C342" s="124"/>
      <c r="D342" s="124"/>
    </row>
    <row r="343" spans="2:4">
      <c r="B343" s="123"/>
      <c r="C343" s="124"/>
      <c r="D343" s="124"/>
    </row>
    <row r="344" spans="2:4">
      <c r="B344" s="123"/>
      <c r="C344" s="124"/>
      <c r="D344" s="124"/>
    </row>
    <row r="345" spans="2:4">
      <c r="B345" s="123"/>
      <c r="C345" s="124"/>
      <c r="D345" s="124"/>
    </row>
    <row r="346" spans="2:4">
      <c r="B346" s="123"/>
      <c r="C346" s="124"/>
      <c r="D346" s="124"/>
    </row>
    <row r="347" spans="2:4">
      <c r="B347" s="123"/>
      <c r="C347" s="124"/>
      <c r="D347" s="124"/>
    </row>
    <row r="348" spans="2:4">
      <c r="B348" s="123"/>
      <c r="C348" s="124"/>
      <c r="D348" s="124"/>
    </row>
    <row r="349" spans="2:4">
      <c r="B349" s="123"/>
      <c r="C349" s="124"/>
      <c r="D349" s="124"/>
    </row>
    <row r="350" spans="2:4">
      <c r="B350" s="123"/>
      <c r="C350" s="124"/>
      <c r="D350" s="124"/>
    </row>
    <row r="351" spans="2:4">
      <c r="B351" s="123"/>
      <c r="C351" s="124"/>
      <c r="D351" s="124"/>
    </row>
    <row r="352" spans="2:4">
      <c r="B352" s="123"/>
      <c r="C352" s="124"/>
      <c r="D352" s="124"/>
    </row>
    <row r="353" spans="2:4">
      <c r="B353" s="123"/>
      <c r="C353" s="124"/>
      <c r="D353" s="124"/>
    </row>
    <row r="354" spans="2:4">
      <c r="B354" s="123"/>
      <c r="C354" s="124"/>
      <c r="D354" s="124"/>
    </row>
    <row r="355" spans="2:4">
      <c r="B355" s="123"/>
      <c r="C355" s="124"/>
      <c r="D355" s="124"/>
    </row>
    <row r="356" spans="2:4">
      <c r="B356" s="123"/>
      <c r="C356" s="124"/>
      <c r="D356" s="124"/>
    </row>
    <row r="357" spans="2:4">
      <c r="B357" s="123"/>
      <c r="C357" s="124"/>
      <c r="D357" s="124"/>
    </row>
    <row r="358" spans="2:4">
      <c r="B358" s="123"/>
      <c r="C358" s="124"/>
      <c r="D358" s="124"/>
    </row>
    <row r="359" spans="2:4">
      <c r="B359" s="123"/>
      <c r="C359" s="124"/>
      <c r="D359" s="124"/>
    </row>
    <row r="360" spans="2:4">
      <c r="B360" s="123"/>
      <c r="C360" s="124"/>
      <c r="D360" s="124"/>
    </row>
    <row r="361" spans="2:4">
      <c r="B361" s="123"/>
      <c r="C361" s="124"/>
      <c r="D361" s="124"/>
    </row>
    <row r="362" spans="2:4">
      <c r="B362" s="123"/>
      <c r="C362" s="124"/>
      <c r="D362" s="124"/>
    </row>
    <row r="363" spans="2:4">
      <c r="B363" s="123"/>
      <c r="C363" s="124"/>
      <c r="D363" s="124"/>
    </row>
    <row r="364" spans="2:4">
      <c r="B364" s="123"/>
      <c r="C364" s="124"/>
      <c r="D364" s="124"/>
    </row>
    <row r="365" spans="2:4">
      <c r="B365" s="123"/>
      <c r="C365" s="124"/>
      <c r="D365" s="124"/>
    </row>
    <row r="366" spans="2:4">
      <c r="B366" s="123"/>
      <c r="C366" s="124"/>
      <c r="D366" s="124"/>
    </row>
    <row r="367" spans="2:4">
      <c r="B367" s="123"/>
      <c r="C367" s="124"/>
      <c r="D367" s="124"/>
    </row>
    <row r="368" spans="2:4">
      <c r="B368" s="123"/>
      <c r="C368" s="124"/>
      <c r="D368" s="124"/>
    </row>
    <row r="369" spans="2:4">
      <c r="B369" s="123"/>
      <c r="C369" s="124"/>
      <c r="D369" s="124"/>
    </row>
    <row r="370" spans="2:4">
      <c r="B370" s="123"/>
      <c r="C370" s="124"/>
      <c r="D370" s="124"/>
    </row>
    <row r="371" spans="2:4">
      <c r="B371" s="123"/>
      <c r="C371" s="124"/>
      <c r="D371" s="124"/>
    </row>
    <row r="372" spans="2:4">
      <c r="B372" s="123"/>
      <c r="C372" s="124"/>
      <c r="D372" s="124"/>
    </row>
    <row r="373" spans="2:4">
      <c r="B373" s="123"/>
      <c r="C373" s="124"/>
      <c r="D373" s="124"/>
    </row>
    <row r="374" spans="2:4">
      <c r="B374" s="123"/>
      <c r="C374" s="124"/>
      <c r="D374" s="124"/>
    </row>
    <row r="375" spans="2:4">
      <c r="B375" s="123"/>
      <c r="C375" s="124"/>
      <c r="D375" s="124"/>
    </row>
    <row r="376" spans="2:4">
      <c r="B376" s="123"/>
      <c r="C376" s="124"/>
      <c r="D376" s="124"/>
    </row>
    <row r="377" spans="2:4">
      <c r="B377" s="123"/>
      <c r="C377" s="124"/>
      <c r="D377" s="124"/>
    </row>
    <row r="378" spans="2:4">
      <c r="B378" s="123"/>
      <c r="C378" s="124"/>
      <c r="D378" s="124"/>
    </row>
    <row r="379" spans="2:4">
      <c r="B379" s="123"/>
      <c r="C379" s="124"/>
      <c r="D379" s="124"/>
    </row>
    <row r="380" spans="2:4">
      <c r="B380" s="123"/>
      <c r="C380" s="124"/>
      <c r="D380" s="124"/>
    </row>
    <row r="381" spans="2:4">
      <c r="B381" s="123"/>
      <c r="C381" s="124"/>
      <c r="D381" s="124"/>
    </row>
    <row r="382" spans="2:4">
      <c r="B382" s="123"/>
      <c r="C382" s="124"/>
      <c r="D382" s="124"/>
    </row>
    <row r="383" spans="2:4">
      <c r="B383" s="123"/>
      <c r="C383" s="124"/>
      <c r="D383" s="124"/>
    </row>
    <row r="384" spans="2:4">
      <c r="B384" s="123"/>
      <c r="C384" s="124"/>
      <c r="D384" s="124"/>
    </row>
    <row r="385" spans="2:4">
      <c r="B385" s="123"/>
      <c r="C385" s="124"/>
      <c r="D385" s="124"/>
    </row>
    <row r="386" spans="2:4">
      <c r="B386" s="123"/>
      <c r="C386" s="124"/>
      <c r="D386" s="124"/>
    </row>
    <row r="387" spans="2:4">
      <c r="B387" s="123"/>
      <c r="C387" s="124"/>
      <c r="D387" s="124"/>
    </row>
    <row r="388" spans="2:4">
      <c r="B388" s="123"/>
      <c r="C388" s="124"/>
      <c r="D388" s="124"/>
    </row>
    <row r="389" spans="2:4">
      <c r="B389" s="123"/>
      <c r="C389" s="124"/>
      <c r="D389" s="124"/>
    </row>
    <row r="390" spans="2:4">
      <c r="B390" s="123"/>
      <c r="C390" s="124"/>
      <c r="D390" s="124"/>
    </row>
    <row r="391" spans="2:4">
      <c r="B391" s="123"/>
      <c r="C391" s="124"/>
      <c r="D391" s="124"/>
    </row>
    <row r="392" spans="2:4">
      <c r="B392" s="123"/>
      <c r="C392" s="124"/>
      <c r="D392" s="124"/>
    </row>
    <row r="393" spans="2:4">
      <c r="B393" s="123"/>
      <c r="C393" s="124"/>
      <c r="D393" s="124"/>
    </row>
    <row r="394" spans="2:4">
      <c r="B394" s="123"/>
      <c r="C394" s="124"/>
      <c r="D394" s="124"/>
    </row>
    <row r="395" spans="2:4">
      <c r="B395" s="123"/>
      <c r="C395" s="124"/>
      <c r="D395" s="124"/>
    </row>
    <row r="396" spans="2:4">
      <c r="B396" s="123"/>
      <c r="C396" s="124"/>
      <c r="D396" s="124"/>
    </row>
    <row r="397" spans="2:4">
      <c r="B397" s="123"/>
      <c r="C397" s="124"/>
      <c r="D397" s="124"/>
    </row>
    <row r="398" spans="2:4">
      <c r="B398" s="123"/>
      <c r="C398" s="124"/>
      <c r="D398" s="124"/>
    </row>
    <row r="399" spans="2:4">
      <c r="B399" s="123"/>
      <c r="C399" s="124"/>
      <c r="D399" s="124"/>
    </row>
    <row r="400" spans="2:4">
      <c r="B400" s="123"/>
      <c r="C400" s="124"/>
      <c r="D400" s="124"/>
    </row>
    <row r="401" spans="2:4">
      <c r="B401" s="123"/>
      <c r="C401" s="124"/>
      <c r="D401" s="124"/>
    </row>
    <row r="402" spans="2:4">
      <c r="B402" s="123"/>
      <c r="C402" s="124"/>
      <c r="D402" s="124"/>
    </row>
    <row r="403" spans="2:4">
      <c r="B403" s="123"/>
      <c r="C403" s="124"/>
      <c r="D403" s="124"/>
    </row>
    <row r="404" spans="2:4">
      <c r="B404" s="123"/>
      <c r="C404" s="124"/>
      <c r="D404" s="124"/>
    </row>
    <row r="405" spans="2:4">
      <c r="B405" s="123"/>
      <c r="C405" s="124"/>
      <c r="D405" s="124"/>
    </row>
    <row r="406" spans="2:4">
      <c r="B406" s="123"/>
      <c r="C406" s="124"/>
      <c r="D406" s="124"/>
    </row>
    <row r="407" spans="2:4">
      <c r="B407" s="123"/>
      <c r="C407" s="124"/>
      <c r="D407" s="124"/>
    </row>
    <row r="408" spans="2:4">
      <c r="B408" s="123"/>
      <c r="C408" s="124"/>
      <c r="D408" s="124"/>
    </row>
    <row r="409" spans="2:4">
      <c r="B409" s="123"/>
      <c r="C409" s="124"/>
      <c r="D409" s="124"/>
    </row>
    <row r="410" spans="2:4">
      <c r="B410" s="123"/>
      <c r="C410" s="124"/>
      <c r="D410" s="124"/>
    </row>
    <row r="411" spans="2:4">
      <c r="B411" s="123"/>
      <c r="C411" s="124"/>
      <c r="D411" s="124"/>
    </row>
    <row r="412" spans="2:4">
      <c r="B412" s="123"/>
      <c r="C412" s="124"/>
      <c r="D412" s="124"/>
    </row>
    <row r="413" spans="2:4">
      <c r="B413" s="123"/>
      <c r="C413" s="124"/>
      <c r="D413" s="124"/>
    </row>
    <row r="414" spans="2:4">
      <c r="B414" s="123"/>
      <c r="C414" s="124"/>
      <c r="D414" s="124"/>
    </row>
    <row r="415" spans="2:4">
      <c r="B415" s="123"/>
      <c r="C415" s="124"/>
      <c r="D415" s="124"/>
    </row>
    <row r="416" spans="2:4">
      <c r="B416" s="123"/>
      <c r="C416" s="124"/>
      <c r="D416" s="124"/>
    </row>
    <row r="417" spans="2:4">
      <c r="B417" s="123"/>
      <c r="C417" s="124"/>
      <c r="D417" s="124"/>
    </row>
    <row r="418" spans="2:4">
      <c r="B418" s="123"/>
      <c r="C418" s="124"/>
      <c r="D418" s="124"/>
    </row>
    <row r="419" spans="2:4">
      <c r="B419" s="123"/>
      <c r="C419" s="124"/>
      <c r="D419" s="124"/>
    </row>
    <row r="420" spans="2:4">
      <c r="B420" s="123"/>
      <c r="C420" s="124"/>
      <c r="D420" s="124"/>
    </row>
    <row r="421" spans="2:4">
      <c r="B421" s="123"/>
      <c r="C421" s="124"/>
      <c r="D421" s="124"/>
    </row>
    <row r="422" spans="2:4">
      <c r="B422" s="123"/>
      <c r="C422" s="124"/>
      <c r="D422" s="124"/>
    </row>
    <row r="423" spans="2:4">
      <c r="B423" s="123"/>
      <c r="C423" s="124"/>
      <c r="D423" s="124"/>
    </row>
    <row r="424" spans="2:4">
      <c r="B424" s="123"/>
      <c r="C424" s="124"/>
      <c r="D424" s="124"/>
    </row>
    <row r="425" spans="2:4">
      <c r="B425" s="123"/>
      <c r="C425" s="124"/>
      <c r="D425" s="124"/>
    </row>
    <row r="426" spans="2:4">
      <c r="B426" s="123"/>
      <c r="C426" s="124"/>
      <c r="D426" s="124"/>
    </row>
    <row r="427" spans="2:4">
      <c r="B427" s="123"/>
      <c r="C427" s="124"/>
      <c r="D427" s="124"/>
    </row>
    <row r="428" spans="2:4">
      <c r="B428" s="123"/>
      <c r="C428" s="124"/>
      <c r="D428" s="124"/>
    </row>
    <row r="429" spans="2:4">
      <c r="B429" s="123"/>
      <c r="C429" s="124"/>
      <c r="D429" s="124"/>
    </row>
    <row r="430" spans="2:4">
      <c r="B430" s="123"/>
      <c r="C430" s="124"/>
      <c r="D430" s="124"/>
    </row>
    <row r="431" spans="2:4">
      <c r="B431" s="123"/>
      <c r="C431" s="124"/>
      <c r="D431" s="124"/>
    </row>
    <row r="432" spans="2:4">
      <c r="B432" s="123"/>
      <c r="C432" s="124"/>
      <c r="D432" s="124"/>
    </row>
    <row r="433" spans="2:4">
      <c r="B433" s="123"/>
      <c r="C433" s="124"/>
      <c r="D433" s="124"/>
    </row>
    <row r="434" spans="2:4">
      <c r="B434" s="123"/>
      <c r="C434" s="124"/>
      <c r="D434" s="124"/>
    </row>
    <row r="435" spans="2:4">
      <c r="B435" s="123"/>
      <c r="C435" s="124"/>
      <c r="D435" s="124"/>
    </row>
    <row r="436" spans="2:4">
      <c r="B436" s="123"/>
      <c r="C436" s="124"/>
      <c r="D436" s="124"/>
    </row>
    <row r="437" spans="2:4">
      <c r="B437" s="123"/>
      <c r="C437" s="124"/>
      <c r="D437" s="124"/>
    </row>
    <row r="438" spans="2:4">
      <c r="B438" s="123"/>
      <c r="C438" s="124"/>
      <c r="D438" s="124"/>
    </row>
    <row r="439" spans="2:4">
      <c r="B439" s="123"/>
      <c r="C439" s="124"/>
      <c r="D439" s="124"/>
    </row>
    <row r="440" spans="2:4">
      <c r="B440" s="123"/>
      <c r="C440" s="124"/>
      <c r="D440" s="124"/>
    </row>
    <row r="441" spans="2:4">
      <c r="B441" s="123"/>
      <c r="C441" s="124"/>
      <c r="D441" s="124"/>
    </row>
    <row r="442" spans="2:4">
      <c r="B442" s="123"/>
      <c r="C442" s="124"/>
      <c r="D442" s="124"/>
    </row>
    <row r="443" spans="2:4">
      <c r="B443" s="123"/>
      <c r="C443" s="124"/>
      <c r="D443" s="124"/>
    </row>
    <row r="444" spans="2:4">
      <c r="B444" s="123"/>
      <c r="C444" s="124"/>
      <c r="D444" s="124"/>
    </row>
    <row r="445" spans="2:4">
      <c r="B445" s="123"/>
      <c r="C445" s="124"/>
      <c r="D445" s="124"/>
    </row>
    <row r="446" spans="2:4">
      <c r="B446" s="123"/>
      <c r="C446" s="124"/>
      <c r="D446" s="124"/>
    </row>
    <row r="447" spans="2:4">
      <c r="B447" s="123"/>
      <c r="C447" s="124"/>
      <c r="D447" s="124"/>
    </row>
    <row r="448" spans="2:4">
      <c r="B448" s="123"/>
      <c r="C448" s="124"/>
      <c r="D448" s="124"/>
    </row>
    <row r="449" spans="2:4">
      <c r="B449" s="123"/>
      <c r="C449" s="124"/>
      <c r="D449" s="124"/>
    </row>
    <row r="450" spans="2:4">
      <c r="B450" s="123"/>
      <c r="C450" s="124"/>
      <c r="D450" s="124"/>
    </row>
    <row r="451" spans="2:4">
      <c r="B451" s="123"/>
      <c r="C451" s="124"/>
      <c r="D451" s="124"/>
    </row>
    <row r="452" spans="2:4">
      <c r="B452" s="123"/>
      <c r="C452" s="124"/>
      <c r="D452" s="124"/>
    </row>
    <row r="453" spans="2:4">
      <c r="B453" s="123"/>
      <c r="C453" s="124"/>
      <c r="D453" s="124"/>
    </row>
    <row r="454" spans="2:4">
      <c r="B454" s="123"/>
      <c r="C454" s="124"/>
      <c r="D454" s="124"/>
    </row>
    <row r="455" spans="2:4">
      <c r="B455" s="123"/>
      <c r="C455" s="124"/>
      <c r="D455" s="124"/>
    </row>
    <row r="456" spans="2:4">
      <c r="B456" s="123"/>
      <c r="C456" s="124"/>
      <c r="D456" s="124"/>
    </row>
    <row r="457" spans="2:4">
      <c r="B457" s="123"/>
      <c r="C457" s="124"/>
      <c r="D457" s="124"/>
    </row>
    <row r="458" spans="2:4">
      <c r="B458" s="123"/>
      <c r="C458" s="124"/>
      <c r="D458" s="124"/>
    </row>
    <row r="459" spans="2:4">
      <c r="B459" s="123"/>
      <c r="C459" s="124"/>
      <c r="D459" s="124"/>
    </row>
    <row r="460" spans="2:4">
      <c r="B460" s="123"/>
      <c r="C460" s="124"/>
      <c r="D460" s="124"/>
    </row>
    <row r="461" spans="2:4">
      <c r="B461" s="123"/>
      <c r="C461" s="124"/>
      <c r="D461" s="124"/>
    </row>
    <row r="462" spans="2:4">
      <c r="B462" s="123"/>
      <c r="C462" s="124"/>
      <c r="D462" s="124"/>
    </row>
    <row r="463" spans="2:4">
      <c r="B463" s="123"/>
      <c r="C463" s="124"/>
      <c r="D463" s="124"/>
    </row>
    <row r="464" spans="2:4">
      <c r="B464" s="123"/>
      <c r="C464" s="124"/>
      <c r="D464" s="124"/>
    </row>
    <row r="465" spans="2:4">
      <c r="B465" s="123"/>
      <c r="C465" s="124"/>
      <c r="D465" s="124"/>
    </row>
    <row r="466" spans="2:4">
      <c r="B466" s="123"/>
      <c r="C466" s="124"/>
      <c r="D466" s="124"/>
    </row>
    <row r="467" spans="2:4">
      <c r="B467" s="123"/>
      <c r="C467" s="124"/>
      <c r="D467" s="124"/>
    </row>
    <row r="468" spans="2:4">
      <c r="B468" s="123"/>
      <c r="C468" s="124"/>
      <c r="D468" s="124"/>
    </row>
    <row r="469" spans="2:4">
      <c r="B469" s="123"/>
      <c r="C469" s="124"/>
      <c r="D469" s="124"/>
    </row>
    <row r="470" spans="2:4">
      <c r="B470" s="123"/>
      <c r="C470" s="124"/>
      <c r="D470" s="124"/>
    </row>
    <row r="471" spans="2:4">
      <c r="B471" s="123"/>
      <c r="C471" s="124"/>
      <c r="D471" s="124"/>
    </row>
    <row r="472" spans="2:4">
      <c r="B472" s="123"/>
      <c r="C472" s="124"/>
      <c r="D472" s="124"/>
    </row>
    <row r="473" spans="2:4">
      <c r="B473" s="123"/>
      <c r="C473" s="124"/>
      <c r="D473" s="124"/>
    </row>
    <row r="474" spans="2:4">
      <c r="B474" s="123"/>
      <c r="C474" s="124"/>
      <c r="D474" s="124"/>
    </row>
    <row r="475" spans="2:4">
      <c r="B475" s="123"/>
      <c r="C475" s="124"/>
      <c r="D475" s="124"/>
    </row>
    <row r="476" spans="2:4">
      <c r="B476" s="123"/>
      <c r="C476" s="124"/>
      <c r="D476" s="124"/>
    </row>
    <row r="477" spans="2:4">
      <c r="B477" s="123"/>
      <c r="C477" s="124"/>
      <c r="D477" s="124"/>
    </row>
    <row r="478" spans="2:4">
      <c r="B478" s="123"/>
      <c r="C478" s="124"/>
      <c r="D478" s="124"/>
    </row>
    <row r="479" spans="2:4">
      <c r="B479" s="123"/>
      <c r="C479" s="124"/>
      <c r="D479" s="124"/>
    </row>
    <row r="480" spans="2:4">
      <c r="B480" s="123"/>
      <c r="C480" s="124"/>
      <c r="D480" s="124"/>
    </row>
    <row r="481" spans="2:4">
      <c r="B481" s="123"/>
      <c r="C481" s="124"/>
      <c r="D481" s="124"/>
    </row>
    <row r="482" spans="2:4">
      <c r="B482" s="123"/>
      <c r="C482" s="124"/>
      <c r="D482" s="124"/>
    </row>
    <row r="483" spans="2:4">
      <c r="B483" s="123"/>
      <c r="C483" s="124"/>
      <c r="D483" s="124"/>
    </row>
    <row r="484" spans="2:4">
      <c r="B484" s="123"/>
      <c r="C484" s="124"/>
      <c r="D484" s="124"/>
    </row>
    <row r="485" spans="2:4">
      <c r="B485" s="123"/>
      <c r="C485" s="124"/>
      <c r="D485" s="124"/>
    </row>
    <row r="486" spans="2:4">
      <c r="B486" s="123"/>
      <c r="C486" s="124"/>
      <c r="D486" s="124"/>
    </row>
    <row r="487" spans="2:4">
      <c r="B487" s="123"/>
      <c r="C487" s="124"/>
      <c r="D487" s="124"/>
    </row>
    <row r="488" spans="2:4">
      <c r="B488" s="123"/>
      <c r="C488" s="124"/>
      <c r="D488" s="124"/>
    </row>
    <row r="489" spans="2:4">
      <c r="B489" s="123"/>
      <c r="C489" s="124"/>
      <c r="D489" s="124"/>
    </row>
    <row r="490" spans="2:4">
      <c r="B490" s="123"/>
      <c r="C490" s="124"/>
      <c r="D490" s="124"/>
    </row>
    <row r="491" spans="2:4">
      <c r="B491" s="123"/>
      <c r="C491" s="124"/>
      <c r="D491" s="124"/>
    </row>
    <row r="492" spans="2:4">
      <c r="B492" s="123"/>
      <c r="C492" s="124"/>
      <c r="D492" s="124"/>
    </row>
    <row r="493" spans="2:4">
      <c r="B493" s="123"/>
      <c r="C493" s="124"/>
      <c r="D493" s="124"/>
    </row>
    <row r="494" spans="2:4">
      <c r="B494" s="123"/>
      <c r="C494" s="124"/>
      <c r="D494" s="124"/>
    </row>
    <row r="495" spans="2:4">
      <c r="B495" s="123"/>
      <c r="C495" s="124"/>
      <c r="D495" s="124"/>
    </row>
    <row r="496" spans="2:4">
      <c r="B496" s="123"/>
      <c r="C496" s="124"/>
      <c r="D496" s="124"/>
    </row>
    <row r="497" spans="2:4">
      <c r="B497" s="123"/>
      <c r="C497" s="124"/>
      <c r="D497" s="124"/>
    </row>
    <row r="498" spans="2:4">
      <c r="B498" s="123"/>
      <c r="C498" s="124"/>
      <c r="D498" s="124"/>
    </row>
    <row r="499" spans="2:4">
      <c r="B499" s="123"/>
      <c r="C499" s="124"/>
      <c r="D499" s="124"/>
    </row>
    <row r="500" spans="2:4">
      <c r="B500" s="123"/>
      <c r="C500" s="124"/>
      <c r="D500" s="124"/>
    </row>
    <row r="501" spans="2:4">
      <c r="B501" s="123"/>
      <c r="C501" s="124"/>
      <c r="D501" s="124"/>
    </row>
    <row r="502" spans="2:4">
      <c r="B502" s="123"/>
      <c r="C502" s="124"/>
      <c r="D502" s="124"/>
    </row>
    <row r="503" spans="2:4">
      <c r="B503" s="123"/>
      <c r="C503" s="124"/>
      <c r="D503" s="124"/>
    </row>
    <row r="504" spans="2:4">
      <c r="B504" s="123"/>
      <c r="C504" s="124"/>
      <c r="D504" s="124"/>
    </row>
    <row r="505" spans="2:4">
      <c r="B505" s="123"/>
      <c r="C505" s="124"/>
      <c r="D505" s="124"/>
    </row>
    <row r="506" spans="2:4">
      <c r="B506" s="123"/>
      <c r="C506" s="124"/>
      <c r="D506" s="124"/>
    </row>
    <row r="507" spans="2:4">
      <c r="B507" s="123"/>
      <c r="C507" s="124"/>
      <c r="D507" s="124"/>
    </row>
    <row r="508" spans="2:4">
      <c r="B508" s="123"/>
      <c r="C508" s="124"/>
      <c r="D508" s="124"/>
    </row>
    <row r="509" spans="2:4">
      <c r="B509" s="123"/>
      <c r="C509" s="124"/>
      <c r="D509" s="124"/>
    </row>
    <row r="510" spans="2:4">
      <c r="B510" s="123"/>
      <c r="C510" s="124"/>
      <c r="D510" s="124"/>
    </row>
    <row r="511" spans="2:4">
      <c r="B511" s="123"/>
      <c r="C511" s="124"/>
      <c r="D511" s="124"/>
    </row>
    <row r="512" spans="2:4">
      <c r="B512" s="123"/>
      <c r="C512" s="124"/>
      <c r="D512" s="124"/>
    </row>
    <row r="513" spans="2:4">
      <c r="B513" s="123"/>
      <c r="C513" s="124"/>
      <c r="D513" s="124"/>
    </row>
    <row r="514" spans="2:4">
      <c r="B514" s="123"/>
      <c r="C514" s="124"/>
      <c r="D514" s="124"/>
    </row>
    <row r="515" spans="2:4">
      <c r="B515" s="123"/>
      <c r="C515" s="124"/>
      <c r="D515" s="124"/>
    </row>
    <row r="516" spans="2:4">
      <c r="B516" s="123"/>
      <c r="C516" s="124"/>
      <c r="D516" s="124"/>
    </row>
    <row r="517" spans="2:4">
      <c r="B517" s="123"/>
      <c r="C517" s="124"/>
      <c r="D517" s="124"/>
    </row>
    <row r="518" spans="2:4">
      <c r="B518" s="123"/>
      <c r="C518" s="124"/>
      <c r="D518" s="124"/>
    </row>
    <row r="519" spans="2:4">
      <c r="B519" s="123"/>
      <c r="C519" s="124"/>
      <c r="D519" s="124"/>
    </row>
    <row r="520" spans="2:4">
      <c r="B520" s="123"/>
      <c r="C520" s="124"/>
      <c r="D520" s="124"/>
    </row>
    <row r="521" spans="2:4">
      <c r="B521" s="123"/>
      <c r="C521" s="124"/>
      <c r="D521" s="124"/>
    </row>
    <row r="522" spans="2:4">
      <c r="B522" s="123"/>
      <c r="C522" s="124"/>
      <c r="D522" s="124"/>
    </row>
    <row r="523" spans="2:4">
      <c r="B523" s="123"/>
      <c r="C523" s="124"/>
      <c r="D523" s="124"/>
    </row>
    <row r="524" spans="2:4">
      <c r="B524" s="123"/>
      <c r="C524" s="124"/>
      <c r="D524" s="124"/>
    </row>
    <row r="525" spans="2:4">
      <c r="B525" s="123"/>
      <c r="C525" s="124"/>
      <c r="D525" s="124"/>
    </row>
    <row r="526" spans="2:4">
      <c r="B526" s="123"/>
      <c r="C526" s="124"/>
      <c r="D526" s="124"/>
    </row>
    <row r="527" spans="2:4">
      <c r="B527" s="123"/>
      <c r="C527" s="124"/>
      <c r="D527" s="124"/>
    </row>
    <row r="528" spans="2:4">
      <c r="B528" s="123"/>
      <c r="C528" s="124"/>
      <c r="D528" s="124"/>
    </row>
    <row r="529" spans="2:4">
      <c r="B529" s="123"/>
      <c r="C529" s="124"/>
      <c r="D529" s="124"/>
    </row>
    <row r="530" spans="2:4">
      <c r="B530" s="123"/>
      <c r="C530" s="124"/>
      <c r="D530" s="124"/>
    </row>
    <row r="531" spans="2:4">
      <c r="B531" s="123"/>
      <c r="C531" s="124"/>
      <c r="D531" s="124"/>
    </row>
    <row r="532" spans="2:4">
      <c r="B532" s="123"/>
      <c r="C532" s="124"/>
      <c r="D532" s="124"/>
    </row>
    <row r="533" spans="2:4">
      <c r="B533" s="123"/>
      <c r="C533" s="124"/>
      <c r="D533" s="124"/>
    </row>
    <row r="534" spans="2:4">
      <c r="B534" s="123"/>
      <c r="C534" s="124"/>
      <c r="D534" s="124"/>
    </row>
    <row r="535" spans="2:4">
      <c r="B535" s="123"/>
      <c r="C535" s="124"/>
      <c r="D535" s="124"/>
    </row>
    <row r="536" spans="2:4">
      <c r="B536" s="123"/>
      <c r="C536" s="124"/>
      <c r="D536" s="124"/>
    </row>
    <row r="537" spans="2:4">
      <c r="B537" s="123"/>
      <c r="C537" s="124"/>
      <c r="D537" s="124"/>
    </row>
    <row r="538" spans="2:4">
      <c r="B538" s="123"/>
      <c r="C538" s="124"/>
      <c r="D538" s="124"/>
    </row>
    <row r="539" spans="2:4">
      <c r="B539" s="123"/>
      <c r="C539" s="124"/>
      <c r="D539" s="124"/>
    </row>
    <row r="540" spans="2:4">
      <c r="B540" s="123"/>
      <c r="C540" s="124"/>
      <c r="D540" s="124"/>
    </row>
    <row r="541" spans="2:4">
      <c r="B541" s="123"/>
      <c r="C541" s="124"/>
      <c r="D541" s="124"/>
    </row>
    <row r="542" spans="2:4">
      <c r="B542" s="123"/>
      <c r="C542" s="124"/>
      <c r="D542" s="124"/>
    </row>
    <row r="543" spans="2:4">
      <c r="B543" s="123"/>
      <c r="C543" s="124"/>
      <c r="D543" s="124"/>
    </row>
    <row r="544" spans="2:4">
      <c r="B544" s="123"/>
      <c r="C544" s="124"/>
      <c r="D544" s="124"/>
    </row>
    <row r="545" spans="2:4">
      <c r="B545" s="123"/>
      <c r="C545" s="124"/>
      <c r="D545" s="124"/>
    </row>
    <row r="546" spans="2:4">
      <c r="B546" s="123"/>
      <c r="C546" s="124"/>
      <c r="D546" s="124"/>
    </row>
    <row r="547" spans="2:4">
      <c r="B547" s="123"/>
      <c r="C547" s="124"/>
      <c r="D547" s="124"/>
    </row>
    <row r="548" spans="2:4">
      <c r="B548" s="123"/>
      <c r="C548" s="124"/>
      <c r="D548" s="124"/>
    </row>
    <row r="549" spans="2:4">
      <c r="B549" s="123"/>
      <c r="C549" s="124"/>
      <c r="D549" s="124"/>
    </row>
    <row r="550" spans="2:4">
      <c r="B550" s="123"/>
      <c r="C550" s="124"/>
      <c r="D550" s="124"/>
    </row>
    <row r="551" spans="2:4">
      <c r="B551" s="123"/>
      <c r="C551" s="124"/>
      <c r="D551" s="124"/>
    </row>
    <row r="552" spans="2:4">
      <c r="B552" s="123"/>
      <c r="C552" s="124"/>
      <c r="D552" s="124"/>
    </row>
    <row r="553" spans="2:4">
      <c r="B553" s="123"/>
      <c r="C553" s="124"/>
      <c r="D553" s="124"/>
    </row>
    <row r="554" spans="2:4">
      <c r="B554" s="123"/>
      <c r="C554" s="124"/>
      <c r="D554" s="124"/>
    </row>
    <row r="555" spans="2:4">
      <c r="B555" s="123"/>
      <c r="C555" s="124"/>
      <c r="D555" s="124"/>
    </row>
    <row r="556" spans="2:4">
      <c r="B556" s="123"/>
      <c r="C556" s="124"/>
      <c r="D556" s="124"/>
    </row>
    <row r="557" spans="2:4">
      <c r="B557" s="123"/>
      <c r="C557" s="124"/>
      <c r="D557" s="124"/>
    </row>
    <row r="558" spans="2:4">
      <c r="B558" s="123"/>
      <c r="C558" s="124"/>
      <c r="D558" s="124"/>
    </row>
    <row r="559" spans="2:4">
      <c r="B559" s="123"/>
      <c r="C559" s="124"/>
      <c r="D559" s="124"/>
    </row>
    <row r="560" spans="2:4">
      <c r="B560" s="123"/>
      <c r="C560" s="124"/>
      <c r="D560" s="124"/>
    </row>
    <row r="561" spans="2:4">
      <c r="B561" s="123"/>
      <c r="C561" s="124"/>
      <c r="D561" s="124"/>
    </row>
    <row r="562" spans="2:4">
      <c r="B562" s="123"/>
      <c r="C562" s="124"/>
      <c r="D562" s="124"/>
    </row>
    <row r="563" spans="2:4">
      <c r="B563" s="123"/>
      <c r="C563" s="124"/>
      <c r="D563" s="124"/>
    </row>
    <row r="564" spans="2:4">
      <c r="B564" s="123"/>
      <c r="C564" s="124"/>
      <c r="D564" s="124"/>
    </row>
    <row r="565" spans="2:4">
      <c r="B565" s="123"/>
      <c r="C565" s="124"/>
      <c r="D565" s="124"/>
    </row>
    <row r="566" spans="2:4">
      <c r="B566" s="123"/>
      <c r="C566" s="124"/>
      <c r="D566" s="124"/>
    </row>
    <row r="567" spans="2:4">
      <c r="B567" s="123"/>
      <c r="C567" s="124"/>
      <c r="D567" s="124"/>
    </row>
    <row r="568" spans="2:4">
      <c r="B568" s="123"/>
      <c r="C568" s="124"/>
      <c r="D568" s="124"/>
    </row>
    <row r="569" spans="2:4">
      <c r="B569" s="123"/>
      <c r="C569" s="124"/>
      <c r="D569" s="124"/>
    </row>
    <row r="570" spans="2:4">
      <c r="B570" s="123"/>
      <c r="C570" s="124"/>
      <c r="D570" s="124"/>
    </row>
    <row r="571" spans="2:4">
      <c r="B571" s="123"/>
      <c r="C571" s="124"/>
      <c r="D571" s="124"/>
    </row>
    <row r="572" spans="2:4">
      <c r="B572" s="123"/>
      <c r="C572" s="124"/>
      <c r="D572" s="124"/>
    </row>
    <row r="573" spans="2:4">
      <c r="B573" s="123"/>
      <c r="C573" s="124"/>
      <c r="D573" s="124"/>
    </row>
    <row r="574" spans="2:4">
      <c r="B574" s="123"/>
      <c r="C574" s="124"/>
      <c r="D574" s="124"/>
    </row>
    <row r="575" spans="2:4">
      <c r="B575" s="123"/>
      <c r="C575" s="124"/>
      <c r="D575" s="124"/>
    </row>
    <row r="576" spans="2:4">
      <c r="B576" s="123"/>
      <c r="C576" s="124"/>
      <c r="D576" s="124"/>
    </row>
    <row r="577" spans="2:4">
      <c r="B577" s="123"/>
      <c r="C577" s="124"/>
      <c r="D577" s="124"/>
    </row>
    <row r="578" spans="2:4">
      <c r="B578" s="123"/>
      <c r="C578" s="124"/>
      <c r="D578" s="124"/>
    </row>
    <row r="579" spans="2:4">
      <c r="B579" s="123"/>
      <c r="C579" s="124"/>
      <c r="D579" s="124"/>
    </row>
    <row r="580" spans="2:4">
      <c r="B580" s="123"/>
      <c r="C580" s="124"/>
      <c r="D580" s="124"/>
    </row>
    <row r="581" spans="2:4">
      <c r="B581" s="123"/>
      <c r="C581" s="124"/>
      <c r="D581" s="124"/>
    </row>
    <row r="582" spans="2:4">
      <c r="B582" s="123"/>
      <c r="C582" s="124"/>
      <c r="D582" s="124"/>
    </row>
    <row r="583" spans="2:4">
      <c r="B583" s="123"/>
      <c r="C583" s="124"/>
      <c r="D583" s="124"/>
    </row>
    <row r="584" spans="2:4">
      <c r="B584" s="123"/>
      <c r="C584" s="124"/>
      <c r="D584" s="124"/>
    </row>
    <row r="585" spans="2:4">
      <c r="B585" s="123"/>
      <c r="C585" s="124"/>
      <c r="D585" s="124"/>
    </row>
    <row r="586" spans="2:4">
      <c r="B586" s="123"/>
      <c r="C586" s="124"/>
      <c r="D586" s="124"/>
    </row>
    <row r="587" spans="2:4">
      <c r="B587" s="123"/>
      <c r="C587" s="124"/>
      <c r="D587" s="124"/>
    </row>
    <row r="588" spans="2:4">
      <c r="B588" s="123"/>
      <c r="C588" s="124"/>
      <c r="D588" s="124"/>
    </row>
    <row r="589" spans="2:4">
      <c r="B589" s="123"/>
      <c r="C589" s="124"/>
      <c r="D589" s="124"/>
    </row>
    <row r="590" spans="2:4">
      <c r="B590" s="123"/>
      <c r="C590" s="124"/>
      <c r="D590" s="124"/>
    </row>
    <row r="591" spans="2:4">
      <c r="B591" s="123"/>
      <c r="C591" s="124"/>
      <c r="D591" s="124"/>
    </row>
    <row r="592" spans="2:4">
      <c r="B592" s="123"/>
      <c r="C592" s="124"/>
      <c r="D592" s="124"/>
    </row>
    <row r="593" spans="2:4">
      <c r="B593" s="123"/>
      <c r="C593" s="124"/>
      <c r="D593" s="124"/>
    </row>
    <row r="594" spans="2:4">
      <c r="B594" s="123"/>
      <c r="C594" s="124"/>
      <c r="D594" s="124"/>
    </row>
    <row r="595" spans="2:4">
      <c r="B595" s="123"/>
      <c r="C595" s="124"/>
      <c r="D595" s="124"/>
    </row>
    <row r="596" spans="2:4">
      <c r="B596" s="123"/>
      <c r="C596" s="124"/>
      <c r="D596" s="124"/>
    </row>
    <row r="597" spans="2:4">
      <c r="B597" s="123"/>
      <c r="C597" s="124"/>
      <c r="D597" s="124"/>
    </row>
    <row r="598" spans="2:4">
      <c r="B598" s="123"/>
      <c r="C598" s="124"/>
      <c r="D598" s="124"/>
    </row>
    <row r="599" spans="2:4">
      <c r="B599" s="123"/>
      <c r="C599" s="124"/>
      <c r="D599" s="124"/>
    </row>
    <row r="600" spans="2:4">
      <c r="B600" s="123"/>
      <c r="C600" s="124"/>
      <c r="D600" s="124"/>
    </row>
    <row r="601" spans="2:4">
      <c r="B601" s="123"/>
      <c r="C601" s="124"/>
      <c r="D601" s="124"/>
    </row>
    <row r="602" spans="2:4">
      <c r="B602" s="123"/>
      <c r="C602" s="124"/>
      <c r="D602" s="124"/>
    </row>
    <row r="603" spans="2:4">
      <c r="B603" s="123"/>
      <c r="C603" s="124"/>
      <c r="D603" s="124"/>
    </row>
    <row r="604" spans="2:4">
      <c r="B604" s="123"/>
      <c r="C604" s="124"/>
      <c r="D604" s="124"/>
    </row>
    <row r="605" spans="2:4">
      <c r="B605" s="123"/>
      <c r="C605" s="124"/>
      <c r="D605" s="124"/>
    </row>
    <row r="606" spans="2:4">
      <c r="B606" s="123"/>
      <c r="C606" s="124"/>
      <c r="D606" s="124"/>
    </row>
    <row r="607" spans="2:4">
      <c r="B607" s="123"/>
      <c r="C607" s="124"/>
      <c r="D607" s="124"/>
    </row>
    <row r="608" spans="2:4">
      <c r="B608" s="123"/>
      <c r="C608" s="124"/>
      <c r="D608" s="124"/>
    </row>
    <row r="609" spans="2:4">
      <c r="B609" s="123"/>
      <c r="C609" s="124"/>
      <c r="D609" s="124"/>
    </row>
    <row r="610" spans="2:4">
      <c r="B610" s="123"/>
      <c r="C610" s="124"/>
      <c r="D610" s="124"/>
    </row>
    <row r="611" spans="2:4">
      <c r="B611" s="123"/>
      <c r="C611" s="124"/>
      <c r="D611" s="124"/>
    </row>
    <row r="612" spans="2:4">
      <c r="B612" s="123"/>
      <c r="C612" s="124"/>
      <c r="D612" s="124"/>
    </row>
    <row r="613" spans="2:4">
      <c r="B613" s="123"/>
      <c r="C613" s="124"/>
      <c r="D613" s="124"/>
    </row>
    <row r="614" spans="2:4">
      <c r="B614" s="123"/>
      <c r="C614" s="124"/>
      <c r="D614" s="124"/>
    </row>
    <row r="615" spans="2:4">
      <c r="B615" s="123"/>
      <c r="C615" s="124"/>
      <c r="D615" s="124"/>
    </row>
    <row r="616" spans="2:4">
      <c r="B616" s="123"/>
      <c r="C616" s="124"/>
      <c r="D616" s="124"/>
    </row>
    <row r="617" spans="2:4">
      <c r="B617" s="123"/>
      <c r="C617" s="124"/>
      <c r="D617" s="124"/>
    </row>
    <row r="618" spans="2:4">
      <c r="B618" s="123"/>
      <c r="C618" s="124"/>
      <c r="D618" s="124"/>
    </row>
    <row r="619" spans="2:4">
      <c r="B619" s="123"/>
      <c r="C619" s="124"/>
      <c r="D619" s="124"/>
    </row>
    <row r="620" spans="2:4">
      <c r="B620" s="123"/>
      <c r="C620" s="124"/>
      <c r="D620" s="124"/>
    </row>
    <row r="621" spans="2:4">
      <c r="B621" s="123"/>
      <c r="C621" s="124"/>
      <c r="D621" s="124"/>
    </row>
    <row r="622" spans="2:4">
      <c r="B622" s="123"/>
      <c r="C622" s="124"/>
      <c r="D622" s="124"/>
    </row>
    <row r="623" spans="2:4">
      <c r="B623" s="123"/>
      <c r="C623" s="124"/>
      <c r="D623" s="124"/>
    </row>
    <row r="624" spans="2:4">
      <c r="B624" s="123"/>
      <c r="C624" s="124"/>
      <c r="D624" s="124"/>
    </row>
    <row r="625" spans="2:4">
      <c r="B625" s="123"/>
      <c r="C625" s="124"/>
      <c r="D625" s="124"/>
    </row>
    <row r="626" spans="2:4">
      <c r="B626" s="123"/>
      <c r="C626" s="124"/>
      <c r="D626" s="124"/>
    </row>
    <row r="627" spans="2:4">
      <c r="B627" s="123"/>
      <c r="C627" s="124"/>
      <c r="D627" s="124"/>
    </row>
    <row r="628" spans="2:4">
      <c r="B628" s="123"/>
      <c r="C628" s="124"/>
      <c r="D628" s="124"/>
    </row>
    <row r="629" spans="2:4">
      <c r="B629" s="123"/>
      <c r="C629" s="124"/>
      <c r="D629" s="124"/>
    </row>
    <row r="630" spans="2:4">
      <c r="B630" s="123"/>
      <c r="C630" s="124"/>
      <c r="D630" s="124"/>
    </row>
    <row r="631" spans="2:4">
      <c r="B631" s="123"/>
      <c r="C631" s="124"/>
      <c r="D631" s="124"/>
    </row>
    <row r="632" spans="2:4">
      <c r="B632" s="123"/>
      <c r="C632" s="124"/>
      <c r="D632" s="124"/>
    </row>
    <row r="633" spans="2:4">
      <c r="B633" s="123"/>
      <c r="C633" s="124"/>
      <c r="D633" s="124"/>
    </row>
    <row r="634" spans="2:4">
      <c r="B634" s="123"/>
      <c r="C634" s="124"/>
      <c r="D634" s="124"/>
    </row>
    <row r="635" spans="2:4">
      <c r="B635" s="123"/>
      <c r="C635" s="124"/>
      <c r="D635" s="124"/>
    </row>
    <row r="636" spans="2:4">
      <c r="B636" s="123"/>
      <c r="C636" s="124"/>
      <c r="D636" s="124"/>
    </row>
    <row r="637" spans="2:4">
      <c r="B637" s="123"/>
      <c r="C637" s="124"/>
      <c r="D637" s="124"/>
    </row>
    <row r="638" spans="2:4">
      <c r="B638" s="123"/>
      <c r="C638" s="124"/>
      <c r="D638" s="124"/>
    </row>
    <row r="639" spans="2:4">
      <c r="B639" s="123"/>
      <c r="C639" s="124"/>
      <c r="D639" s="124"/>
    </row>
    <row r="640" spans="2:4">
      <c r="B640" s="123"/>
      <c r="C640" s="124"/>
      <c r="D640" s="124"/>
    </row>
    <row r="641" spans="2:4">
      <c r="B641" s="123"/>
      <c r="C641" s="124"/>
      <c r="D641" s="124"/>
    </row>
    <row r="642" spans="2:4">
      <c r="B642" s="123"/>
      <c r="C642" s="124"/>
      <c r="D642" s="124"/>
    </row>
    <row r="643" spans="2:4">
      <c r="B643" s="123"/>
      <c r="C643" s="124"/>
      <c r="D643" s="124"/>
    </row>
    <row r="644" spans="2:4">
      <c r="B644" s="123"/>
      <c r="C644" s="124"/>
      <c r="D644" s="124"/>
    </row>
    <row r="645" spans="2:4">
      <c r="B645" s="123"/>
      <c r="C645" s="124"/>
      <c r="D645" s="124"/>
    </row>
    <row r="646" spans="2:4">
      <c r="B646" s="123"/>
      <c r="C646" s="124"/>
      <c r="D646" s="124"/>
    </row>
    <row r="647" spans="2:4">
      <c r="B647" s="123"/>
      <c r="C647" s="124"/>
      <c r="D647" s="124"/>
    </row>
    <row r="648" spans="2:4">
      <c r="B648" s="123"/>
      <c r="C648" s="124"/>
      <c r="D648" s="124"/>
    </row>
    <row r="649" spans="2:4">
      <c r="B649" s="123"/>
      <c r="C649" s="124"/>
      <c r="D649" s="124"/>
    </row>
    <row r="650" spans="2:4">
      <c r="B650" s="123"/>
      <c r="C650" s="124"/>
      <c r="D650" s="124"/>
    </row>
    <row r="651" spans="2:4">
      <c r="B651" s="123"/>
      <c r="C651" s="124"/>
      <c r="D651" s="124"/>
    </row>
    <row r="652" spans="2:4">
      <c r="B652" s="123"/>
      <c r="C652" s="124"/>
      <c r="D652" s="124"/>
    </row>
    <row r="653" spans="2:4">
      <c r="B653" s="123"/>
      <c r="C653" s="124"/>
      <c r="D653" s="124"/>
    </row>
    <row r="654" spans="2:4">
      <c r="B654" s="123"/>
      <c r="C654" s="124"/>
      <c r="D654" s="124"/>
    </row>
    <row r="655" spans="2:4">
      <c r="B655" s="123"/>
      <c r="C655" s="124"/>
      <c r="D655" s="124"/>
    </row>
    <row r="656" spans="2:4">
      <c r="B656" s="123"/>
      <c r="C656" s="124"/>
      <c r="D656" s="124"/>
    </row>
    <row r="657" spans="2:4">
      <c r="B657" s="123"/>
      <c r="C657" s="124"/>
      <c r="D657" s="124"/>
    </row>
    <row r="658" spans="2:4">
      <c r="B658" s="123"/>
      <c r="C658" s="124"/>
      <c r="D658" s="124"/>
    </row>
    <row r="659" spans="2:4">
      <c r="B659" s="123"/>
      <c r="C659" s="124"/>
      <c r="D659" s="124"/>
    </row>
    <row r="660" spans="2:4">
      <c r="B660" s="123"/>
      <c r="C660" s="124"/>
      <c r="D660" s="124"/>
    </row>
    <row r="661" spans="2:4">
      <c r="B661" s="123"/>
      <c r="C661" s="124"/>
      <c r="D661" s="124"/>
    </row>
    <row r="662" spans="2:4">
      <c r="B662" s="123"/>
      <c r="C662" s="124"/>
      <c r="D662" s="124"/>
    </row>
    <row r="663" spans="2:4">
      <c r="B663" s="123"/>
      <c r="C663" s="124"/>
      <c r="D663" s="124"/>
    </row>
    <row r="664" spans="2:4">
      <c r="B664" s="123"/>
      <c r="C664" s="124"/>
      <c r="D664" s="124"/>
    </row>
    <row r="665" spans="2:4">
      <c r="B665" s="123"/>
      <c r="C665" s="124"/>
      <c r="D665" s="124"/>
    </row>
    <row r="666" spans="2:4">
      <c r="B666" s="123"/>
      <c r="C666" s="124"/>
      <c r="D666" s="124"/>
    </row>
    <row r="667" spans="2:4">
      <c r="B667" s="123"/>
      <c r="C667" s="124"/>
      <c r="D667" s="124"/>
    </row>
    <row r="668" spans="2:4">
      <c r="B668" s="123"/>
      <c r="C668" s="124"/>
      <c r="D668" s="124"/>
    </row>
    <row r="669" spans="2:4">
      <c r="B669" s="123"/>
      <c r="C669" s="124"/>
      <c r="D669" s="124"/>
    </row>
    <row r="670" spans="2:4">
      <c r="B670" s="123"/>
      <c r="C670" s="124"/>
      <c r="D670" s="124"/>
    </row>
    <row r="671" spans="2:4">
      <c r="B671" s="123"/>
      <c r="C671" s="124"/>
      <c r="D671" s="124"/>
    </row>
    <row r="672" spans="2:4">
      <c r="B672" s="123"/>
      <c r="C672" s="124"/>
      <c r="D672" s="124"/>
    </row>
    <row r="673" spans="2:4">
      <c r="B673" s="123"/>
      <c r="C673" s="124"/>
      <c r="D673" s="124"/>
    </row>
    <row r="674" spans="2:4">
      <c r="B674" s="123"/>
      <c r="C674" s="124"/>
      <c r="D674" s="124"/>
    </row>
    <row r="675" spans="2:4">
      <c r="B675" s="123"/>
      <c r="C675" s="124"/>
      <c r="D675" s="124"/>
    </row>
    <row r="676" spans="2:4">
      <c r="B676" s="123"/>
      <c r="C676" s="124"/>
      <c r="D676" s="124"/>
    </row>
    <row r="677" spans="2:4">
      <c r="B677" s="123"/>
      <c r="C677" s="124"/>
      <c r="D677" s="124"/>
    </row>
    <row r="678" spans="2:4">
      <c r="B678" s="123"/>
      <c r="C678" s="124"/>
      <c r="D678" s="124"/>
    </row>
    <row r="679" spans="2:4">
      <c r="B679" s="123"/>
      <c r="C679" s="124"/>
      <c r="D679" s="124"/>
    </row>
    <row r="680" spans="2:4">
      <c r="B680" s="123"/>
      <c r="C680" s="124"/>
      <c r="D680" s="124"/>
    </row>
    <row r="681" spans="2:4">
      <c r="B681" s="123"/>
      <c r="C681" s="124"/>
      <c r="D681" s="124"/>
    </row>
    <row r="682" spans="2:4">
      <c r="B682" s="123"/>
      <c r="C682" s="124"/>
      <c r="D682" s="124"/>
    </row>
    <row r="683" spans="2:4">
      <c r="B683" s="123"/>
      <c r="C683" s="124"/>
      <c r="D683" s="124"/>
    </row>
    <row r="684" spans="2:4">
      <c r="B684" s="123"/>
      <c r="C684" s="124"/>
      <c r="D684" s="124"/>
    </row>
    <row r="685" spans="2:4">
      <c r="B685" s="123"/>
      <c r="C685" s="124"/>
      <c r="D685" s="124"/>
    </row>
    <row r="686" spans="2:4">
      <c r="B686" s="123"/>
      <c r="C686" s="124"/>
      <c r="D686" s="124"/>
    </row>
    <row r="687" spans="2:4">
      <c r="B687" s="123"/>
      <c r="C687" s="124"/>
      <c r="D687" s="124"/>
    </row>
    <row r="688" spans="2:4">
      <c r="B688" s="123"/>
      <c r="C688" s="124"/>
      <c r="D688" s="124"/>
    </row>
    <row r="689" spans="2:4">
      <c r="B689" s="123"/>
      <c r="C689" s="124"/>
      <c r="D689" s="124"/>
    </row>
    <row r="690" spans="2:4">
      <c r="B690" s="123"/>
      <c r="C690" s="124"/>
      <c r="D690" s="124"/>
    </row>
    <row r="691" spans="2:4">
      <c r="B691" s="123"/>
      <c r="C691" s="124"/>
      <c r="D691" s="124"/>
    </row>
    <row r="692" spans="2:4">
      <c r="B692" s="123"/>
      <c r="C692" s="124"/>
      <c r="D692" s="124"/>
    </row>
    <row r="693" spans="2:4">
      <c r="B693" s="123"/>
      <c r="C693" s="124"/>
      <c r="D693" s="124"/>
    </row>
    <row r="694" spans="2:4">
      <c r="B694" s="123"/>
      <c r="C694" s="124"/>
      <c r="D694" s="124"/>
    </row>
    <row r="695" spans="2:4">
      <c r="B695" s="123"/>
      <c r="C695" s="124"/>
      <c r="D695" s="124"/>
    </row>
    <row r="696" spans="2:4">
      <c r="B696" s="123"/>
      <c r="C696" s="124"/>
      <c r="D696" s="124"/>
    </row>
    <row r="697" spans="2:4">
      <c r="B697" s="123"/>
      <c r="C697" s="124"/>
      <c r="D697" s="124"/>
    </row>
    <row r="698" spans="2:4">
      <c r="B698" s="123"/>
      <c r="C698" s="124"/>
      <c r="D698" s="124"/>
    </row>
    <row r="699" spans="2:4">
      <c r="B699" s="123"/>
      <c r="C699" s="124"/>
      <c r="D699" s="124"/>
    </row>
    <row r="700" spans="2:4">
      <c r="B700" s="123"/>
      <c r="C700" s="124"/>
      <c r="D700" s="124"/>
    </row>
    <row r="701" spans="2:4">
      <c r="B701" s="123"/>
      <c r="C701" s="124"/>
      <c r="D701" s="124"/>
    </row>
    <row r="702" spans="2:4">
      <c r="B702" s="123"/>
      <c r="C702" s="124"/>
      <c r="D702" s="124"/>
    </row>
    <row r="703" spans="2:4">
      <c r="B703" s="123"/>
      <c r="C703" s="124"/>
      <c r="D703" s="124"/>
    </row>
    <row r="704" spans="2:4">
      <c r="B704" s="123"/>
      <c r="C704" s="124"/>
      <c r="D704" s="124"/>
    </row>
    <row r="705" spans="2:4">
      <c r="B705" s="123"/>
      <c r="C705" s="124"/>
      <c r="D705" s="124"/>
    </row>
    <row r="706" spans="2:4">
      <c r="B706" s="123"/>
      <c r="C706" s="124"/>
      <c r="D706" s="124"/>
    </row>
    <row r="707" spans="2:4">
      <c r="B707" s="123"/>
      <c r="C707" s="124"/>
      <c r="D707" s="124"/>
    </row>
    <row r="708" spans="2:4">
      <c r="B708" s="123"/>
      <c r="C708" s="124"/>
      <c r="D708" s="124"/>
    </row>
    <row r="709" spans="2:4">
      <c r="B709" s="123"/>
      <c r="C709" s="124"/>
      <c r="D709" s="124"/>
    </row>
    <row r="710" spans="2:4">
      <c r="B710" s="123"/>
      <c r="C710" s="124"/>
      <c r="D710" s="124"/>
    </row>
    <row r="711" spans="2:4">
      <c r="B711" s="123"/>
      <c r="C711" s="124"/>
      <c r="D711" s="124"/>
    </row>
    <row r="712" spans="2:4">
      <c r="B712" s="123"/>
      <c r="C712" s="124"/>
      <c r="D712" s="124"/>
    </row>
    <row r="713" spans="2:4">
      <c r="B713" s="123"/>
      <c r="C713" s="124"/>
      <c r="D713" s="124"/>
    </row>
    <row r="714" spans="2:4">
      <c r="B714" s="123"/>
      <c r="C714" s="124"/>
      <c r="D714" s="124"/>
    </row>
    <row r="715" spans="2:4">
      <c r="B715" s="123"/>
      <c r="C715" s="124"/>
      <c r="D715" s="124"/>
    </row>
    <row r="716" spans="2:4">
      <c r="B716" s="123"/>
      <c r="C716" s="124"/>
      <c r="D716" s="124"/>
    </row>
    <row r="717" spans="2:4">
      <c r="B717" s="123"/>
      <c r="C717" s="124"/>
      <c r="D717" s="124"/>
    </row>
    <row r="718" spans="2:4">
      <c r="B718" s="123"/>
      <c r="C718" s="124"/>
      <c r="D718" s="124"/>
    </row>
    <row r="719" spans="2:4">
      <c r="B719" s="123"/>
      <c r="C719" s="124"/>
      <c r="D719" s="124"/>
    </row>
    <row r="720" spans="2:4">
      <c r="B720" s="123"/>
      <c r="C720" s="124"/>
      <c r="D720" s="124"/>
    </row>
    <row r="721" spans="2:4">
      <c r="B721" s="123"/>
      <c r="C721" s="124"/>
      <c r="D721" s="124"/>
    </row>
    <row r="722" spans="2:4">
      <c r="B722" s="123"/>
      <c r="C722" s="124"/>
      <c r="D722" s="124"/>
    </row>
    <row r="723" spans="2:4">
      <c r="B723" s="123"/>
      <c r="C723" s="124"/>
      <c r="D723" s="124"/>
    </row>
    <row r="724" spans="2:4">
      <c r="B724" s="123"/>
      <c r="C724" s="124"/>
      <c r="D724" s="124"/>
    </row>
    <row r="725" spans="2:4">
      <c r="B725" s="123"/>
      <c r="C725" s="124"/>
      <c r="D725" s="124"/>
    </row>
    <row r="726" spans="2:4">
      <c r="B726" s="123"/>
      <c r="C726" s="124"/>
      <c r="D726" s="124"/>
    </row>
    <row r="727" spans="2:4">
      <c r="B727" s="123"/>
      <c r="C727" s="124"/>
      <c r="D727" s="124"/>
    </row>
    <row r="728" spans="2:4">
      <c r="B728" s="123"/>
      <c r="C728" s="124"/>
      <c r="D728" s="124"/>
    </row>
    <row r="729" spans="2:4">
      <c r="B729" s="123"/>
      <c r="C729" s="124"/>
      <c r="D729" s="124"/>
    </row>
    <row r="730" spans="2:4">
      <c r="B730" s="123"/>
      <c r="C730" s="124"/>
      <c r="D730" s="124"/>
    </row>
    <row r="731" spans="2:4">
      <c r="B731" s="123"/>
      <c r="C731" s="124"/>
      <c r="D731" s="124"/>
    </row>
    <row r="732" spans="2:4">
      <c r="B732" s="123"/>
      <c r="C732" s="124"/>
      <c r="D732" s="124"/>
    </row>
    <row r="733" spans="2:4">
      <c r="B733" s="123"/>
      <c r="C733" s="124"/>
      <c r="D733" s="124"/>
    </row>
    <row r="734" spans="2:4">
      <c r="B734" s="123"/>
      <c r="C734" s="124"/>
      <c r="D734" s="124"/>
    </row>
    <row r="735" spans="2:4">
      <c r="B735" s="123"/>
      <c r="C735" s="124"/>
      <c r="D735" s="124"/>
    </row>
    <row r="736" spans="2:4">
      <c r="B736" s="123"/>
      <c r="C736" s="124"/>
      <c r="D736" s="124"/>
    </row>
    <row r="737" spans="2:4">
      <c r="B737" s="123"/>
      <c r="C737" s="124"/>
      <c r="D737" s="124"/>
    </row>
    <row r="738" spans="2:4">
      <c r="B738" s="123"/>
      <c r="C738" s="124"/>
      <c r="D738" s="124"/>
    </row>
    <row r="739" spans="2:4">
      <c r="B739" s="123"/>
      <c r="C739" s="124"/>
      <c r="D739" s="124"/>
    </row>
    <row r="740" spans="2:4">
      <c r="B740" s="123"/>
      <c r="C740" s="124"/>
      <c r="D740" s="124"/>
    </row>
    <row r="741" spans="2:4">
      <c r="B741" s="123"/>
      <c r="C741" s="124"/>
      <c r="D741" s="124"/>
    </row>
    <row r="742" spans="2:4">
      <c r="B742" s="123"/>
      <c r="C742" s="124"/>
      <c r="D742" s="124"/>
    </row>
    <row r="743" spans="2:4">
      <c r="B743" s="123"/>
      <c r="C743" s="124"/>
      <c r="D743" s="124"/>
    </row>
    <row r="744" spans="2:4">
      <c r="B744" s="123"/>
      <c r="C744" s="124"/>
      <c r="D744" s="124"/>
    </row>
    <row r="745" spans="2:4">
      <c r="B745" s="123"/>
      <c r="C745" s="124"/>
      <c r="D745" s="124"/>
    </row>
    <row r="746" spans="2:4">
      <c r="B746" s="123"/>
      <c r="C746" s="124"/>
      <c r="D746" s="124"/>
    </row>
    <row r="747" spans="2:4">
      <c r="B747" s="123"/>
      <c r="C747" s="124"/>
      <c r="D747" s="124"/>
    </row>
    <row r="748" spans="2:4">
      <c r="B748" s="123"/>
      <c r="C748" s="124"/>
      <c r="D748" s="124"/>
    </row>
    <row r="749" spans="2:4">
      <c r="B749" s="123"/>
      <c r="C749" s="124"/>
      <c r="D749" s="124"/>
    </row>
    <row r="750" spans="2:4">
      <c r="B750" s="123"/>
      <c r="C750" s="124"/>
      <c r="D750" s="124"/>
    </row>
    <row r="751" spans="2:4">
      <c r="B751" s="123"/>
      <c r="C751" s="124"/>
      <c r="D751" s="124"/>
    </row>
    <row r="752" spans="2:4">
      <c r="B752" s="123"/>
      <c r="C752" s="124"/>
      <c r="D752" s="124"/>
    </row>
    <row r="753" spans="2:4">
      <c r="B753" s="123"/>
      <c r="C753" s="124"/>
      <c r="D753" s="124"/>
    </row>
    <row r="754" spans="2:4">
      <c r="B754" s="123"/>
      <c r="C754" s="124"/>
      <c r="D754" s="124"/>
    </row>
    <row r="755" spans="2:4">
      <c r="B755" s="123"/>
      <c r="C755" s="124"/>
      <c r="D755" s="124"/>
    </row>
    <row r="756" spans="2:4">
      <c r="B756" s="123"/>
      <c r="C756" s="124"/>
      <c r="D756" s="124"/>
    </row>
    <row r="757" spans="2:4">
      <c r="B757" s="123"/>
      <c r="C757" s="124"/>
      <c r="D757" s="124"/>
    </row>
    <row r="758" spans="2:4">
      <c r="B758" s="123"/>
      <c r="C758" s="124"/>
      <c r="D758" s="124"/>
    </row>
    <row r="759" spans="2:4">
      <c r="B759" s="123"/>
      <c r="C759" s="124"/>
      <c r="D759" s="124"/>
    </row>
    <row r="760" spans="2:4">
      <c r="B760" s="123"/>
      <c r="C760" s="124"/>
      <c r="D760" s="124"/>
    </row>
    <row r="761" spans="2:4">
      <c r="B761" s="123"/>
      <c r="C761" s="124"/>
      <c r="D761" s="124"/>
    </row>
    <row r="762" spans="2:4">
      <c r="B762" s="123"/>
      <c r="C762" s="124"/>
      <c r="D762" s="124"/>
    </row>
    <row r="763" spans="2:4">
      <c r="B763" s="123"/>
      <c r="C763" s="124"/>
      <c r="D763" s="124"/>
    </row>
    <row r="764" spans="2:4">
      <c r="B764" s="123"/>
      <c r="C764" s="124"/>
      <c r="D764" s="124"/>
    </row>
    <row r="765" spans="2:4">
      <c r="B765" s="123"/>
      <c r="C765" s="124"/>
      <c r="D765" s="124"/>
    </row>
    <row r="766" spans="2:4">
      <c r="B766" s="123"/>
      <c r="C766" s="124"/>
      <c r="D766" s="124"/>
    </row>
    <row r="767" spans="2:4">
      <c r="B767" s="123"/>
      <c r="C767" s="124"/>
      <c r="D767" s="124"/>
    </row>
    <row r="768" spans="2:4">
      <c r="B768" s="123"/>
      <c r="C768" s="124"/>
      <c r="D768" s="124"/>
    </row>
    <row r="769" spans="2:4">
      <c r="B769" s="123"/>
      <c r="C769" s="124"/>
      <c r="D769" s="124"/>
    </row>
    <row r="770" spans="2:4">
      <c r="B770" s="123"/>
      <c r="C770" s="124"/>
      <c r="D770" s="124"/>
    </row>
    <row r="771" spans="2:4">
      <c r="B771" s="123"/>
      <c r="C771" s="124"/>
      <c r="D771" s="124"/>
    </row>
    <row r="772" spans="2:4">
      <c r="B772" s="123"/>
      <c r="C772" s="124"/>
      <c r="D772" s="124"/>
    </row>
    <row r="773" spans="2:4">
      <c r="B773" s="123"/>
      <c r="C773" s="124"/>
      <c r="D773" s="124"/>
    </row>
    <row r="774" spans="2:4">
      <c r="B774" s="123"/>
      <c r="C774" s="124"/>
      <c r="D774" s="124"/>
    </row>
    <row r="775" spans="2:4">
      <c r="B775" s="123"/>
      <c r="C775" s="124"/>
      <c r="D775" s="124"/>
    </row>
    <row r="776" spans="2:4">
      <c r="B776" s="123"/>
      <c r="C776" s="124"/>
      <c r="D776" s="124"/>
    </row>
    <row r="777" spans="2:4">
      <c r="B777" s="123"/>
      <c r="C777" s="124"/>
      <c r="D777" s="124"/>
    </row>
    <row r="778" spans="2:4">
      <c r="B778" s="123"/>
      <c r="C778" s="124"/>
      <c r="D778" s="124"/>
    </row>
    <row r="779" spans="2:4">
      <c r="B779" s="123"/>
      <c r="C779" s="124"/>
      <c r="D779" s="124"/>
    </row>
    <row r="780" spans="2:4">
      <c r="B780" s="123"/>
      <c r="C780" s="124"/>
      <c r="D780" s="124"/>
    </row>
    <row r="781" spans="2:4">
      <c r="B781" s="123"/>
      <c r="C781" s="124"/>
      <c r="D781" s="124"/>
    </row>
    <row r="782" spans="2:4">
      <c r="B782" s="123"/>
      <c r="C782" s="124"/>
      <c r="D782" s="124"/>
    </row>
    <row r="783" spans="2:4">
      <c r="B783" s="123"/>
      <c r="C783" s="124"/>
      <c r="D783" s="124"/>
    </row>
    <row r="784" spans="2:4">
      <c r="B784" s="123"/>
      <c r="C784" s="124"/>
      <c r="D784" s="124"/>
    </row>
    <row r="785" spans="2:4">
      <c r="B785" s="123"/>
      <c r="C785" s="124"/>
      <c r="D785" s="124"/>
    </row>
    <row r="786" spans="2:4">
      <c r="B786" s="123"/>
      <c r="C786" s="124"/>
      <c r="D786" s="124"/>
    </row>
    <row r="787" spans="2:4">
      <c r="B787" s="123"/>
      <c r="C787" s="124"/>
      <c r="D787" s="124"/>
    </row>
    <row r="788" spans="2:4">
      <c r="B788" s="123"/>
      <c r="C788" s="124"/>
      <c r="D788" s="124"/>
    </row>
    <row r="789" spans="2:4">
      <c r="B789" s="123"/>
      <c r="C789" s="124"/>
      <c r="D789" s="124"/>
    </row>
    <row r="790" spans="2:4">
      <c r="B790" s="123"/>
      <c r="C790" s="124"/>
      <c r="D790" s="124"/>
    </row>
    <row r="791" spans="2:4">
      <c r="B791" s="123"/>
      <c r="C791" s="124"/>
      <c r="D791" s="124"/>
    </row>
    <row r="792" spans="2:4">
      <c r="B792" s="123"/>
      <c r="C792" s="124"/>
      <c r="D792" s="124"/>
    </row>
    <row r="793" spans="2:4">
      <c r="B793" s="123"/>
      <c r="C793" s="124"/>
      <c r="D793" s="124"/>
    </row>
    <row r="794" spans="2:4">
      <c r="B794" s="123"/>
      <c r="C794" s="124"/>
      <c r="D794" s="124"/>
    </row>
    <row r="795" spans="2:4">
      <c r="B795" s="123"/>
      <c r="C795" s="124"/>
      <c r="D795" s="124"/>
    </row>
    <row r="796" spans="2:4">
      <c r="B796" s="123"/>
      <c r="C796" s="124"/>
      <c r="D796" s="124"/>
    </row>
    <row r="797" spans="2:4">
      <c r="B797" s="123"/>
      <c r="C797" s="124"/>
      <c r="D797" s="124"/>
    </row>
    <row r="798" spans="2:4">
      <c r="B798" s="123"/>
      <c r="C798" s="124"/>
      <c r="D798" s="124"/>
    </row>
    <row r="799" spans="2:4">
      <c r="B799" s="123"/>
      <c r="C799" s="124"/>
      <c r="D799" s="124"/>
    </row>
    <row r="800" spans="2:4">
      <c r="B800" s="123"/>
      <c r="C800" s="124"/>
      <c r="D800" s="124"/>
    </row>
    <row r="801" spans="2:4">
      <c r="B801" s="123"/>
      <c r="C801" s="124"/>
      <c r="D801" s="124"/>
    </row>
    <row r="802" spans="2:4">
      <c r="B802" s="123"/>
      <c r="C802" s="124"/>
      <c r="D802" s="124"/>
    </row>
    <row r="803" spans="2:4">
      <c r="B803" s="123"/>
      <c r="C803" s="124"/>
      <c r="D803" s="124"/>
    </row>
    <row r="804" spans="2:4">
      <c r="B804" s="123"/>
      <c r="C804" s="124"/>
      <c r="D804" s="124"/>
    </row>
    <row r="805" spans="2:4">
      <c r="B805" s="123"/>
      <c r="C805" s="124"/>
      <c r="D805" s="124"/>
    </row>
    <row r="806" spans="2:4">
      <c r="B806" s="123"/>
      <c r="C806" s="124"/>
      <c r="D806" s="124"/>
    </row>
    <row r="807" spans="2:4">
      <c r="B807" s="123"/>
      <c r="C807" s="124"/>
      <c r="D807" s="124"/>
    </row>
    <row r="808" spans="2:4">
      <c r="B808" s="123"/>
      <c r="C808" s="124"/>
      <c r="D808" s="124"/>
    </row>
    <row r="809" spans="2:4">
      <c r="B809" s="123"/>
      <c r="C809" s="124"/>
      <c r="D809" s="124"/>
    </row>
    <row r="810" spans="2:4">
      <c r="B810" s="123"/>
      <c r="C810" s="124"/>
      <c r="D810" s="124"/>
    </row>
    <row r="811" spans="2:4">
      <c r="B811" s="123"/>
      <c r="C811" s="124"/>
      <c r="D811" s="124"/>
    </row>
    <row r="812" spans="2:4">
      <c r="B812" s="123"/>
      <c r="C812" s="124"/>
      <c r="D812" s="124"/>
    </row>
    <row r="813" spans="2:4">
      <c r="B813" s="123"/>
      <c r="C813" s="124"/>
      <c r="D813" s="124"/>
    </row>
    <row r="814" spans="2:4">
      <c r="B814" s="123"/>
      <c r="C814" s="124"/>
      <c r="D814" s="124"/>
    </row>
    <row r="815" spans="2:4">
      <c r="B815" s="123"/>
      <c r="C815" s="124"/>
      <c r="D815" s="124"/>
    </row>
    <row r="816" spans="2:4">
      <c r="B816" s="123"/>
      <c r="C816" s="124"/>
      <c r="D816" s="124"/>
    </row>
    <row r="817" spans="2:4">
      <c r="B817" s="123"/>
      <c r="C817" s="124"/>
      <c r="D817" s="124"/>
    </row>
    <row r="818" spans="2:4">
      <c r="B818" s="123"/>
      <c r="C818" s="124"/>
      <c r="D818" s="124"/>
    </row>
    <row r="819" spans="2:4">
      <c r="B819" s="123"/>
      <c r="C819" s="124"/>
      <c r="D819" s="124"/>
    </row>
    <row r="820" spans="2:4">
      <c r="B820" s="123"/>
      <c r="C820" s="124"/>
      <c r="D820" s="124"/>
    </row>
    <row r="821" spans="2:4">
      <c r="B821" s="123"/>
      <c r="C821" s="124"/>
      <c r="D821" s="124"/>
    </row>
    <row r="822" spans="2:4">
      <c r="B822" s="123"/>
      <c r="C822" s="124"/>
      <c r="D822" s="124"/>
    </row>
    <row r="823" spans="2:4">
      <c r="B823" s="123"/>
      <c r="C823" s="124"/>
      <c r="D823" s="124"/>
    </row>
    <row r="824" spans="2:4">
      <c r="B824" s="123"/>
      <c r="C824" s="124"/>
      <c r="D824" s="124"/>
    </row>
    <row r="825" spans="2:4">
      <c r="B825" s="123"/>
      <c r="C825" s="124"/>
      <c r="D825" s="124"/>
    </row>
    <row r="826" spans="2:4">
      <c r="B826" s="123"/>
      <c r="C826" s="124"/>
      <c r="D826" s="124"/>
    </row>
    <row r="827" spans="2:4">
      <c r="B827" s="123"/>
      <c r="C827" s="124"/>
      <c r="D827" s="124"/>
    </row>
    <row r="828" spans="2:4">
      <c r="B828" s="123"/>
      <c r="C828" s="124"/>
      <c r="D828" s="124"/>
    </row>
    <row r="829" spans="2:4">
      <c r="B829" s="123"/>
      <c r="C829" s="124"/>
      <c r="D829" s="124"/>
    </row>
    <row r="830" spans="2:4">
      <c r="B830" s="123"/>
      <c r="C830" s="124"/>
      <c r="D830" s="124"/>
    </row>
    <row r="831" spans="2:4">
      <c r="B831" s="123"/>
      <c r="C831" s="124"/>
      <c r="D831" s="124"/>
    </row>
    <row r="832" spans="2:4">
      <c r="B832" s="123"/>
      <c r="C832" s="124"/>
      <c r="D832" s="124"/>
    </row>
    <row r="833" spans="2:4">
      <c r="B833" s="123"/>
      <c r="C833" s="124"/>
      <c r="D833" s="124"/>
    </row>
    <row r="834" spans="2:4">
      <c r="B834" s="123"/>
      <c r="C834" s="124"/>
      <c r="D834" s="124"/>
    </row>
    <row r="835" spans="2:4">
      <c r="B835" s="123"/>
      <c r="C835" s="124"/>
      <c r="D835" s="124"/>
    </row>
    <row r="836" spans="2:4">
      <c r="B836" s="123"/>
      <c r="C836" s="124"/>
      <c r="D836" s="124"/>
    </row>
    <row r="837" spans="2:4">
      <c r="B837" s="123"/>
      <c r="C837" s="124"/>
      <c r="D837" s="124"/>
    </row>
    <row r="838" spans="2:4">
      <c r="B838" s="123"/>
      <c r="C838" s="124"/>
      <c r="D838" s="124"/>
    </row>
    <row r="839" spans="2:4">
      <c r="B839" s="123"/>
      <c r="C839" s="124"/>
      <c r="D839" s="124"/>
    </row>
    <row r="840" spans="2:4">
      <c r="B840" s="123"/>
      <c r="C840" s="124"/>
      <c r="D840" s="124"/>
    </row>
    <row r="841" spans="2:4">
      <c r="B841" s="123"/>
      <c r="C841" s="124"/>
      <c r="D841" s="124"/>
    </row>
    <row r="842" spans="2:4">
      <c r="B842" s="123"/>
      <c r="C842" s="124"/>
      <c r="D842" s="124"/>
    </row>
    <row r="843" spans="2:4">
      <c r="B843" s="123"/>
      <c r="C843" s="124"/>
      <c r="D843" s="124"/>
    </row>
    <row r="844" spans="2:4">
      <c r="B844" s="123"/>
      <c r="C844" s="124"/>
      <c r="D844" s="124"/>
    </row>
    <row r="845" spans="2:4">
      <c r="B845" s="123"/>
      <c r="C845" s="124"/>
      <c r="D845" s="124"/>
    </row>
    <row r="846" spans="2:4">
      <c r="B846" s="123"/>
      <c r="C846" s="124"/>
      <c r="D846" s="124"/>
    </row>
    <row r="847" spans="2:4">
      <c r="B847" s="123"/>
      <c r="C847" s="124"/>
      <c r="D847" s="124"/>
    </row>
    <row r="848" spans="2:4">
      <c r="B848" s="123"/>
      <c r="C848" s="124"/>
      <c r="D848" s="124"/>
    </row>
    <row r="849" spans="2:4">
      <c r="B849" s="123"/>
      <c r="C849" s="124"/>
      <c r="D849" s="124"/>
    </row>
    <row r="850" spans="2:4">
      <c r="B850" s="123"/>
      <c r="C850" s="124"/>
      <c r="D850" s="124"/>
    </row>
    <row r="851" spans="2:4">
      <c r="B851" s="123"/>
      <c r="C851" s="124"/>
      <c r="D851" s="124"/>
    </row>
    <row r="852" spans="2:4">
      <c r="B852" s="123"/>
      <c r="C852" s="124"/>
      <c r="D852" s="124"/>
    </row>
    <row r="853" spans="2:4">
      <c r="B853" s="123"/>
      <c r="C853" s="124"/>
      <c r="D853" s="124"/>
    </row>
    <row r="854" spans="2:4">
      <c r="B854" s="123"/>
      <c r="C854" s="124"/>
      <c r="D854" s="124"/>
    </row>
    <row r="855" spans="2:4">
      <c r="B855" s="123"/>
      <c r="C855" s="124"/>
      <c r="D855" s="124"/>
    </row>
    <row r="856" spans="2:4">
      <c r="B856" s="123"/>
      <c r="C856" s="124"/>
      <c r="D856" s="124"/>
    </row>
    <row r="857" spans="2:4">
      <c r="B857" s="123"/>
      <c r="C857" s="124"/>
      <c r="D857" s="124"/>
    </row>
    <row r="858" spans="2:4">
      <c r="B858" s="123"/>
      <c r="C858" s="124"/>
      <c r="D858" s="124"/>
    </row>
    <row r="859" spans="2:4">
      <c r="B859" s="123"/>
      <c r="C859" s="124"/>
      <c r="D859" s="124"/>
    </row>
    <row r="860" spans="2:4">
      <c r="B860" s="123"/>
      <c r="C860" s="124"/>
      <c r="D860" s="124"/>
    </row>
    <row r="861" spans="2:4">
      <c r="B861" s="123"/>
      <c r="C861" s="124"/>
      <c r="D861" s="124"/>
    </row>
    <row r="862" spans="2:4">
      <c r="B862" s="123"/>
      <c r="C862" s="124"/>
      <c r="D862" s="124"/>
    </row>
    <row r="863" spans="2:4">
      <c r="B863" s="123"/>
      <c r="C863" s="124"/>
      <c r="D863" s="124"/>
    </row>
    <row r="864" spans="2:4">
      <c r="B864" s="123"/>
      <c r="C864" s="124"/>
      <c r="D864" s="124"/>
    </row>
    <row r="865" spans="2:4">
      <c r="B865" s="123"/>
      <c r="C865" s="124"/>
      <c r="D865" s="124"/>
    </row>
    <row r="866" spans="2:4">
      <c r="B866" s="123"/>
      <c r="C866" s="124"/>
      <c r="D866" s="124"/>
    </row>
    <row r="867" spans="2:4">
      <c r="B867" s="123"/>
      <c r="C867" s="124"/>
      <c r="D867" s="124"/>
    </row>
    <row r="868" spans="2:4">
      <c r="B868" s="123"/>
      <c r="C868" s="124"/>
      <c r="D868" s="124"/>
    </row>
    <row r="869" spans="2:4">
      <c r="B869" s="123"/>
      <c r="C869" s="124"/>
      <c r="D869" s="124"/>
    </row>
    <row r="870" spans="2:4">
      <c r="B870" s="123"/>
      <c r="C870" s="124"/>
      <c r="D870" s="124"/>
    </row>
    <row r="871" spans="2:4">
      <c r="B871" s="123"/>
      <c r="C871" s="124"/>
      <c r="D871" s="124"/>
    </row>
    <row r="872" spans="2:4">
      <c r="B872" s="123"/>
      <c r="C872" s="124"/>
      <c r="D872" s="124"/>
    </row>
    <row r="873" spans="2:4">
      <c r="B873" s="123"/>
      <c r="C873" s="124"/>
      <c r="D873" s="124"/>
    </row>
    <row r="874" spans="2:4">
      <c r="B874" s="123"/>
      <c r="C874" s="124"/>
      <c r="D874" s="124"/>
    </row>
    <row r="875" spans="2:4">
      <c r="B875" s="123"/>
      <c r="C875" s="124"/>
      <c r="D875" s="124"/>
    </row>
    <row r="876" spans="2:4">
      <c r="B876" s="123"/>
      <c r="C876" s="124"/>
      <c r="D876" s="124"/>
    </row>
    <row r="877" spans="2:4">
      <c r="B877" s="123"/>
      <c r="C877" s="124"/>
      <c r="D877" s="124"/>
    </row>
    <row r="878" spans="2:4">
      <c r="B878" s="123"/>
      <c r="C878" s="124"/>
      <c r="D878" s="124"/>
    </row>
    <row r="879" spans="2:4">
      <c r="B879" s="123"/>
      <c r="C879" s="124"/>
      <c r="D879" s="124"/>
    </row>
    <row r="880" spans="2:4">
      <c r="B880" s="123"/>
      <c r="C880" s="124"/>
      <c r="D880" s="124"/>
    </row>
    <row r="881" spans="2:4">
      <c r="B881" s="123"/>
      <c r="C881" s="124"/>
      <c r="D881" s="124"/>
    </row>
    <row r="882" spans="2:4">
      <c r="B882" s="123"/>
      <c r="C882" s="124"/>
      <c r="D882" s="124"/>
    </row>
    <row r="883" spans="2:4">
      <c r="B883" s="123"/>
      <c r="C883" s="124"/>
      <c r="D883" s="124"/>
    </row>
    <row r="884" spans="2:4">
      <c r="B884" s="123"/>
      <c r="C884" s="124"/>
      <c r="D884" s="124"/>
    </row>
    <row r="885" spans="2:4">
      <c r="B885" s="123"/>
      <c r="C885" s="124"/>
      <c r="D885" s="124"/>
    </row>
    <row r="886" spans="2:4">
      <c r="B886" s="123"/>
      <c r="C886" s="124"/>
      <c r="D886" s="124"/>
    </row>
    <row r="887" spans="2:4">
      <c r="B887" s="123"/>
      <c r="C887" s="124"/>
      <c r="D887" s="124"/>
    </row>
    <row r="888" spans="2:4">
      <c r="B888" s="123"/>
      <c r="C888" s="124"/>
      <c r="D888" s="124"/>
    </row>
    <row r="889" spans="2:4">
      <c r="B889" s="123"/>
      <c r="C889" s="124"/>
      <c r="D889" s="124"/>
    </row>
    <row r="890" spans="2:4">
      <c r="B890" s="123"/>
      <c r="C890" s="124"/>
      <c r="D890" s="124"/>
    </row>
    <row r="891" spans="2:4">
      <c r="B891" s="123"/>
      <c r="C891" s="124"/>
      <c r="D891" s="124"/>
    </row>
    <row r="892" spans="2:4">
      <c r="B892" s="123"/>
      <c r="C892" s="124"/>
      <c r="D892" s="124"/>
    </row>
    <row r="893" spans="2:4">
      <c r="B893" s="123"/>
      <c r="C893" s="124"/>
      <c r="D893" s="124"/>
    </row>
    <row r="894" spans="2:4">
      <c r="B894" s="123"/>
      <c r="C894" s="124"/>
      <c r="D894" s="124"/>
    </row>
    <row r="895" spans="2:4">
      <c r="B895" s="123"/>
      <c r="C895" s="124"/>
      <c r="D895" s="124"/>
    </row>
    <row r="896" spans="2:4">
      <c r="B896" s="123"/>
      <c r="C896" s="124"/>
      <c r="D896" s="124"/>
    </row>
    <row r="897" spans="2:4">
      <c r="B897" s="123"/>
      <c r="C897" s="124"/>
      <c r="D897" s="124"/>
    </row>
    <row r="898" spans="2:4">
      <c r="B898" s="123"/>
      <c r="C898" s="124"/>
      <c r="D898" s="124"/>
    </row>
    <row r="899" spans="2:4">
      <c r="B899" s="123"/>
      <c r="C899" s="124"/>
      <c r="D899" s="124"/>
    </row>
    <row r="900" spans="2:4">
      <c r="B900" s="123"/>
      <c r="C900" s="124"/>
      <c r="D900" s="124"/>
    </row>
    <row r="901" spans="2:4">
      <c r="B901" s="123"/>
      <c r="C901" s="124"/>
      <c r="D901" s="124"/>
    </row>
    <row r="902" spans="2:4">
      <c r="B902" s="123"/>
      <c r="C902" s="124"/>
      <c r="D902" s="124"/>
    </row>
    <row r="903" spans="2:4">
      <c r="B903" s="123"/>
      <c r="C903" s="124"/>
      <c r="D903" s="124"/>
    </row>
    <row r="904" spans="2:4">
      <c r="B904" s="123"/>
      <c r="C904" s="124"/>
      <c r="D904" s="124"/>
    </row>
    <row r="905" spans="2:4">
      <c r="B905" s="123"/>
      <c r="C905" s="124"/>
      <c r="D905" s="124"/>
    </row>
    <row r="906" spans="2:4">
      <c r="B906" s="123"/>
      <c r="C906" s="124"/>
      <c r="D906" s="124"/>
    </row>
    <row r="907" spans="2:4">
      <c r="B907" s="123"/>
      <c r="C907" s="124"/>
      <c r="D907" s="124"/>
    </row>
    <row r="908" spans="2:4">
      <c r="B908" s="123"/>
      <c r="C908" s="124"/>
      <c r="D908" s="124"/>
    </row>
    <row r="909" spans="2:4">
      <c r="B909" s="123"/>
      <c r="C909" s="124"/>
      <c r="D909" s="124"/>
    </row>
    <row r="910" spans="2:4">
      <c r="B910" s="123"/>
      <c r="C910" s="124"/>
      <c r="D910" s="124"/>
    </row>
    <row r="911" spans="2:4">
      <c r="B911" s="123"/>
      <c r="C911" s="124"/>
      <c r="D911" s="124"/>
    </row>
    <row r="912" spans="2:4">
      <c r="B912" s="123"/>
      <c r="C912" s="124"/>
      <c r="D912" s="124"/>
    </row>
    <row r="913" spans="2:4">
      <c r="B913" s="123"/>
      <c r="C913" s="124"/>
      <c r="D913" s="124"/>
    </row>
    <row r="914" spans="2:4">
      <c r="B914" s="123"/>
      <c r="C914" s="124"/>
      <c r="D914" s="124"/>
    </row>
    <row r="915" spans="2:4">
      <c r="B915" s="123"/>
      <c r="C915" s="124"/>
      <c r="D915" s="124"/>
    </row>
    <row r="916" spans="2:4">
      <c r="B916" s="123"/>
      <c r="C916" s="124"/>
      <c r="D916" s="124"/>
    </row>
    <row r="917" spans="2:4">
      <c r="B917" s="123"/>
      <c r="C917" s="124"/>
      <c r="D917" s="124"/>
    </row>
    <row r="918" spans="2:4">
      <c r="B918" s="123"/>
      <c r="C918" s="124"/>
      <c r="D918" s="124"/>
    </row>
    <row r="919" spans="2:4">
      <c r="B919" s="123"/>
      <c r="C919" s="124"/>
      <c r="D919" s="124"/>
    </row>
    <row r="920" spans="2:4">
      <c r="B920" s="123"/>
      <c r="C920" s="124"/>
      <c r="D920" s="124"/>
    </row>
    <row r="921" spans="2:4">
      <c r="B921" s="123"/>
      <c r="C921" s="124"/>
      <c r="D921" s="124"/>
    </row>
    <row r="922" spans="2:4">
      <c r="B922" s="123"/>
      <c r="C922" s="124"/>
      <c r="D922" s="124"/>
    </row>
    <row r="923" spans="2:4">
      <c r="B923" s="123"/>
      <c r="C923" s="124"/>
      <c r="D923" s="124"/>
    </row>
    <row r="924" spans="2:4">
      <c r="B924" s="123"/>
      <c r="C924" s="124"/>
      <c r="D924" s="124"/>
    </row>
    <row r="925" spans="2:4">
      <c r="B925" s="123"/>
      <c r="C925" s="124"/>
      <c r="D925" s="124"/>
    </row>
    <row r="926" spans="2:4">
      <c r="B926" s="123"/>
      <c r="C926" s="124"/>
      <c r="D926" s="124"/>
    </row>
    <row r="927" spans="2:4">
      <c r="B927" s="123"/>
      <c r="C927" s="124"/>
      <c r="D927" s="124"/>
    </row>
    <row r="928" spans="2:4">
      <c r="B928" s="123"/>
      <c r="C928" s="124"/>
      <c r="D928" s="124"/>
    </row>
    <row r="929" spans="2:4">
      <c r="B929" s="123"/>
      <c r="C929" s="124"/>
      <c r="D929" s="124"/>
    </row>
    <row r="930" spans="2:4">
      <c r="B930" s="123"/>
      <c r="C930" s="124"/>
      <c r="D930" s="124"/>
    </row>
    <row r="931" spans="2:4">
      <c r="B931" s="123"/>
      <c r="C931" s="124"/>
      <c r="D931" s="124"/>
    </row>
    <row r="932" spans="2:4">
      <c r="B932" s="123"/>
      <c r="C932" s="124"/>
      <c r="D932" s="124"/>
    </row>
    <row r="933" spans="2:4">
      <c r="B933" s="123"/>
      <c r="C933" s="124"/>
      <c r="D933" s="124"/>
    </row>
    <row r="934" spans="2:4">
      <c r="B934" s="123"/>
      <c r="C934" s="124"/>
      <c r="D934" s="124"/>
    </row>
    <row r="935" spans="2:4">
      <c r="B935" s="123"/>
      <c r="C935" s="124"/>
      <c r="D935" s="124"/>
    </row>
    <row r="936" spans="2:4">
      <c r="B936" s="123"/>
      <c r="C936" s="124"/>
      <c r="D936" s="124"/>
    </row>
    <row r="937" spans="2:4">
      <c r="B937" s="123"/>
      <c r="C937" s="124"/>
      <c r="D937" s="124"/>
    </row>
    <row r="938" spans="2:4">
      <c r="B938" s="123"/>
      <c r="C938" s="124"/>
      <c r="D938" s="124"/>
    </row>
    <row r="939" spans="2:4">
      <c r="B939" s="123"/>
      <c r="C939" s="124"/>
      <c r="D939" s="124"/>
    </row>
    <row r="940" spans="2:4">
      <c r="B940" s="123"/>
      <c r="C940" s="124"/>
      <c r="D940" s="124"/>
    </row>
    <row r="941" spans="2:4">
      <c r="B941" s="123"/>
      <c r="C941" s="124"/>
      <c r="D941" s="124"/>
    </row>
    <row r="942" spans="2:4">
      <c r="B942" s="123"/>
      <c r="C942" s="124"/>
      <c r="D942" s="124"/>
    </row>
    <row r="943" spans="2:4">
      <c r="B943" s="123"/>
      <c r="C943" s="124"/>
      <c r="D943" s="124"/>
    </row>
    <row r="944" spans="2:4">
      <c r="B944" s="123"/>
      <c r="C944" s="124"/>
      <c r="D944" s="124"/>
    </row>
    <row r="945" spans="2:4">
      <c r="B945" s="123"/>
      <c r="C945" s="124"/>
      <c r="D945" s="124"/>
    </row>
    <row r="946" spans="2:4">
      <c r="B946" s="123"/>
      <c r="C946" s="124"/>
      <c r="D946" s="124"/>
    </row>
    <row r="947" spans="2:4">
      <c r="B947" s="123"/>
      <c r="C947" s="124"/>
      <c r="D947" s="124"/>
    </row>
    <row r="948" spans="2:4">
      <c r="B948" s="123"/>
      <c r="C948" s="124"/>
      <c r="D948" s="124"/>
    </row>
    <row r="949" spans="2:4">
      <c r="B949" s="123"/>
      <c r="C949" s="124"/>
      <c r="D949" s="124"/>
    </row>
    <row r="950" spans="2:4">
      <c r="B950" s="123"/>
      <c r="C950" s="124"/>
      <c r="D950" s="124"/>
    </row>
    <row r="951" spans="2:4">
      <c r="B951" s="123"/>
      <c r="C951" s="124"/>
      <c r="D951" s="124"/>
    </row>
    <row r="952" spans="2:4">
      <c r="B952" s="123"/>
      <c r="C952" s="124"/>
      <c r="D952" s="124"/>
    </row>
    <row r="953" spans="2:4">
      <c r="B953" s="123"/>
      <c r="C953" s="124"/>
      <c r="D953" s="124"/>
    </row>
    <row r="954" spans="2:4">
      <c r="B954" s="123"/>
      <c r="C954" s="124"/>
      <c r="D954" s="124"/>
    </row>
    <row r="955" spans="2:4">
      <c r="B955" s="123"/>
      <c r="C955" s="124"/>
      <c r="D955" s="124"/>
    </row>
    <row r="956" spans="2:4">
      <c r="B956" s="123"/>
      <c r="C956" s="124"/>
      <c r="D956" s="124"/>
    </row>
    <row r="957" spans="2:4">
      <c r="B957" s="123"/>
      <c r="C957" s="124"/>
      <c r="D957" s="124"/>
    </row>
    <row r="958" spans="2:4">
      <c r="B958" s="123"/>
      <c r="C958" s="124"/>
      <c r="D958" s="124"/>
    </row>
    <row r="959" spans="2:4">
      <c r="B959" s="123"/>
      <c r="C959" s="124"/>
      <c r="D959" s="124"/>
    </row>
    <row r="960" spans="2:4">
      <c r="B960" s="123"/>
      <c r="C960" s="124"/>
      <c r="D960" s="124"/>
    </row>
    <row r="961" spans="2:4">
      <c r="B961" s="123"/>
      <c r="C961" s="124"/>
      <c r="D961" s="124"/>
    </row>
    <row r="962" spans="2:4">
      <c r="B962" s="123"/>
      <c r="C962" s="124"/>
      <c r="D962" s="124"/>
    </row>
    <row r="963" spans="2:4">
      <c r="B963" s="123"/>
      <c r="C963" s="124"/>
      <c r="D963" s="124"/>
    </row>
    <row r="964" spans="2:4">
      <c r="B964" s="123"/>
      <c r="C964" s="124"/>
      <c r="D964" s="124"/>
    </row>
    <row r="965" spans="2:4">
      <c r="B965" s="123"/>
      <c r="C965" s="124"/>
      <c r="D965" s="124"/>
    </row>
    <row r="966" spans="2:4">
      <c r="B966" s="123"/>
      <c r="C966" s="124"/>
      <c r="D966" s="12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8801</v>
      </c>
    </row>
    <row r="6" spans="2:16" ht="26.25" customHeight="1">
      <c r="B6" s="152" t="s">
        <v>183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115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210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3268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88"/>
      <c r="O10" s="130">
        <v>0</v>
      </c>
      <c r="P10" s="130">
        <v>0</v>
      </c>
    </row>
    <row r="11" spans="2:16" ht="20.25" customHeight="1">
      <c r="B11" s="131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8801</v>
      </c>
    </row>
    <row r="6" spans="2:16" ht="26.25" customHeight="1">
      <c r="B6" s="152" t="s">
        <v>184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115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3269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88"/>
      <c r="O10" s="130">
        <v>0</v>
      </c>
      <c r="P10" s="130">
        <v>0</v>
      </c>
    </row>
    <row r="11" spans="2:16" ht="20.25" customHeight="1">
      <c r="B11" s="131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2:16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2:16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2:16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2:16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2:16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2:16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2:16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2:16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2:16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2:16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2:16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2:16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2:16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2:16">
      <c r="B397" s="132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2:16">
      <c r="B398" s="132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2:16">
      <c r="B399" s="13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2:16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2:16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2:16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2:16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2:16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2:16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2:16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2:16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2:16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2:16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2:16">
      <c r="B410" s="123"/>
      <c r="C410" s="123"/>
      <c r="D410" s="123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2:16">
      <c r="B411" s="123"/>
      <c r="C411" s="123"/>
      <c r="D411" s="123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1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145</v>
      </c>
      <c r="C1" s="67" t="s" vm="1">
        <v>229</v>
      </c>
    </row>
    <row r="2" spans="2:18">
      <c r="B2" s="46" t="s">
        <v>144</v>
      </c>
      <c r="C2" s="67" t="s">
        <v>230</v>
      </c>
    </row>
    <row r="3" spans="2:18">
      <c r="B3" s="46" t="s">
        <v>146</v>
      </c>
      <c r="C3" s="67" t="s">
        <v>231</v>
      </c>
    </row>
    <row r="4" spans="2:18">
      <c r="B4" s="46" t="s">
        <v>147</v>
      </c>
      <c r="C4" s="67">
        <v>8801</v>
      </c>
    </row>
    <row r="6" spans="2:18" ht="21.75" customHeight="1">
      <c r="B6" s="155" t="s">
        <v>173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27.75" customHeight="1">
      <c r="B7" s="158" t="s">
        <v>88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8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61</v>
      </c>
      <c r="P8" s="29" t="s">
        <v>207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9.6503819025425344</v>
      </c>
      <c r="I11" s="69"/>
      <c r="J11" s="69"/>
      <c r="K11" s="78">
        <v>4.002089482429317E-2</v>
      </c>
      <c r="L11" s="77"/>
      <c r="M11" s="79"/>
      <c r="N11" s="69"/>
      <c r="O11" s="77">
        <v>431893.38835128403</v>
      </c>
      <c r="P11" s="69"/>
      <c r="Q11" s="78">
        <f>IFERROR(O11/$O$11,0)</f>
        <v>1</v>
      </c>
      <c r="R11" s="78">
        <f>O11/'סכום נכסי הקרן'!$C$42</f>
        <v>2.5031899879116366E-2</v>
      </c>
    </row>
    <row r="12" spans="2:18" ht="22.5" customHeight="1">
      <c r="B12" s="70" t="s">
        <v>198</v>
      </c>
      <c r="C12" s="71"/>
      <c r="D12" s="71"/>
      <c r="E12" s="71"/>
      <c r="F12" s="71"/>
      <c r="G12" s="71"/>
      <c r="H12" s="80">
        <v>9.6160286197074889</v>
      </c>
      <c r="I12" s="71"/>
      <c r="J12" s="71"/>
      <c r="K12" s="81">
        <v>3.9972150600292335E-2</v>
      </c>
      <c r="L12" s="80"/>
      <c r="M12" s="82"/>
      <c r="N12" s="71"/>
      <c r="O12" s="80">
        <v>430337.16847891512</v>
      </c>
      <c r="P12" s="71"/>
      <c r="Q12" s="81">
        <f t="shared" ref="Q12:Q48" si="0">IFERROR(O12/$O$11,0)</f>
        <v>0.99639674995185812</v>
      </c>
      <c r="R12" s="81">
        <f>O12/'סכום נכסי הקרן'!$C$42</f>
        <v>2.4941703684671857E-2</v>
      </c>
    </row>
    <row r="13" spans="2:18">
      <c r="B13" s="72" t="s">
        <v>46</v>
      </c>
      <c r="C13" s="73"/>
      <c r="D13" s="73"/>
      <c r="E13" s="73"/>
      <c r="F13" s="73"/>
      <c r="G13" s="73"/>
      <c r="H13" s="83">
        <v>9.6160286197074889</v>
      </c>
      <c r="I13" s="73"/>
      <c r="J13" s="73"/>
      <c r="K13" s="84">
        <v>3.9972150600292335E-2</v>
      </c>
      <c r="L13" s="83"/>
      <c r="M13" s="85"/>
      <c r="N13" s="73"/>
      <c r="O13" s="83">
        <v>430337.16847891512</v>
      </c>
      <c r="P13" s="73"/>
      <c r="Q13" s="84">
        <f t="shared" si="0"/>
        <v>0.99639674995185812</v>
      </c>
      <c r="R13" s="84">
        <f>O13/'סכום נכסי הקרן'!$C$42</f>
        <v>2.4941703684671857E-2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0.74365229362849861</v>
      </c>
      <c r="I14" s="71"/>
      <c r="J14" s="71"/>
      <c r="K14" s="81">
        <v>4.5643696453036842E-2</v>
      </c>
      <c r="L14" s="80"/>
      <c r="M14" s="82"/>
      <c r="N14" s="71"/>
      <c r="O14" s="80">
        <v>67290.489515305002</v>
      </c>
      <c r="P14" s="71"/>
      <c r="Q14" s="81">
        <f t="shared" si="0"/>
        <v>0.15580347217673482</v>
      </c>
      <c r="R14" s="81">
        <f>O14/'סכום נכסי הקרן'!$C$42</f>
        <v>3.900056916346718E-3</v>
      </c>
    </row>
    <row r="15" spans="2:18">
      <c r="B15" s="75" t="s">
        <v>232</v>
      </c>
      <c r="C15" s="73" t="s">
        <v>233</v>
      </c>
      <c r="D15" s="86" t="s">
        <v>119</v>
      </c>
      <c r="E15" s="73" t="s">
        <v>234</v>
      </c>
      <c r="F15" s="73"/>
      <c r="G15" s="73"/>
      <c r="H15" s="83">
        <v>0.61000000000000365</v>
      </c>
      <c r="I15" s="86" t="s">
        <v>132</v>
      </c>
      <c r="J15" s="87">
        <v>0</v>
      </c>
      <c r="K15" s="84">
        <v>4.5899999999999788E-2</v>
      </c>
      <c r="L15" s="83">
        <v>11356954.560000001</v>
      </c>
      <c r="M15" s="85">
        <v>97.31</v>
      </c>
      <c r="N15" s="73"/>
      <c r="O15" s="83">
        <v>11051.452482335999</v>
      </c>
      <c r="P15" s="84">
        <v>5.1622520727272734E-4</v>
      </c>
      <c r="Q15" s="84">
        <f t="shared" si="0"/>
        <v>2.5588380791203985E-2</v>
      </c>
      <c r="R15" s="84">
        <f>O15/'סכום נכסי הקרן'!$C$42</f>
        <v>6.4052578603412253E-4</v>
      </c>
    </row>
    <row r="16" spans="2:18">
      <c r="B16" s="75" t="s">
        <v>235</v>
      </c>
      <c r="C16" s="73" t="s">
        <v>236</v>
      </c>
      <c r="D16" s="86" t="s">
        <v>119</v>
      </c>
      <c r="E16" s="73" t="s">
        <v>234</v>
      </c>
      <c r="F16" s="73"/>
      <c r="G16" s="73"/>
      <c r="H16" s="83">
        <v>0.33999999998173558</v>
      </c>
      <c r="I16" s="86" t="s">
        <v>132</v>
      </c>
      <c r="J16" s="87">
        <v>0</v>
      </c>
      <c r="K16" s="84">
        <v>4.4200000000234836E-2</v>
      </c>
      <c r="L16" s="83">
        <v>23336.207999999999</v>
      </c>
      <c r="M16" s="85">
        <v>98.54</v>
      </c>
      <c r="N16" s="73"/>
      <c r="O16" s="83">
        <v>22.995499362999997</v>
      </c>
      <c r="P16" s="84">
        <v>1.9446839999999998E-6</v>
      </c>
      <c r="Q16" s="84">
        <f t="shared" si="0"/>
        <v>5.3243462352557293E-5</v>
      </c>
      <c r="R16" s="84">
        <f>O16/'סכום נכסי הקרן'!$C$42</f>
        <v>1.3327850188267156E-6</v>
      </c>
    </row>
    <row r="17" spans="2:18">
      <c r="B17" s="75" t="s">
        <v>237</v>
      </c>
      <c r="C17" s="73" t="s">
        <v>238</v>
      </c>
      <c r="D17" s="86" t="s">
        <v>119</v>
      </c>
      <c r="E17" s="73" t="s">
        <v>234</v>
      </c>
      <c r="F17" s="73"/>
      <c r="G17" s="73"/>
      <c r="H17" s="83">
        <v>0.53</v>
      </c>
      <c r="I17" s="86" t="s">
        <v>132</v>
      </c>
      <c r="J17" s="87">
        <v>0</v>
      </c>
      <c r="K17" s="84">
        <v>4.5400000000000003E-2</v>
      </c>
      <c r="L17" s="83">
        <v>4861710</v>
      </c>
      <c r="M17" s="85">
        <v>97.67</v>
      </c>
      <c r="N17" s="73"/>
      <c r="O17" s="83">
        <v>4748.4321569999993</v>
      </c>
      <c r="P17" s="84">
        <v>3.2411400000000002E-4</v>
      </c>
      <c r="Q17" s="84">
        <f t="shared" si="0"/>
        <v>1.099445438404772E-2</v>
      </c>
      <c r="R17" s="84">
        <f>O17/'סכום נכסי הקרן'!$C$42</f>
        <v>2.7521208136699452E-4</v>
      </c>
    </row>
    <row r="18" spans="2:18">
      <c r="B18" s="75" t="s">
        <v>239</v>
      </c>
      <c r="C18" s="73" t="s">
        <v>240</v>
      </c>
      <c r="D18" s="86" t="s">
        <v>119</v>
      </c>
      <c r="E18" s="73" t="s">
        <v>234</v>
      </c>
      <c r="F18" s="73"/>
      <c r="G18" s="73"/>
      <c r="H18" s="83">
        <v>0.44000000000007022</v>
      </c>
      <c r="I18" s="86" t="s">
        <v>132</v>
      </c>
      <c r="J18" s="87">
        <v>0</v>
      </c>
      <c r="K18" s="84">
        <v>4.4999999999994753E-2</v>
      </c>
      <c r="L18" s="83">
        <v>2905897.8180659995</v>
      </c>
      <c r="M18" s="85">
        <v>98.1</v>
      </c>
      <c r="N18" s="73"/>
      <c r="O18" s="83">
        <v>2850.6857594449993</v>
      </c>
      <c r="P18" s="84">
        <v>2.2353060138969227E-4</v>
      </c>
      <c r="Q18" s="84">
        <f t="shared" si="0"/>
        <v>6.6004385256445992E-3</v>
      </c>
      <c r="R18" s="84">
        <f>O18/'סכום נכסי הקרן'!$C$42</f>
        <v>1.6522151633219804E-4</v>
      </c>
    </row>
    <row r="19" spans="2:18">
      <c r="B19" s="75" t="s">
        <v>241</v>
      </c>
      <c r="C19" s="73" t="s">
        <v>242</v>
      </c>
      <c r="D19" s="86" t="s">
        <v>119</v>
      </c>
      <c r="E19" s="73" t="s">
        <v>234</v>
      </c>
      <c r="F19" s="73"/>
      <c r="G19" s="73"/>
      <c r="H19" s="83">
        <v>0.75999999999996204</v>
      </c>
      <c r="I19" s="86" t="s">
        <v>132</v>
      </c>
      <c r="J19" s="87">
        <v>0</v>
      </c>
      <c r="K19" s="84">
        <v>4.5599999999999613E-2</v>
      </c>
      <c r="L19" s="83">
        <v>10890230.4</v>
      </c>
      <c r="M19" s="85">
        <v>96.66</v>
      </c>
      <c r="N19" s="73"/>
      <c r="O19" s="83">
        <v>10526.49670464</v>
      </c>
      <c r="P19" s="84">
        <v>3.2030089411764709E-4</v>
      </c>
      <c r="Q19" s="84">
        <f t="shared" si="0"/>
        <v>2.4372905417292905E-2</v>
      </c>
      <c r="R19" s="84">
        <f>O19/'סכום נכסי הקרן'!$C$42</f>
        <v>6.1010012816884894E-4</v>
      </c>
    </row>
    <row r="20" spans="2:18">
      <c r="B20" s="75" t="s">
        <v>243</v>
      </c>
      <c r="C20" s="73" t="s">
        <v>244</v>
      </c>
      <c r="D20" s="86" t="s">
        <v>119</v>
      </c>
      <c r="E20" s="73" t="s">
        <v>234</v>
      </c>
      <c r="F20" s="73"/>
      <c r="G20" s="73"/>
      <c r="H20" s="83">
        <v>0.67999999999998439</v>
      </c>
      <c r="I20" s="86" t="s">
        <v>132</v>
      </c>
      <c r="J20" s="87">
        <v>0</v>
      </c>
      <c r="K20" s="84">
        <v>4.5900000000000309E-2</v>
      </c>
      <c r="L20" s="83">
        <v>13223851.199999999</v>
      </c>
      <c r="M20" s="85">
        <v>96.97</v>
      </c>
      <c r="N20" s="73"/>
      <c r="O20" s="83">
        <v>12823.168508640001</v>
      </c>
      <c r="P20" s="84">
        <v>3.8893679999999999E-4</v>
      </c>
      <c r="Q20" s="84">
        <f t="shared" si="0"/>
        <v>2.96905876646812E-2</v>
      </c>
      <c r="R20" s="84">
        <f>O20/'סכום נכסי הקרן'!$C$42</f>
        <v>7.4321181777442719E-4</v>
      </c>
    </row>
    <row r="21" spans="2:18">
      <c r="B21" s="75" t="s">
        <v>245</v>
      </c>
      <c r="C21" s="73" t="s">
        <v>246</v>
      </c>
      <c r="D21" s="86" t="s">
        <v>119</v>
      </c>
      <c r="E21" s="73" t="s">
        <v>234</v>
      </c>
      <c r="F21" s="73"/>
      <c r="G21" s="73"/>
      <c r="H21" s="83">
        <v>0.85999999999997379</v>
      </c>
      <c r="I21" s="86" t="s">
        <v>132</v>
      </c>
      <c r="J21" s="87">
        <v>0</v>
      </c>
      <c r="K21" s="84">
        <v>4.5600000000001036E-2</v>
      </c>
      <c r="L21" s="83">
        <v>10358304.874848001</v>
      </c>
      <c r="M21" s="85">
        <v>96.25</v>
      </c>
      <c r="N21" s="73"/>
      <c r="O21" s="83">
        <v>9969.8684420410009</v>
      </c>
      <c r="P21" s="84">
        <v>3.23697027339E-4</v>
      </c>
      <c r="Q21" s="84">
        <f t="shared" si="0"/>
        <v>2.3084096008276763E-2</v>
      </c>
      <c r="R21" s="84">
        <f>O21/'סכום נכסי הקרן'!$C$42</f>
        <v>5.7783878007909367E-4</v>
      </c>
    </row>
    <row r="22" spans="2:18">
      <c r="B22" s="75" t="s">
        <v>247</v>
      </c>
      <c r="C22" s="73" t="s">
        <v>248</v>
      </c>
      <c r="D22" s="86" t="s">
        <v>119</v>
      </c>
      <c r="E22" s="73" t="s">
        <v>234</v>
      </c>
      <c r="F22" s="73"/>
      <c r="G22" s="73"/>
      <c r="H22" s="83">
        <v>0.92999999999998695</v>
      </c>
      <c r="I22" s="86" t="s">
        <v>132</v>
      </c>
      <c r="J22" s="87">
        <v>0</v>
      </c>
      <c r="K22" s="84">
        <v>4.5499999999999999E-2</v>
      </c>
      <c r="L22" s="83">
        <v>15946408.800000001</v>
      </c>
      <c r="M22" s="85">
        <v>95.93</v>
      </c>
      <c r="N22" s="73"/>
      <c r="O22" s="83">
        <v>15297.389961839999</v>
      </c>
      <c r="P22" s="84">
        <v>5.1440028387096778E-4</v>
      </c>
      <c r="Q22" s="84">
        <f t="shared" si="0"/>
        <v>3.5419365923235066E-2</v>
      </c>
      <c r="R22" s="84">
        <f>O22/'סכום נכסי הקרן'!$C$42</f>
        <v>8.8661402157220624E-4</v>
      </c>
    </row>
    <row r="23" spans="2:18">
      <c r="B23" s="76"/>
      <c r="C23" s="73"/>
      <c r="D23" s="73"/>
      <c r="E23" s="73"/>
      <c r="F23" s="73"/>
      <c r="G23" s="73"/>
      <c r="H23" s="73"/>
      <c r="I23" s="73"/>
      <c r="J23" s="73"/>
      <c r="K23" s="84"/>
      <c r="L23" s="83"/>
      <c r="M23" s="85"/>
      <c r="N23" s="73"/>
      <c r="O23" s="73"/>
      <c r="P23" s="73"/>
      <c r="Q23" s="84"/>
      <c r="R23" s="73"/>
    </row>
    <row r="24" spans="2:18">
      <c r="B24" s="74" t="s">
        <v>23</v>
      </c>
      <c r="C24" s="71"/>
      <c r="D24" s="71"/>
      <c r="E24" s="71"/>
      <c r="F24" s="71"/>
      <c r="G24" s="71"/>
      <c r="H24" s="80">
        <v>11.282252303464182</v>
      </c>
      <c r="I24" s="71"/>
      <c r="J24" s="71"/>
      <c r="K24" s="81">
        <v>3.8894356351360904E-2</v>
      </c>
      <c r="L24" s="80"/>
      <c r="M24" s="82"/>
      <c r="N24" s="71"/>
      <c r="O24" s="80">
        <v>362084.38672142109</v>
      </c>
      <c r="P24" s="71"/>
      <c r="Q24" s="81">
        <f t="shared" si="0"/>
        <v>0.83836519957771793</v>
      </c>
      <c r="R24" s="81">
        <f>O24/'סכום נכסי הקרן'!$C$42</f>
        <v>2.0985873737964844E-2</v>
      </c>
    </row>
    <row r="25" spans="2:18">
      <c r="B25" s="75" t="s">
        <v>249</v>
      </c>
      <c r="C25" s="73" t="s">
        <v>250</v>
      </c>
      <c r="D25" s="86" t="s">
        <v>119</v>
      </c>
      <c r="E25" s="73" t="s">
        <v>234</v>
      </c>
      <c r="F25" s="73"/>
      <c r="G25" s="73"/>
      <c r="H25" s="83">
        <v>12.719999999998896</v>
      </c>
      <c r="I25" s="86" t="s">
        <v>132</v>
      </c>
      <c r="J25" s="87">
        <v>5.5E-2</v>
      </c>
      <c r="K25" s="84">
        <v>3.9699999999995968E-2</v>
      </c>
      <c r="L25" s="83">
        <v>5907350.3864199994</v>
      </c>
      <c r="M25" s="85">
        <v>120.91</v>
      </c>
      <c r="N25" s="73"/>
      <c r="O25" s="83">
        <v>7142.5773276040009</v>
      </c>
      <c r="P25" s="84">
        <v>3.1145341713384938E-4</v>
      </c>
      <c r="Q25" s="84">
        <f t="shared" si="0"/>
        <v>1.6537825121311019E-2</v>
      </c>
      <c r="R25" s="84">
        <f>O25/'סכום נכסי הקרן'!$C$42</f>
        <v>4.139731826549929E-4</v>
      </c>
    </row>
    <row r="26" spans="2:18">
      <c r="B26" s="75" t="s">
        <v>251</v>
      </c>
      <c r="C26" s="73" t="s">
        <v>252</v>
      </c>
      <c r="D26" s="86" t="s">
        <v>119</v>
      </c>
      <c r="E26" s="73" t="s">
        <v>234</v>
      </c>
      <c r="F26" s="73"/>
      <c r="G26" s="73"/>
      <c r="H26" s="83">
        <v>2.9000000000010413</v>
      </c>
      <c r="I26" s="86" t="s">
        <v>132</v>
      </c>
      <c r="J26" s="87">
        <v>5.0000000000000001E-3</v>
      </c>
      <c r="K26" s="84">
        <v>3.9500000000019408E-2</v>
      </c>
      <c r="L26" s="83">
        <v>1164252.7516030001</v>
      </c>
      <c r="M26" s="85">
        <v>90.72</v>
      </c>
      <c r="N26" s="73"/>
      <c r="O26" s="83">
        <v>1056.2100453810001</v>
      </c>
      <c r="P26" s="84">
        <v>7.2254784046864071E-5</v>
      </c>
      <c r="Q26" s="84">
        <f t="shared" si="0"/>
        <v>2.4455341847509902E-3</v>
      </c>
      <c r="R26" s="84">
        <f>O26/'סכום נכסי הקרן'!$C$42</f>
        <v>6.1216366863643242E-5</v>
      </c>
    </row>
    <row r="27" spans="2:18">
      <c r="B27" s="75" t="s">
        <v>253</v>
      </c>
      <c r="C27" s="73" t="s">
        <v>254</v>
      </c>
      <c r="D27" s="86" t="s">
        <v>119</v>
      </c>
      <c r="E27" s="73" t="s">
        <v>234</v>
      </c>
      <c r="F27" s="73"/>
      <c r="G27" s="73"/>
      <c r="H27" s="83">
        <v>1</v>
      </c>
      <c r="I27" s="86" t="s">
        <v>132</v>
      </c>
      <c r="J27" s="87">
        <v>3.7499999999999999E-2</v>
      </c>
      <c r="K27" s="84">
        <v>4.270000000000395E-2</v>
      </c>
      <c r="L27" s="83">
        <v>1247626.0044229999</v>
      </c>
      <c r="M27" s="85">
        <v>99.5</v>
      </c>
      <c r="N27" s="73"/>
      <c r="O27" s="83">
        <v>1241.3878743129999</v>
      </c>
      <c r="P27" s="84">
        <v>5.7774438697462695E-5</v>
      </c>
      <c r="Q27" s="84">
        <f t="shared" si="0"/>
        <v>2.8742923781535337E-3</v>
      </c>
      <c r="R27" s="84">
        <f>O27/'סכום נכסי הקרן'!$C$42</f>
        <v>7.1948999033246533E-5</v>
      </c>
    </row>
    <row r="28" spans="2:18">
      <c r="B28" s="75" t="s">
        <v>255</v>
      </c>
      <c r="C28" s="73" t="s">
        <v>256</v>
      </c>
      <c r="D28" s="86" t="s">
        <v>119</v>
      </c>
      <c r="E28" s="73" t="s">
        <v>234</v>
      </c>
      <c r="F28" s="73"/>
      <c r="G28" s="73"/>
      <c r="H28" s="83">
        <v>3.8800000000007464</v>
      </c>
      <c r="I28" s="86" t="s">
        <v>132</v>
      </c>
      <c r="J28" s="87">
        <v>0.02</v>
      </c>
      <c r="K28" s="84">
        <v>3.810000000000683E-2</v>
      </c>
      <c r="L28" s="83">
        <v>3040044.189677</v>
      </c>
      <c r="M28" s="85">
        <v>93.4</v>
      </c>
      <c r="N28" s="73"/>
      <c r="O28" s="83">
        <v>2839.4012729259998</v>
      </c>
      <c r="P28" s="84">
        <v>1.4898508175335097E-4</v>
      </c>
      <c r="Q28" s="84">
        <f t="shared" si="0"/>
        <v>6.5743105810560582E-3</v>
      </c>
      <c r="R28" s="84">
        <f>O28/'סכום נכסי הקרן'!$C$42</f>
        <v>1.6456748423921056E-4</v>
      </c>
    </row>
    <row r="29" spans="2:18">
      <c r="B29" s="75" t="s">
        <v>257</v>
      </c>
      <c r="C29" s="73" t="s">
        <v>258</v>
      </c>
      <c r="D29" s="86" t="s">
        <v>119</v>
      </c>
      <c r="E29" s="73" t="s">
        <v>234</v>
      </c>
      <c r="F29" s="73"/>
      <c r="G29" s="73"/>
      <c r="H29" s="83">
        <v>6.7799999999999576</v>
      </c>
      <c r="I29" s="86" t="s">
        <v>132</v>
      </c>
      <c r="J29" s="87">
        <v>0.01</v>
      </c>
      <c r="K29" s="84">
        <v>3.7399999999999628E-2</v>
      </c>
      <c r="L29" s="83">
        <v>46851891.733373001</v>
      </c>
      <c r="M29" s="85">
        <v>83.41</v>
      </c>
      <c r="N29" s="73"/>
      <c r="O29" s="83">
        <v>39079.162767079004</v>
      </c>
      <c r="P29" s="84">
        <v>1.8599293524525515E-3</v>
      </c>
      <c r="Q29" s="84">
        <f t="shared" si="0"/>
        <v>9.0483354969290816E-2</v>
      </c>
      <c r="R29" s="84">
        <f>O29/'סכום נכסי הקרן'!$C$42</f>
        <v>2.2649702823178339E-3</v>
      </c>
    </row>
    <row r="30" spans="2:18">
      <c r="B30" s="75" t="s">
        <v>259</v>
      </c>
      <c r="C30" s="73" t="s">
        <v>260</v>
      </c>
      <c r="D30" s="86" t="s">
        <v>119</v>
      </c>
      <c r="E30" s="73" t="s">
        <v>234</v>
      </c>
      <c r="F30" s="73"/>
      <c r="G30" s="73"/>
      <c r="H30" s="83">
        <v>16.050000000000058</v>
      </c>
      <c r="I30" s="86" t="s">
        <v>132</v>
      </c>
      <c r="J30" s="87">
        <v>3.7499999999999999E-2</v>
      </c>
      <c r="K30" s="84">
        <v>4.0300000000000127E-2</v>
      </c>
      <c r="L30" s="83">
        <v>68860812.168122992</v>
      </c>
      <c r="M30" s="85">
        <v>95.77</v>
      </c>
      <c r="N30" s="73"/>
      <c r="O30" s="83">
        <v>65947.999813439004</v>
      </c>
      <c r="P30" s="84">
        <v>2.7303297462269592E-3</v>
      </c>
      <c r="Q30" s="84">
        <f t="shared" si="0"/>
        <v>0.1526950900202243</v>
      </c>
      <c r="R30" s="84">
        <f>O30/'סכום נכסי הקרן'!$C$42</f>
        <v>3.8222482054189148E-3</v>
      </c>
    </row>
    <row r="31" spans="2:18">
      <c r="B31" s="75" t="s">
        <v>261</v>
      </c>
      <c r="C31" s="73" t="s">
        <v>262</v>
      </c>
      <c r="D31" s="86" t="s">
        <v>119</v>
      </c>
      <c r="E31" s="73" t="s">
        <v>234</v>
      </c>
      <c r="F31" s="73"/>
      <c r="G31" s="73"/>
      <c r="H31" s="83">
        <v>2.0700000000002587</v>
      </c>
      <c r="I31" s="86" t="s">
        <v>132</v>
      </c>
      <c r="J31" s="87">
        <v>5.0000000000000001E-3</v>
      </c>
      <c r="K31" s="84">
        <v>4.0700000000002588E-2</v>
      </c>
      <c r="L31" s="83">
        <v>1404432.660345</v>
      </c>
      <c r="M31" s="85">
        <v>93.45</v>
      </c>
      <c r="N31" s="73"/>
      <c r="O31" s="83">
        <v>1312.4423750380001</v>
      </c>
      <c r="P31" s="84">
        <v>5.9840064076677012E-5</v>
      </c>
      <c r="Q31" s="84">
        <f t="shared" si="0"/>
        <v>3.0388109900180145E-3</v>
      </c>
      <c r="R31" s="84">
        <f>O31/'סכום נכסי הקרן'!$C$42</f>
        <v>7.6067212453689409E-5</v>
      </c>
    </row>
    <row r="32" spans="2:18">
      <c r="B32" s="75" t="s">
        <v>263</v>
      </c>
      <c r="C32" s="73" t="s">
        <v>264</v>
      </c>
      <c r="D32" s="86" t="s">
        <v>119</v>
      </c>
      <c r="E32" s="73" t="s">
        <v>234</v>
      </c>
      <c r="F32" s="73"/>
      <c r="G32" s="73"/>
      <c r="H32" s="83">
        <v>8.4499999999999815</v>
      </c>
      <c r="I32" s="86" t="s">
        <v>132</v>
      </c>
      <c r="J32" s="87">
        <v>1.3000000000000001E-2</v>
      </c>
      <c r="K32" s="84">
        <v>3.7499999999999908E-2</v>
      </c>
      <c r="L32" s="83">
        <v>99025717.792649001</v>
      </c>
      <c r="M32" s="85">
        <v>82.62</v>
      </c>
      <c r="N32" s="73"/>
      <c r="O32" s="83">
        <v>81815.051973920999</v>
      </c>
      <c r="P32" s="84">
        <v>8.83350480981176E-3</v>
      </c>
      <c r="Q32" s="84">
        <f t="shared" si="0"/>
        <v>0.18943344394838491</v>
      </c>
      <c r="R32" s="84">
        <f>O32/'סכום נכסי הקרן'!$C$42</f>
        <v>4.7418790026721733E-3</v>
      </c>
    </row>
    <row r="33" spans="2:18">
      <c r="B33" s="75" t="s">
        <v>265</v>
      </c>
      <c r="C33" s="73" t="s">
        <v>266</v>
      </c>
      <c r="D33" s="86" t="s">
        <v>119</v>
      </c>
      <c r="E33" s="73" t="s">
        <v>234</v>
      </c>
      <c r="F33" s="73"/>
      <c r="G33" s="73"/>
      <c r="H33" s="83">
        <v>12.399999999999993</v>
      </c>
      <c r="I33" s="86" t="s">
        <v>132</v>
      </c>
      <c r="J33" s="87">
        <v>1.4999999999999999E-2</v>
      </c>
      <c r="K33" s="84">
        <v>3.9099999999999892E-2</v>
      </c>
      <c r="L33" s="83">
        <v>111908084.55339999</v>
      </c>
      <c r="M33" s="85">
        <v>75.400000000000006</v>
      </c>
      <c r="N33" s="73"/>
      <c r="O33" s="83">
        <v>84378.700966424003</v>
      </c>
      <c r="P33" s="84">
        <v>6.2907684753183875E-3</v>
      </c>
      <c r="Q33" s="84">
        <f t="shared" si="0"/>
        <v>0.19536928149915064</v>
      </c>
      <c r="R33" s="84">
        <f>O33/'סכום נכסי הקרן'!$C$42</f>
        <v>4.8904642939416399E-3</v>
      </c>
    </row>
    <row r="34" spans="2:18">
      <c r="B34" s="75" t="s">
        <v>267</v>
      </c>
      <c r="C34" s="73" t="s">
        <v>268</v>
      </c>
      <c r="D34" s="86" t="s">
        <v>119</v>
      </c>
      <c r="E34" s="73" t="s">
        <v>234</v>
      </c>
      <c r="F34" s="73"/>
      <c r="G34" s="73"/>
      <c r="H34" s="83">
        <v>0.33000000000048874</v>
      </c>
      <c r="I34" s="86" t="s">
        <v>132</v>
      </c>
      <c r="J34" s="87">
        <v>1.5E-3</v>
      </c>
      <c r="K34" s="84">
        <v>4.4000000000007672E-2</v>
      </c>
      <c r="L34" s="83">
        <v>1057011.6744629999</v>
      </c>
      <c r="M34" s="85">
        <v>98.72</v>
      </c>
      <c r="N34" s="73"/>
      <c r="O34" s="83">
        <v>1043.481967253</v>
      </c>
      <c r="P34" s="84">
        <v>6.7658481153426789E-5</v>
      </c>
      <c r="Q34" s="84">
        <f t="shared" si="0"/>
        <v>2.4160637680433195E-3</v>
      </c>
      <c r="R34" s="84">
        <f>O34/'סכום נכסי הקרן'!$C$42</f>
        <v>6.0478666343220997E-5</v>
      </c>
    </row>
    <row r="35" spans="2:18">
      <c r="B35" s="75" t="s">
        <v>269</v>
      </c>
      <c r="C35" s="73" t="s">
        <v>270</v>
      </c>
      <c r="D35" s="86" t="s">
        <v>119</v>
      </c>
      <c r="E35" s="73" t="s">
        <v>234</v>
      </c>
      <c r="F35" s="73"/>
      <c r="G35" s="73"/>
      <c r="H35" s="83">
        <v>2.3699999999993278</v>
      </c>
      <c r="I35" s="86" t="s">
        <v>132</v>
      </c>
      <c r="J35" s="87">
        <v>1.7500000000000002E-2</v>
      </c>
      <c r="K35" s="84">
        <v>4.0099999999984745E-2</v>
      </c>
      <c r="L35" s="83">
        <v>635898.97621400002</v>
      </c>
      <c r="M35" s="85">
        <v>95.89</v>
      </c>
      <c r="N35" s="73"/>
      <c r="O35" s="83">
        <v>609.76354689300001</v>
      </c>
      <c r="P35" s="84">
        <v>2.9559992010375459E-5</v>
      </c>
      <c r="Q35" s="84">
        <f t="shared" si="0"/>
        <v>1.4118381140788472E-3</v>
      </c>
      <c r="R35" s="84">
        <f>O35/'סכום נכסי הקרן'!$C$42</f>
        <v>3.5340990317142172E-5</v>
      </c>
    </row>
    <row r="36" spans="2:18">
      <c r="B36" s="75" t="s">
        <v>271</v>
      </c>
      <c r="C36" s="73" t="s">
        <v>272</v>
      </c>
      <c r="D36" s="86" t="s">
        <v>119</v>
      </c>
      <c r="E36" s="73" t="s">
        <v>234</v>
      </c>
      <c r="F36" s="73"/>
      <c r="G36" s="73"/>
      <c r="H36" s="83">
        <v>5.1600000000000392</v>
      </c>
      <c r="I36" s="86" t="s">
        <v>132</v>
      </c>
      <c r="J36" s="87">
        <v>2.2499999999999999E-2</v>
      </c>
      <c r="K36" s="84">
        <v>3.750000000000038E-2</v>
      </c>
      <c r="L36" s="83">
        <v>35151375.934829004</v>
      </c>
      <c r="M36" s="85">
        <v>93.8</v>
      </c>
      <c r="N36" s="73"/>
      <c r="O36" s="83">
        <v>32971.989856316999</v>
      </c>
      <c r="P36" s="84">
        <v>1.4580100534062074E-3</v>
      </c>
      <c r="Q36" s="84">
        <f t="shared" si="0"/>
        <v>7.634289096710821E-2</v>
      </c>
      <c r="R36" s="84">
        <f>O36/'סכום נכסי הקרן'!$C$42</f>
        <v>1.9110076031709498E-3</v>
      </c>
    </row>
    <row r="37" spans="2:18">
      <c r="B37" s="75" t="s">
        <v>273</v>
      </c>
      <c r="C37" s="73" t="s">
        <v>274</v>
      </c>
      <c r="D37" s="86" t="s">
        <v>119</v>
      </c>
      <c r="E37" s="73" t="s">
        <v>234</v>
      </c>
      <c r="F37" s="73"/>
      <c r="G37" s="73"/>
      <c r="H37" s="83">
        <v>1.5800000000002947</v>
      </c>
      <c r="I37" s="86" t="s">
        <v>132</v>
      </c>
      <c r="J37" s="87">
        <v>4.0000000000000001E-3</v>
      </c>
      <c r="K37" s="84">
        <v>4.2300000000006471E-2</v>
      </c>
      <c r="L37" s="83">
        <v>3303350.6615579999</v>
      </c>
      <c r="M37" s="85">
        <v>94.4</v>
      </c>
      <c r="N37" s="73"/>
      <c r="O37" s="83">
        <v>3118.3630647260006</v>
      </c>
      <c r="P37" s="84">
        <v>1.9394009816084691E-4</v>
      </c>
      <c r="Q37" s="84">
        <f t="shared" si="0"/>
        <v>7.2202148697623836E-3</v>
      </c>
      <c r="R37" s="84">
        <f>O37/'סכום נכסי הקרן'!$C$42</f>
        <v>1.8073569572559918E-4</v>
      </c>
    </row>
    <row r="38" spans="2:18">
      <c r="B38" s="75" t="s">
        <v>275</v>
      </c>
      <c r="C38" s="73" t="s">
        <v>276</v>
      </c>
      <c r="D38" s="86" t="s">
        <v>119</v>
      </c>
      <c r="E38" s="73" t="s">
        <v>234</v>
      </c>
      <c r="F38" s="73"/>
      <c r="G38" s="73"/>
      <c r="H38" s="83">
        <v>3.2600000000485561</v>
      </c>
      <c r="I38" s="86" t="s">
        <v>132</v>
      </c>
      <c r="J38" s="87">
        <v>6.25E-2</v>
      </c>
      <c r="K38" s="84">
        <v>3.8400000000634968E-2</v>
      </c>
      <c r="L38" s="83">
        <v>38773.023174000002</v>
      </c>
      <c r="M38" s="85">
        <v>110.48</v>
      </c>
      <c r="N38" s="73"/>
      <c r="O38" s="83">
        <v>42.83643664200001</v>
      </c>
      <c r="P38" s="84">
        <v>2.5481082620690649E-6</v>
      </c>
      <c r="Q38" s="84">
        <f t="shared" si="0"/>
        <v>9.9182895124939123E-5</v>
      </c>
      <c r="R38" s="84">
        <f>O38/'סכום נכסי הקרן'!$C$42</f>
        <v>2.482736300488375E-6</v>
      </c>
    </row>
    <row r="39" spans="2:18">
      <c r="B39" s="75" t="s">
        <v>277</v>
      </c>
      <c r="C39" s="73" t="s">
        <v>278</v>
      </c>
      <c r="D39" s="86" t="s">
        <v>119</v>
      </c>
      <c r="E39" s="73" t="s">
        <v>234</v>
      </c>
      <c r="F39" s="73"/>
      <c r="G39" s="73"/>
      <c r="H39" s="83">
        <v>0.66999999999912452</v>
      </c>
      <c r="I39" s="86" t="s">
        <v>132</v>
      </c>
      <c r="J39" s="87">
        <v>1.4999999999999999E-2</v>
      </c>
      <c r="K39" s="84">
        <v>4.3200000000000002E-2</v>
      </c>
      <c r="L39" s="83">
        <v>578883.18740099994</v>
      </c>
      <c r="M39" s="85">
        <v>98.67</v>
      </c>
      <c r="N39" s="73"/>
      <c r="O39" s="83">
        <v>571.18404264999992</v>
      </c>
      <c r="P39" s="84">
        <v>4.2102934839506713E-5</v>
      </c>
      <c r="Q39" s="84">
        <f t="shared" si="0"/>
        <v>1.3225116615710327E-3</v>
      </c>
      <c r="R39" s="84">
        <f>O39/'סכום נכסי הקרן'!$C$42</f>
        <v>3.3104979501409913E-5</v>
      </c>
    </row>
    <row r="40" spans="2:18">
      <c r="B40" s="75" t="s">
        <v>279</v>
      </c>
      <c r="C40" s="73" t="s">
        <v>280</v>
      </c>
      <c r="D40" s="86" t="s">
        <v>119</v>
      </c>
      <c r="E40" s="73" t="s">
        <v>234</v>
      </c>
      <c r="F40" s="73"/>
      <c r="G40" s="73"/>
      <c r="H40" s="83">
        <v>18.959999999999759</v>
      </c>
      <c r="I40" s="86" t="s">
        <v>132</v>
      </c>
      <c r="J40" s="87">
        <v>2.7999999999999997E-2</v>
      </c>
      <c r="K40" s="84">
        <v>4.0899999999999402E-2</v>
      </c>
      <c r="L40" s="83">
        <v>49258016.693871997</v>
      </c>
      <c r="M40" s="85">
        <v>79</v>
      </c>
      <c r="N40" s="73"/>
      <c r="O40" s="83">
        <v>38913.833390814994</v>
      </c>
      <c r="P40" s="84">
        <v>8.1891842046906329E-3</v>
      </c>
      <c r="Q40" s="84">
        <f t="shared" si="0"/>
        <v>9.0100553609688758E-2</v>
      </c>
      <c r="R40" s="84">
        <f>O40/'סכום נכסי הקרן'!$C$42</f>
        <v>2.2553880370106858E-3</v>
      </c>
    </row>
    <row r="41" spans="2:18">
      <c r="B41" s="76"/>
      <c r="C41" s="73"/>
      <c r="D41" s="73"/>
      <c r="E41" s="73"/>
      <c r="F41" s="73"/>
      <c r="G41" s="73"/>
      <c r="H41" s="73"/>
      <c r="I41" s="73"/>
      <c r="J41" s="73"/>
      <c r="K41" s="84"/>
      <c r="L41" s="83"/>
      <c r="M41" s="85"/>
      <c r="N41" s="73"/>
      <c r="O41" s="73"/>
      <c r="P41" s="73"/>
      <c r="Q41" s="84"/>
      <c r="R41" s="73"/>
    </row>
    <row r="42" spans="2:18">
      <c r="B42" s="74" t="s">
        <v>24</v>
      </c>
      <c r="C42" s="71"/>
      <c r="D42" s="71"/>
      <c r="E42" s="71"/>
      <c r="F42" s="71"/>
      <c r="G42" s="71"/>
      <c r="H42" s="80">
        <v>3.0826344466563649</v>
      </c>
      <c r="I42" s="71"/>
      <c r="J42" s="71"/>
      <c r="K42" s="81">
        <v>4.8920963153274537E-2</v>
      </c>
      <c r="L42" s="80"/>
      <c r="M42" s="82"/>
      <c r="N42" s="71"/>
      <c r="O42" s="80">
        <v>962.29224218899992</v>
      </c>
      <c r="P42" s="71"/>
      <c r="Q42" s="81">
        <f t="shared" si="0"/>
        <v>2.2280781974053088E-3</v>
      </c>
      <c r="R42" s="81">
        <f>O42/'סכום נכסי הקרן'!$C$42</f>
        <v>5.5773030360291757E-5</v>
      </c>
    </row>
    <row r="43" spans="2:18">
      <c r="B43" s="75" t="s">
        <v>281</v>
      </c>
      <c r="C43" s="73" t="s">
        <v>282</v>
      </c>
      <c r="D43" s="86" t="s">
        <v>119</v>
      </c>
      <c r="E43" s="73" t="s">
        <v>234</v>
      </c>
      <c r="F43" s="73"/>
      <c r="G43" s="73"/>
      <c r="H43" s="83">
        <v>2.9600000000007323</v>
      </c>
      <c r="I43" s="86" t="s">
        <v>132</v>
      </c>
      <c r="J43" s="87">
        <v>4.5499999999999999E-2</v>
      </c>
      <c r="K43" s="84">
        <v>4.8900000000017443E-2</v>
      </c>
      <c r="L43" s="83">
        <v>931091.98529099999</v>
      </c>
      <c r="M43" s="85">
        <v>99.74</v>
      </c>
      <c r="N43" s="73"/>
      <c r="O43" s="83">
        <v>928.67110924200006</v>
      </c>
      <c r="P43" s="84">
        <v>4.3887232047005134E-5</v>
      </c>
      <c r="Q43" s="84">
        <f t="shared" si="0"/>
        <v>2.1502322894710714E-3</v>
      </c>
      <c r="R43" s="84">
        <f>O43/'סכום נכסי הקרן'!$C$42</f>
        <v>5.382439938688302E-5</v>
      </c>
    </row>
    <row r="44" spans="2:18">
      <c r="B44" s="75" t="s">
        <v>283</v>
      </c>
      <c r="C44" s="73" t="s">
        <v>284</v>
      </c>
      <c r="D44" s="86" t="s">
        <v>119</v>
      </c>
      <c r="E44" s="73" t="s">
        <v>234</v>
      </c>
      <c r="F44" s="73"/>
      <c r="G44" s="73"/>
      <c r="H44" s="83">
        <v>6.469999999937837</v>
      </c>
      <c r="I44" s="86" t="s">
        <v>132</v>
      </c>
      <c r="J44" s="87">
        <v>4.5499999999999999E-2</v>
      </c>
      <c r="K44" s="84">
        <v>4.9499999999509242E-2</v>
      </c>
      <c r="L44" s="83">
        <v>34095.055548999997</v>
      </c>
      <c r="M44" s="85">
        <v>98.61</v>
      </c>
      <c r="N44" s="73"/>
      <c r="O44" s="83">
        <v>33.621132947</v>
      </c>
      <c r="P44" s="84">
        <v>1.5957593051758446E-6</v>
      </c>
      <c r="Q44" s="84">
        <f t="shared" si="0"/>
        <v>7.7845907934237637E-5</v>
      </c>
      <c r="R44" s="84">
        <f>O44/'סכום נכסי הקרן'!$C$42</f>
        <v>1.9486309734087466E-6</v>
      </c>
    </row>
    <row r="45" spans="2:18">
      <c r="B45" s="76"/>
      <c r="C45" s="73"/>
      <c r="D45" s="73"/>
      <c r="E45" s="73"/>
      <c r="F45" s="73"/>
      <c r="G45" s="73"/>
      <c r="H45" s="73"/>
      <c r="I45" s="73"/>
      <c r="J45" s="73"/>
      <c r="K45" s="84"/>
      <c r="L45" s="83"/>
      <c r="M45" s="85"/>
      <c r="N45" s="73"/>
      <c r="O45" s="73"/>
      <c r="P45" s="73"/>
      <c r="Q45" s="84"/>
      <c r="R45" s="73"/>
    </row>
    <row r="46" spans="2:18">
      <c r="B46" s="70" t="s">
        <v>197</v>
      </c>
      <c r="C46" s="71"/>
      <c r="D46" s="71"/>
      <c r="E46" s="71"/>
      <c r="F46" s="71"/>
      <c r="G46" s="71"/>
      <c r="H46" s="80">
        <v>19.150000000005559</v>
      </c>
      <c r="I46" s="71"/>
      <c r="J46" s="71"/>
      <c r="K46" s="81">
        <v>5.3500000000018318E-2</v>
      </c>
      <c r="L46" s="80"/>
      <c r="M46" s="82"/>
      <c r="N46" s="71"/>
      <c r="O46" s="80">
        <v>1556.2198723690001</v>
      </c>
      <c r="P46" s="71"/>
      <c r="Q46" s="81">
        <f t="shared" si="0"/>
        <v>3.6032500481420564E-3</v>
      </c>
      <c r="R46" s="81">
        <f>O46/'סכום נכסי הקרן'!$C$42</f>
        <v>9.0196194444513186E-5</v>
      </c>
    </row>
    <row r="47" spans="2:18">
      <c r="B47" s="74" t="s">
        <v>62</v>
      </c>
      <c r="C47" s="71"/>
      <c r="D47" s="71"/>
      <c r="E47" s="71"/>
      <c r="F47" s="71"/>
      <c r="G47" s="71"/>
      <c r="H47" s="80">
        <v>19.150000000005559</v>
      </c>
      <c r="I47" s="71"/>
      <c r="J47" s="71"/>
      <c r="K47" s="81">
        <v>5.3500000000018318E-2</v>
      </c>
      <c r="L47" s="80"/>
      <c r="M47" s="82"/>
      <c r="N47" s="71"/>
      <c r="O47" s="80">
        <v>1556.2198723690001</v>
      </c>
      <c r="P47" s="71"/>
      <c r="Q47" s="81">
        <f t="shared" si="0"/>
        <v>3.6032500481420564E-3</v>
      </c>
      <c r="R47" s="81">
        <f>O47/'סכום נכסי הקרן'!$C$42</f>
        <v>9.0196194444513186E-5</v>
      </c>
    </row>
    <row r="48" spans="2:18">
      <c r="B48" s="75" t="s">
        <v>285</v>
      </c>
      <c r="C48" s="73" t="s">
        <v>286</v>
      </c>
      <c r="D48" s="86" t="s">
        <v>27</v>
      </c>
      <c r="E48" s="73" t="s">
        <v>287</v>
      </c>
      <c r="F48" s="73" t="s">
        <v>288</v>
      </c>
      <c r="G48" s="73"/>
      <c r="H48" s="83">
        <v>19.150000000005559</v>
      </c>
      <c r="I48" s="86" t="s">
        <v>131</v>
      </c>
      <c r="J48" s="87">
        <v>4.4999999999999998E-2</v>
      </c>
      <c r="K48" s="84">
        <v>5.3500000000018318E-2</v>
      </c>
      <c r="L48" s="83">
        <v>502019.89576799999</v>
      </c>
      <c r="M48" s="85">
        <v>85.751499999999993</v>
      </c>
      <c r="N48" s="73"/>
      <c r="O48" s="83">
        <v>1556.2198723690001</v>
      </c>
      <c r="P48" s="84">
        <v>5.0201989576799996E-4</v>
      </c>
      <c r="Q48" s="84">
        <f t="shared" si="0"/>
        <v>3.6032500481420564E-3</v>
      </c>
      <c r="R48" s="84">
        <f>O48/'סכום נכסי הקרן'!$C$42</f>
        <v>9.0196194444513186E-5</v>
      </c>
    </row>
    <row r="49" spans="2:18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2:18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2:18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2:18">
      <c r="B52" s="125" t="s">
        <v>111</v>
      </c>
      <c r="C52" s="127"/>
      <c r="D52" s="127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2:18">
      <c r="B53" s="125" t="s">
        <v>203</v>
      </c>
      <c r="C53" s="127"/>
      <c r="D53" s="127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2:18">
      <c r="B54" s="161" t="s">
        <v>211</v>
      </c>
      <c r="C54" s="161"/>
      <c r="D54" s="161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2:18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2:18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2:18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2:18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2:18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2:18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2:18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2:18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2:18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2:18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</row>
    <row r="144" spans="2:18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</row>
    <row r="145" spans="2:18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</row>
    <row r="146" spans="2:18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</row>
    <row r="147" spans="2:18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</row>
    <row r="148" spans="2:18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</row>
    <row r="149" spans="2:18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</row>
    <row r="150" spans="2:18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</row>
    <row r="151" spans="2:18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</row>
    <row r="152" spans="2:18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</row>
    <row r="153" spans="2:18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2:18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</row>
    <row r="155" spans="2:18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</row>
    <row r="156" spans="2:18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2:18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</row>
    <row r="158" spans="2:18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</row>
    <row r="159" spans="2:18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</row>
    <row r="160" spans="2:18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</row>
    <row r="161" spans="2:18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</row>
    <row r="162" spans="2:18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2:18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</row>
    <row r="164" spans="2:18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</row>
    <row r="165" spans="2:18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</row>
    <row r="166" spans="2:18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</row>
    <row r="167" spans="2:18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</row>
    <row r="168" spans="2:18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</row>
    <row r="169" spans="2:18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</row>
    <row r="170" spans="2:18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</row>
    <row r="171" spans="2:18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pans="2:18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</row>
    <row r="173" spans="2:18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</row>
    <row r="174" spans="2:18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</row>
    <row r="175" spans="2:18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</row>
    <row r="176" spans="2:18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</row>
    <row r="177" spans="2:18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</row>
    <row r="178" spans="2:18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</row>
    <row r="179" spans="2:18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</row>
    <row r="180" spans="2:18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</row>
    <row r="181" spans="2:18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2:18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</row>
    <row r="183" spans="2:18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</row>
    <row r="184" spans="2:18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</row>
    <row r="185" spans="2:18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</row>
    <row r="186" spans="2:18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</row>
    <row r="187" spans="2:18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</row>
    <row r="188" spans="2:18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</row>
    <row r="189" spans="2:18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</row>
    <row r="190" spans="2:18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</row>
    <row r="191" spans="2:18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</row>
    <row r="192" spans="2:18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</row>
    <row r="193" spans="2:18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</row>
    <row r="194" spans="2:18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</row>
    <row r="195" spans="2:18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</row>
    <row r="196" spans="2:18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</row>
    <row r="197" spans="2:18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</row>
    <row r="198" spans="2:18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</row>
    <row r="199" spans="2:18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</row>
    <row r="200" spans="2:18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</row>
    <row r="201" spans="2:18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</row>
    <row r="202" spans="2:18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</row>
    <row r="203" spans="2:18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</row>
    <row r="204" spans="2:18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</row>
    <row r="205" spans="2:18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</row>
    <row r="206" spans="2:18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</row>
    <row r="207" spans="2:18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</row>
    <row r="208" spans="2:18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</row>
    <row r="209" spans="2:18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</row>
    <row r="210" spans="2:18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</row>
    <row r="211" spans="2:18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</row>
    <row r="212" spans="2:18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</row>
    <row r="213" spans="2:18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</row>
    <row r="214" spans="2:18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</row>
    <row r="215" spans="2:18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</row>
    <row r="216" spans="2:18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</row>
    <row r="217" spans="2:18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</row>
    <row r="218" spans="2:18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</row>
    <row r="219" spans="2:18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</row>
    <row r="220" spans="2:18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</row>
    <row r="221" spans="2:18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</row>
    <row r="222" spans="2:18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</row>
    <row r="223" spans="2:18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</row>
    <row r="224" spans="2:18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</row>
    <row r="225" spans="2:18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</row>
    <row r="226" spans="2:18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</row>
    <row r="227" spans="2:18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</row>
    <row r="228" spans="2:18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</row>
    <row r="229" spans="2:18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  <row r="230" spans="2:18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</row>
    <row r="231" spans="2:18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</row>
    <row r="232" spans="2:18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</row>
    <row r="233" spans="2:18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</row>
    <row r="234" spans="2:18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</row>
    <row r="235" spans="2:18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</row>
    <row r="236" spans="2:18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</row>
    <row r="237" spans="2:18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</row>
    <row r="238" spans="2:18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</row>
    <row r="239" spans="2:18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</row>
    <row r="240" spans="2:18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</row>
    <row r="241" spans="2:18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</row>
    <row r="242" spans="2:18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</row>
    <row r="243" spans="2:18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</row>
    <row r="244" spans="2:18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</row>
    <row r="245" spans="2:18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</row>
    <row r="246" spans="2:18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</row>
    <row r="247" spans="2:18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</row>
    <row r="248" spans="2:18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</row>
    <row r="249" spans="2:18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</row>
    <row r="250" spans="2:18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</row>
    <row r="251" spans="2:18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</row>
    <row r="252" spans="2:18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</row>
    <row r="253" spans="2:18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</row>
    <row r="254" spans="2:18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</row>
    <row r="255" spans="2:18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</row>
    <row r="256" spans="2:18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</row>
    <row r="257" spans="2:18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</row>
    <row r="258" spans="2:18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</row>
    <row r="259" spans="2:18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</row>
    <row r="260" spans="2:18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</row>
    <row r="261" spans="2:18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</row>
    <row r="262" spans="2:18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</row>
    <row r="263" spans="2:18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</row>
    <row r="264" spans="2:18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</row>
    <row r="265" spans="2:18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</row>
    <row r="266" spans="2:18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</row>
    <row r="267" spans="2:18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</row>
    <row r="268" spans="2:18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</row>
    <row r="269" spans="2:18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</row>
    <row r="270" spans="2:18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</row>
    <row r="271" spans="2:18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</row>
    <row r="272" spans="2:18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</row>
    <row r="273" spans="2:18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</row>
    <row r="274" spans="2:18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</row>
    <row r="275" spans="2:18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</row>
    <row r="276" spans="2:18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</row>
    <row r="277" spans="2:18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</row>
    <row r="278" spans="2:18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</row>
    <row r="279" spans="2:18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</row>
    <row r="280" spans="2:18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</row>
    <row r="281" spans="2:18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</row>
    <row r="282" spans="2:18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</row>
    <row r="283" spans="2:18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</row>
    <row r="284" spans="2:18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</row>
    <row r="285" spans="2:18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</row>
    <row r="286" spans="2:18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</row>
    <row r="287" spans="2:18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</row>
    <row r="288" spans="2:18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</row>
    <row r="289" spans="2:18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</row>
    <row r="290" spans="2:18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</row>
    <row r="291" spans="2:18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</row>
    <row r="292" spans="2:18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</row>
    <row r="293" spans="2:18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</row>
    <row r="294" spans="2:18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</row>
    <row r="295" spans="2:18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</row>
    <row r="296" spans="2:18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</row>
    <row r="297" spans="2:18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</row>
    <row r="298" spans="2:18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</row>
    <row r="299" spans="2:18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</row>
    <row r="300" spans="2:18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</row>
    <row r="301" spans="2:18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</row>
    <row r="302" spans="2:18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</row>
    <row r="303" spans="2:18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</row>
    <row r="304" spans="2:18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spans="2:18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2:18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</row>
    <row r="307" spans="2:18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</row>
    <row r="308" spans="2:18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</row>
    <row r="309" spans="2:18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</row>
    <row r="310" spans="2:18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</row>
    <row r="311" spans="2:18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</row>
    <row r="312" spans="2:18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</row>
    <row r="313" spans="2:18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</row>
    <row r="314" spans="2:18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</row>
    <row r="315" spans="2:18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</row>
    <row r="316" spans="2:18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</row>
    <row r="317" spans="2:18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</row>
    <row r="318" spans="2:18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</row>
    <row r="319" spans="2:18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</row>
    <row r="320" spans="2:18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</row>
    <row r="321" spans="2:18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</row>
    <row r="322" spans="2:18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</row>
    <row r="323" spans="2:18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</row>
    <row r="324" spans="2:18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</row>
    <row r="325" spans="2:18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</row>
    <row r="326" spans="2:18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</row>
    <row r="327" spans="2:18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</row>
    <row r="328" spans="2:18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</row>
    <row r="329" spans="2:18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</row>
    <row r="330" spans="2:18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</row>
    <row r="331" spans="2:18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</row>
    <row r="332" spans="2:18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</row>
    <row r="333" spans="2:18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</row>
    <row r="334" spans="2:18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</row>
    <row r="335" spans="2:18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</row>
    <row r="336" spans="2:18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</row>
    <row r="337" spans="2:18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</row>
    <row r="338" spans="2:18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</row>
    <row r="339" spans="2:18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</row>
    <row r="340" spans="2:18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</row>
    <row r="341" spans="2:18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</row>
    <row r="342" spans="2:18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</row>
    <row r="343" spans="2:18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</row>
    <row r="344" spans="2:18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</row>
    <row r="345" spans="2:18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</row>
    <row r="346" spans="2:18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</row>
    <row r="347" spans="2:18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2:18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2:18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2:18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2:18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2:18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2:18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2:18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2:18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2:18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2:18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2:18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2:18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2:18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2:18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2:18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2:18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2:18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2:18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2:18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2:18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2:18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2:18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2:18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2:18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2:18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2:18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2:18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2:18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2:18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2:18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2:18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2:18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2:18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2:18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2:18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2:18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2:18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2:18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2:18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2:18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2:18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2:18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2:18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2:18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2:18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2:18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2:18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2:18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  <row r="396" spans="2:18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</row>
    <row r="397" spans="2:18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</row>
    <row r="398" spans="2:18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</row>
    <row r="399" spans="2:18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</row>
    <row r="400" spans="2:18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</row>
    <row r="401" spans="2:18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</row>
    <row r="402" spans="2:18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</row>
    <row r="403" spans="2:18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</row>
    <row r="404" spans="2:18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</row>
    <row r="405" spans="2:18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</row>
    <row r="406" spans="2:18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</row>
    <row r="407" spans="2:18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</row>
    <row r="408" spans="2:18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</row>
    <row r="409" spans="2:18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</row>
    <row r="410" spans="2:18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2:18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2:18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</row>
    <row r="413" spans="2:18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</row>
    <row r="414" spans="2:18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</row>
    <row r="415" spans="2:18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</row>
    <row r="416" spans="2:18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</row>
    <row r="417" spans="2:18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</row>
    <row r="418" spans="2:18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</row>
    <row r="419" spans="2:18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</row>
    <row r="420" spans="2:18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</row>
    <row r="421" spans="2:18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</row>
    <row r="422" spans="2:18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</row>
    <row r="423" spans="2:18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</row>
    <row r="424" spans="2:18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</row>
    <row r="425" spans="2:18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</row>
    <row r="426" spans="2:18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</row>
    <row r="427" spans="2:18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</row>
    <row r="428" spans="2:18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</row>
    <row r="429" spans="2:18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</row>
    <row r="430" spans="2:18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</row>
    <row r="431" spans="2:18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</row>
    <row r="432" spans="2:18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</row>
    <row r="433" spans="2:18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</row>
    <row r="434" spans="2:18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</row>
    <row r="435" spans="2:18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</row>
    <row r="436" spans="2:18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</row>
    <row r="437" spans="2:18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</row>
    <row r="438" spans="2:18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</row>
    <row r="439" spans="2:18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</row>
    <row r="440" spans="2:18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</row>
    <row r="441" spans="2:18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</row>
    <row r="442" spans="2:18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</row>
    <row r="443" spans="2:18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</row>
    <row r="444" spans="2:18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</row>
    <row r="445" spans="2:18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</row>
    <row r="446" spans="2:18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</row>
    <row r="447" spans="2:18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</row>
    <row r="448" spans="2:18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</row>
    <row r="449" spans="2:18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C55:D1048576 C32:D53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8801</v>
      </c>
    </row>
    <row r="6" spans="2:16" ht="26.25" customHeight="1">
      <c r="B6" s="152" t="s">
        <v>186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115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3270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88"/>
      <c r="O10" s="130">
        <v>0</v>
      </c>
      <c r="P10" s="130">
        <v>0</v>
      </c>
    </row>
    <row r="11" spans="2:16" ht="20.25" customHeight="1">
      <c r="B11" s="131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2:16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2:16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2:16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2:16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2:16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2:16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2:16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2:16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2:16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2:16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2:16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2:16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2:16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2:16">
      <c r="B397" s="132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2:16">
      <c r="B398" s="132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2:16">
      <c r="B399" s="13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2:16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2:16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2:16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2:16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2:16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2:16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2:16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2:16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2:16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2:16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2:16">
      <c r="B410" s="123"/>
      <c r="C410" s="123"/>
      <c r="D410" s="123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2:16">
      <c r="B411" s="123"/>
      <c r="C411" s="123"/>
      <c r="D411" s="123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2:16">
      <c r="B412" s="123"/>
      <c r="C412" s="123"/>
      <c r="D412" s="123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2:16">
      <c r="B413" s="123"/>
      <c r="C413" s="123"/>
      <c r="D413" s="123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2:16">
      <c r="B414" s="123"/>
      <c r="C414" s="123"/>
      <c r="D414" s="123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2:16">
      <c r="B415" s="123"/>
      <c r="C415" s="123"/>
      <c r="D415" s="123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2:16">
      <c r="B416" s="123"/>
      <c r="C416" s="123"/>
      <c r="D416" s="123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2:16">
      <c r="B417" s="123"/>
      <c r="C417" s="123"/>
      <c r="D417" s="123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2:16">
      <c r="B418" s="123"/>
      <c r="C418" s="123"/>
      <c r="D418" s="123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2:16">
      <c r="B419" s="123"/>
      <c r="C419" s="123"/>
      <c r="D419" s="123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2:16">
      <c r="B420" s="123"/>
      <c r="C420" s="123"/>
      <c r="D420" s="123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2:16">
      <c r="B421" s="123"/>
      <c r="C421" s="123"/>
      <c r="D421" s="123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2:16">
      <c r="B422" s="123"/>
      <c r="C422" s="123"/>
      <c r="D422" s="123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2:16">
      <c r="B423" s="123"/>
      <c r="C423" s="123"/>
      <c r="D423" s="123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2:16">
      <c r="B424" s="123"/>
      <c r="C424" s="123"/>
      <c r="D424" s="123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2:16">
      <c r="B425" s="123"/>
      <c r="C425" s="123"/>
      <c r="D425" s="123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2:16">
      <c r="B426" s="123"/>
      <c r="C426" s="123"/>
      <c r="D426" s="123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2:16">
      <c r="B427" s="123"/>
      <c r="C427" s="123"/>
      <c r="D427" s="123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2:16">
      <c r="B428" s="123"/>
      <c r="C428" s="123"/>
      <c r="D428" s="123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2:16">
      <c r="B429" s="123"/>
      <c r="C429" s="123"/>
      <c r="D429" s="123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2:16">
      <c r="B430" s="123"/>
      <c r="C430" s="123"/>
      <c r="D430" s="123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2:16">
      <c r="B431" s="123"/>
      <c r="C431" s="123"/>
      <c r="D431" s="123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2:16">
      <c r="B432" s="123"/>
      <c r="C432" s="123"/>
      <c r="D432" s="123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2:16">
      <c r="B433" s="123"/>
      <c r="C433" s="123"/>
      <c r="D433" s="123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2:16">
      <c r="B434" s="123"/>
      <c r="C434" s="123"/>
      <c r="D434" s="123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2:16">
      <c r="B435" s="123"/>
      <c r="C435" s="123"/>
      <c r="D435" s="123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2:16">
      <c r="B436" s="123"/>
      <c r="C436" s="123"/>
      <c r="D436" s="123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2:16">
      <c r="B437" s="123"/>
      <c r="C437" s="123"/>
      <c r="D437" s="123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2:16">
      <c r="B438" s="123"/>
      <c r="C438" s="123"/>
      <c r="D438" s="123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2:16">
      <c r="B439" s="123"/>
      <c r="C439" s="123"/>
      <c r="D439" s="123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2:16">
      <c r="B440" s="123"/>
      <c r="C440" s="123"/>
      <c r="D440" s="123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2:16">
      <c r="B441" s="123"/>
      <c r="C441" s="123"/>
      <c r="D441" s="123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2:16">
      <c r="B442" s="123"/>
      <c r="C442" s="123"/>
      <c r="D442" s="123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2:16">
      <c r="B443" s="123"/>
      <c r="C443" s="123"/>
      <c r="D443" s="123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2:16">
      <c r="B444" s="123"/>
      <c r="C444" s="123"/>
      <c r="D444" s="123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2:16">
      <c r="B445" s="123"/>
      <c r="C445" s="123"/>
      <c r="D445" s="123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2:16">
      <c r="B446" s="123"/>
      <c r="C446" s="123"/>
      <c r="D446" s="123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2:16">
      <c r="B447" s="123"/>
      <c r="C447" s="123"/>
      <c r="D447" s="123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2:16">
      <c r="B448" s="123"/>
      <c r="C448" s="123"/>
      <c r="D448" s="123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2:16">
      <c r="B449" s="123"/>
      <c r="C449" s="123"/>
      <c r="D449" s="123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2:16">
      <c r="B450" s="123"/>
      <c r="C450" s="123"/>
      <c r="D450" s="123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2:16">
      <c r="B451" s="123"/>
      <c r="C451" s="123"/>
      <c r="D451" s="123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2:16">
      <c r="B452" s="123"/>
      <c r="C452" s="123"/>
      <c r="D452" s="123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  <row r="453" spans="2:16">
      <c r="B453" s="123"/>
      <c r="C453" s="123"/>
      <c r="D453" s="123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</row>
    <row r="454" spans="2:16">
      <c r="B454" s="123"/>
      <c r="C454" s="123"/>
      <c r="D454" s="123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</row>
    <row r="455" spans="2:16">
      <c r="B455" s="123"/>
      <c r="C455" s="123"/>
      <c r="D455" s="123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</row>
    <row r="456" spans="2:16">
      <c r="B456" s="123"/>
      <c r="C456" s="123"/>
      <c r="D456" s="123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</row>
    <row r="457" spans="2:16">
      <c r="B457" s="123"/>
      <c r="C457" s="123"/>
      <c r="D457" s="123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</row>
    <row r="458" spans="2:16">
      <c r="B458" s="123"/>
      <c r="C458" s="123"/>
      <c r="D458" s="123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</row>
    <row r="459" spans="2:16">
      <c r="B459" s="123"/>
      <c r="C459" s="123"/>
      <c r="D459" s="123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</row>
    <row r="460" spans="2:16">
      <c r="B460" s="123"/>
      <c r="C460" s="123"/>
      <c r="D460" s="123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</row>
    <row r="461" spans="2:16">
      <c r="B461" s="123"/>
      <c r="C461" s="123"/>
      <c r="D461" s="123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</row>
    <row r="462" spans="2:16">
      <c r="B462" s="123"/>
      <c r="C462" s="123"/>
      <c r="D462" s="123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</row>
    <row r="463" spans="2:16">
      <c r="B463" s="123"/>
      <c r="C463" s="123"/>
      <c r="D463" s="123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145</v>
      </c>
      <c r="C1" s="67" t="s" vm="1">
        <v>229</v>
      </c>
    </row>
    <row r="2" spans="2:20">
      <c r="B2" s="46" t="s">
        <v>144</v>
      </c>
      <c r="C2" s="67" t="s">
        <v>230</v>
      </c>
    </row>
    <row r="3" spans="2:20">
      <c r="B3" s="46" t="s">
        <v>146</v>
      </c>
      <c r="C3" s="67" t="s">
        <v>231</v>
      </c>
    </row>
    <row r="4" spans="2:20">
      <c r="B4" s="46" t="s">
        <v>147</v>
      </c>
      <c r="C4" s="67">
        <v>8801</v>
      </c>
    </row>
    <row r="6" spans="2:20" ht="26.25" customHeight="1">
      <c r="B6" s="158" t="s">
        <v>173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26.25" customHeight="1">
      <c r="B7" s="158" t="s">
        <v>89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2:20" s="3" customFormat="1" ht="78.75">
      <c r="B8" s="36" t="s">
        <v>114</v>
      </c>
      <c r="C8" s="12" t="s">
        <v>45</v>
      </c>
      <c r="D8" s="12" t="s">
        <v>118</v>
      </c>
      <c r="E8" s="12" t="s">
        <v>189</v>
      </c>
      <c r="F8" s="12" t="s">
        <v>116</v>
      </c>
      <c r="G8" s="12" t="s">
        <v>65</v>
      </c>
      <c r="H8" s="12" t="s">
        <v>14</v>
      </c>
      <c r="I8" s="12" t="s">
        <v>66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61</v>
      </c>
      <c r="R8" s="12" t="s">
        <v>58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190</v>
      </c>
    </row>
    <row r="11" spans="2:20" s="4" customFormat="1" ht="18" customHeight="1">
      <c r="B11" s="128" t="s">
        <v>3262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9">
        <v>0</v>
      </c>
      <c r="R11" s="88"/>
      <c r="S11" s="130">
        <v>0</v>
      </c>
      <c r="T11" s="130">
        <v>0</v>
      </c>
    </row>
    <row r="12" spans="2:20">
      <c r="B12" s="131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31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31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31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1.42578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5.7109375" style="1" bestFit="1" customWidth="1"/>
    <col min="16" max="16" width="13" style="1" bestFit="1" customWidth="1"/>
    <col min="17" max="17" width="8.28515625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145</v>
      </c>
      <c r="C1" s="67" t="s" vm="1">
        <v>229</v>
      </c>
    </row>
    <row r="2" spans="2:21">
      <c r="B2" s="46" t="s">
        <v>144</v>
      </c>
      <c r="C2" s="67" t="s">
        <v>230</v>
      </c>
    </row>
    <row r="3" spans="2:21">
      <c r="B3" s="46" t="s">
        <v>146</v>
      </c>
      <c r="C3" s="67" t="s">
        <v>231</v>
      </c>
    </row>
    <row r="4" spans="2:21">
      <c r="B4" s="46" t="s">
        <v>147</v>
      </c>
      <c r="C4" s="67">
        <v>8801</v>
      </c>
    </row>
    <row r="6" spans="2:2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21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2:21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65</v>
      </c>
      <c r="H8" s="29" t="s">
        <v>14</v>
      </c>
      <c r="I8" s="29" t="s">
        <v>66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61</v>
      </c>
      <c r="S8" s="12" t="s">
        <v>58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214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4.6172284997524686</v>
      </c>
      <c r="L11" s="69"/>
      <c r="M11" s="69"/>
      <c r="N11" s="90">
        <v>4.906165410401165E-2</v>
      </c>
      <c r="O11" s="77"/>
      <c r="P11" s="79"/>
      <c r="Q11" s="77">
        <v>757.26400474100001</v>
      </c>
      <c r="R11" s="77">
        <f>R12+R280</f>
        <v>1274307.1826869482</v>
      </c>
      <c r="S11" s="69"/>
      <c r="T11" s="78">
        <f>IFERROR(R11/$R$11,0)</f>
        <v>1</v>
      </c>
      <c r="U11" s="78">
        <f>R11/'סכום נכסי הקרן'!$C$42</f>
        <v>7.3856953295876271E-2</v>
      </c>
    </row>
    <row r="12" spans="2:21">
      <c r="B12" s="70" t="s">
        <v>198</v>
      </c>
      <c r="C12" s="71"/>
      <c r="D12" s="71"/>
      <c r="E12" s="71"/>
      <c r="F12" s="71"/>
      <c r="G12" s="71"/>
      <c r="H12" s="71"/>
      <c r="I12" s="71"/>
      <c r="J12" s="71"/>
      <c r="K12" s="80">
        <v>4.2945576737816697</v>
      </c>
      <c r="L12" s="71"/>
      <c r="M12" s="71"/>
      <c r="N12" s="91">
        <v>3.9042882214962417E-2</v>
      </c>
      <c r="O12" s="80"/>
      <c r="P12" s="82"/>
      <c r="Q12" s="80">
        <v>757.26400474100001</v>
      </c>
      <c r="R12" s="80">
        <f>R13+R181+R270</f>
        <v>827366.57761697518</v>
      </c>
      <c r="S12" s="71"/>
      <c r="T12" s="81">
        <f t="shared" ref="T12:T75" si="0">IFERROR(R12/$R$11,0)</f>
        <v>0.64926776593413393</v>
      </c>
      <c r="U12" s="81">
        <f>R12/'סכום נכסי הקרן'!$C$42</f>
        <v>4.7952939065115253E-2</v>
      </c>
    </row>
    <row r="13" spans="2:21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4.338222524214232</v>
      </c>
      <c r="L13" s="71"/>
      <c r="M13" s="71"/>
      <c r="N13" s="91">
        <v>3.3463678271579006E-2</v>
      </c>
      <c r="O13" s="80"/>
      <c r="P13" s="82"/>
      <c r="Q13" s="80">
        <v>692.40444847699996</v>
      </c>
      <c r="R13" s="80">
        <f>SUM(R14:R179)</f>
        <v>688272.95727343031</v>
      </c>
      <c r="S13" s="71"/>
      <c r="T13" s="81">
        <f t="shared" si="0"/>
        <v>0.54011541849914724</v>
      </c>
      <c r="U13" s="81">
        <f>R13/'סכום נכסי הקרן'!$C$42</f>
        <v>3.989127923847418E-2</v>
      </c>
    </row>
    <row r="14" spans="2:21">
      <c r="B14" s="76" t="s">
        <v>289</v>
      </c>
      <c r="C14" s="73">
        <v>1162577</v>
      </c>
      <c r="D14" s="86" t="s">
        <v>119</v>
      </c>
      <c r="E14" s="86" t="s">
        <v>290</v>
      </c>
      <c r="F14" s="73" t="s">
        <v>291</v>
      </c>
      <c r="G14" s="86" t="s">
        <v>292</v>
      </c>
      <c r="H14" s="73" t="s">
        <v>293</v>
      </c>
      <c r="I14" s="73" t="s">
        <v>294</v>
      </c>
      <c r="J14" s="73"/>
      <c r="K14" s="73">
        <v>4.26</v>
      </c>
      <c r="L14" s="86" t="s">
        <v>132</v>
      </c>
      <c r="M14" s="87">
        <v>5.0000000000000001E-4</v>
      </c>
      <c r="N14" s="87">
        <v>2.0499573589478879E-2</v>
      </c>
      <c r="O14" s="83">
        <v>2.2279E-2</v>
      </c>
      <c r="P14" s="85">
        <v>99.48</v>
      </c>
      <c r="Q14" s="73"/>
      <c r="R14" s="83">
        <v>2.2279000000000001E-5</v>
      </c>
      <c r="S14" s="84">
        <v>1.8870630099520659E-11</v>
      </c>
      <c r="T14" s="84">
        <f t="shared" si="0"/>
        <v>1.7483225632475429E-11</v>
      </c>
      <c r="U14" s="84">
        <f>R14/'סכום נכסי הקרן'!$C$42</f>
        <v>1.2912577789990045E-12</v>
      </c>
    </row>
    <row r="15" spans="2:21">
      <c r="B15" s="76" t="s">
        <v>295</v>
      </c>
      <c r="C15" s="73">
        <v>1160290</v>
      </c>
      <c r="D15" s="86" t="s">
        <v>119</v>
      </c>
      <c r="E15" s="86" t="s">
        <v>290</v>
      </c>
      <c r="F15" s="73" t="s">
        <v>296</v>
      </c>
      <c r="G15" s="86" t="s">
        <v>297</v>
      </c>
      <c r="H15" s="73" t="s">
        <v>298</v>
      </c>
      <c r="I15" s="73" t="s">
        <v>130</v>
      </c>
      <c r="J15" s="73"/>
      <c r="K15" s="83">
        <v>2.450000000000025</v>
      </c>
      <c r="L15" s="86" t="s">
        <v>132</v>
      </c>
      <c r="M15" s="87">
        <v>1E-3</v>
      </c>
      <c r="N15" s="87">
        <v>1.7100000000001964E-2</v>
      </c>
      <c r="O15" s="83">
        <v>3807566.48636</v>
      </c>
      <c r="P15" s="85">
        <v>104.24</v>
      </c>
      <c r="Q15" s="73"/>
      <c r="R15" s="83">
        <v>3969.007344182</v>
      </c>
      <c r="S15" s="84">
        <v>2.5383776575733331E-3</v>
      </c>
      <c r="T15" s="84">
        <f t="shared" si="0"/>
        <v>3.1146393884503775E-3</v>
      </c>
      <c r="U15" s="84">
        <f>R15/'סכום נכסי הקרן'!$C$42</f>
        <v>2.3003777584627616E-4</v>
      </c>
    </row>
    <row r="16" spans="2:21">
      <c r="B16" s="76" t="s">
        <v>299</v>
      </c>
      <c r="C16" s="73">
        <v>7480304</v>
      </c>
      <c r="D16" s="86" t="s">
        <v>119</v>
      </c>
      <c r="E16" s="86" t="s">
        <v>290</v>
      </c>
      <c r="F16" s="73" t="s">
        <v>300</v>
      </c>
      <c r="G16" s="86" t="s">
        <v>297</v>
      </c>
      <c r="H16" s="73" t="s">
        <v>298</v>
      </c>
      <c r="I16" s="73" t="s">
        <v>130</v>
      </c>
      <c r="J16" s="73"/>
      <c r="K16" s="83">
        <v>4.7300000000037148</v>
      </c>
      <c r="L16" s="86" t="s">
        <v>132</v>
      </c>
      <c r="M16" s="87">
        <v>2E-3</v>
      </c>
      <c r="N16" s="87">
        <v>1.8600000000016333E-2</v>
      </c>
      <c r="O16" s="83">
        <v>386294.97038999997</v>
      </c>
      <c r="P16" s="85">
        <v>98.29</v>
      </c>
      <c r="Q16" s="73"/>
      <c r="R16" s="83">
        <v>379.68932488299993</v>
      </c>
      <c r="S16" s="84">
        <v>1.4147129846359179E-4</v>
      </c>
      <c r="T16" s="84">
        <f t="shared" si="0"/>
        <v>2.9795745487552197E-4</v>
      </c>
      <c r="U16" s="84">
        <f>R16/'סכום נכסי הקרן'!$C$42</f>
        <v>2.2006229828899587E-5</v>
      </c>
    </row>
    <row r="17" spans="2:21">
      <c r="B17" s="76" t="s">
        <v>301</v>
      </c>
      <c r="C17" s="73">
        <v>6040372</v>
      </c>
      <c r="D17" s="86" t="s">
        <v>119</v>
      </c>
      <c r="E17" s="86" t="s">
        <v>290</v>
      </c>
      <c r="F17" s="73" t="s">
        <v>302</v>
      </c>
      <c r="G17" s="86" t="s">
        <v>297</v>
      </c>
      <c r="H17" s="73" t="s">
        <v>298</v>
      </c>
      <c r="I17" s="73" t="s">
        <v>130</v>
      </c>
      <c r="J17" s="73"/>
      <c r="K17" s="73">
        <v>2.21</v>
      </c>
      <c r="L17" s="86" t="s">
        <v>132</v>
      </c>
      <c r="M17" s="87">
        <v>8.3000000000000001E-3</v>
      </c>
      <c r="N17" s="87">
        <v>1.8699986429920979E-2</v>
      </c>
      <c r="O17" s="83">
        <v>8.9115E-2</v>
      </c>
      <c r="P17" s="85">
        <v>107.19</v>
      </c>
      <c r="Q17" s="73"/>
      <c r="R17" s="83">
        <v>9.5799000000000009E-5</v>
      </c>
      <c r="S17" s="84">
        <v>2.9295873363191905E-11</v>
      </c>
      <c r="T17" s="84">
        <f t="shared" si="0"/>
        <v>7.5177320901544663E-11</v>
      </c>
      <c r="U17" s="84">
        <f>R17/'סכום נכסי הקרן'!$C$42</f>
        <v>5.5523678787344867E-12</v>
      </c>
    </row>
    <row r="18" spans="2:21">
      <c r="B18" s="76" t="s">
        <v>303</v>
      </c>
      <c r="C18" s="73">
        <v>2310217</v>
      </c>
      <c r="D18" s="86" t="s">
        <v>119</v>
      </c>
      <c r="E18" s="86" t="s">
        <v>290</v>
      </c>
      <c r="F18" s="73" t="s">
        <v>304</v>
      </c>
      <c r="G18" s="86" t="s">
        <v>297</v>
      </c>
      <c r="H18" s="73" t="s">
        <v>298</v>
      </c>
      <c r="I18" s="73" t="s">
        <v>130</v>
      </c>
      <c r="J18" s="73"/>
      <c r="K18" s="83">
        <v>1.4900000000000075</v>
      </c>
      <c r="L18" s="86" t="s">
        <v>132</v>
      </c>
      <c r="M18" s="87">
        <v>8.6E-3</v>
      </c>
      <c r="N18" s="87">
        <v>1.6799999999999898E-2</v>
      </c>
      <c r="O18" s="83">
        <v>7244247.8336619996</v>
      </c>
      <c r="P18" s="85">
        <v>109.2</v>
      </c>
      <c r="Q18" s="73"/>
      <c r="R18" s="83">
        <v>7910.7187535060002</v>
      </c>
      <c r="S18" s="84">
        <v>2.8961340626173612E-3</v>
      </c>
      <c r="T18" s="84">
        <f t="shared" si="0"/>
        <v>6.207858561093414E-3</v>
      </c>
      <c r="U18" s="84">
        <f>R18/'סכום נכסי הקרן'!$C$42</f>
        <v>4.5849351981408189E-4</v>
      </c>
    </row>
    <row r="19" spans="2:21">
      <c r="B19" s="76" t="s">
        <v>305</v>
      </c>
      <c r="C19" s="73">
        <v>2310282</v>
      </c>
      <c r="D19" s="86" t="s">
        <v>119</v>
      </c>
      <c r="E19" s="86" t="s">
        <v>290</v>
      </c>
      <c r="F19" s="73" t="s">
        <v>304</v>
      </c>
      <c r="G19" s="86" t="s">
        <v>297</v>
      </c>
      <c r="H19" s="73" t="s">
        <v>298</v>
      </c>
      <c r="I19" s="73" t="s">
        <v>130</v>
      </c>
      <c r="J19" s="73"/>
      <c r="K19" s="83">
        <v>3.2100000000001403</v>
      </c>
      <c r="L19" s="86" t="s">
        <v>132</v>
      </c>
      <c r="M19" s="87">
        <v>3.8E-3</v>
      </c>
      <c r="N19" s="87">
        <v>1.8400000000000468E-2</v>
      </c>
      <c r="O19" s="83">
        <v>13217740.314884998</v>
      </c>
      <c r="P19" s="85">
        <v>102.81</v>
      </c>
      <c r="Q19" s="73"/>
      <c r="R19" s="83">
        <v>13589.158485329001</v>
      </c>
      <c r="S19" s="84">
        <v>4.4059134382949993E-3</v>
      </c>
      <c r="T19" s="84">
        <f t="shared" si="0"/>
        <v>1.0663958164840205E-2</v>
      </c>
      <c r="U19" s="84">
        <f>R19/'סכום נכסי הקרן'!$C$42</f>
        <v>7.8760746012978145E-4</v>
      </c>
    </row>
    <row r="20" spans="2:21">
      <c r="B20" s="76" t="s">
        <v>306</v>
      </c>
      <c r="C20" s="73">
        <v>2310381</v>
      </c>
      <c r="D20" s="86" t="s">
        <v>119</v>
      </c>
      <c r="E20" s="86" t="s">
        <v>290</v>
      </c>
      <c r="F20" s="73" t="s">
        <v>304</v>
      </c>
      <c r="G20" s="86" t="s">
        <v>297</v>
      </c>
      <c r="H20" s="73" t="s">
        <v>298</v>
      </c>
      <c r="I20" s="73" t="s">
        <v>130</v>
      </c>
      <c r="J20" s="73"/>
      <c r="K20" s="83">
        <v>7.1999999999999202</v>
      </c>
      <c r="L20" s="86" t="s">
        <v>132</v>
      </c>
      <c r="M20" s="87">
        <v>2E-3</v>
      </c>
      <c r="N20" s="87">
        <v>2.0599999999999365E-2</v>
      </c>
      <c r="O20" s="83">
        <v>2644765.7665840001</v>
      </c>
      <c r="P20" s="85">
        <v>95.71</v>
      </c>
      <c r="Q20" s="73"/>
      <c r="R20" s="83">
        <v>2531.305431836</v>
      </c>
      <c r="S20" s="84">
        <v>2.7595290611803691E-3</v>
      </c>
      <c r="T20" s="84">
        <f t="shared" si="0"/>
        <v>1.986416985030721E-3</v>
      </c>
      <c r="U20" s="84">
        <f>R20/'סכום נכסי הקרן'!$C$42</f>
        <v>1.467107064895493E-4</v>
      </c>
    </row>
    <row r="21" spans="2:21">
      <c r="B21" s="76" t="s">
        <v>307</v>
      </c>
      <c r="C21" s="73">
        <v>1158476</v>
      </c>
      <c r="D21" s="86" t="s">
        <v>119</v>
      </c>
      <c r="E21" s="86" t="s">
        <v>290</v>
      </c>
      <c r="F21" s="73" t="s">
        <v>308</v>
      </c>
      <c r="G21" s="86" t="s">
        <v>128</v>
      </c>
      <c r="H21" s="73" t="s">
        <v>293</v>
      </c>
      <c r="I21" s="73" t="s">
        <v>294</v>
      </c>
      <c r="J21" s="73"/>
      <c r="K21" s="83">
        <v>12.699999999999985</v>
      </c>
      <c r="L21" s="86" t="s">
        <v>132</v>
      </c>
      <c r="M21" s="87">
        <v>2.07E-2</v>
      </c>
      <c r="N21" s="87">
        <v>2.4500000000000251E-2</v>
      </c>
      <c r="O21" s="83">
        <v>11668824.937871002</v>
      </c>
      <c r="P21" s="85">
        <v>103.05</v>
      </c>
      <c r="Q21" s="73"/>
      <c r="R21" s="83">
        <v>12024.724271906</v>
      </c>
      <c r="S21" s="84">
        <v>4.1588886593741216E-3</v>
      </c>
      <c r="T21" s="84">
        <f t="shared" si="0"/>
        <v>9.4362838374270116E-3</v>
      </c>
      <c r="U21" s="84">
        <f>R21/'סכום נכסי הקרן'!$C$42</f>
        <v>6.9693517466747881E-4</v>
      </c>
    </row>
    <row r="22" spans="2:21">
      <c r="B22" s="76" t="s">
        <v>309</v>
      </c>
      <c r="C22" s="73">
        <v>1171297</v>
      </c>
      <c r="D22" s="86" t="s">
        <v>119</v>
      </c>
      <c r="E22" s="86" t="s">
        <v>290</v>
      </c>
      <c r="F22" s="73" t="s">
        <v>310</v>
      </c>
      <c r="G22" s="86" t="s">
        <v>297</v>
      </c>
      <c r="H22" s="73" t="s">
        <v>293</v>
      </c>
      <c r="I22" s="73" t="s">
        <v>294</v>
      </c>
      <c r="J22" s="73"/>
      <c r="K22" s="83">
        <v>0.33999999999902586</v>
      </c>
      <c r="L22" s="86" t="s">
        <v>132</v>
      </c>
      <c r="M22" s="87">
        <v>3.5499999999999997E-2</v>
      </c>
      <c r="N22" s="87">
        <v>1.0699999999985388E-2</v>
      </c>
      <c r="O22" s="83">
        <v>423022.508661</v>
      </c>
      <c r="P22" s="85">
        <v>121.33</v>
      </c>
      <c r="Q22" s="73"/>
      <c r="R22" s="83">
        <v>513.25318612499996</v>
      </c>
      <c r="S22" s="84">
        <v>5.9352108506297054E-3</v>
      </c>
      <c r="T22" s="84">
        <f t="shared" si="0"/>
        <v>4.0277037836573815E-4</v>
      </c>
      <c r="U22" s="84">
        <f>R22/'סכום נכסי הקרן'!$C$42</f>
        <v>2.9747393023920736E-5</v>
      </c>
    </row>
    <row r="23" spans="2:21">
      <c r="B23" s="76" t="s">
        <v>311</v>
      </c>
      <c r="C23" s="73">
        <v>1171305</v>
      </c>
      <c r="D23" s="86" t="s">
        <v>119</v>
      </c>
      <c r="E23" s="86" t="s">
        <v>290</v>
      </c>
      <c r="F23" s="73" t="s">
        <v>310</v>
      </c>
      <c r="G23" s="86" t="s">
        <v>297</v>
      </c>
      <c r="H23" s="73" t="s">
        <v>293</v>
      </c>
      <c r="I23" s="73" t="s">
        <v>294</v>
      </c>
      <c r="J23" s="73"/>
      <c r="K23" s="73">
        <v>3.71</v>
      </c>
      <c r="L23" s="86" t="s">
        <v>132</v>
      </c>
      <c r="M23" s="87">
        <v>1.4999999999999999E-2</v>
      </c>
      <c r="N23" s="87">
        <v>1.9599969346310059E-2</v>
      </c>
      <c r="O23" s="83">
        <v>8.5105E-2</v>
      </c>
      <c r="P23" s="85">
        <v>107.4</v>
      </c>
      <c r="Q23" s="73"/>
      <c r="R23" s="83">
        <v>9.1342999999999996E-5</v>
      </c>
      <c r="S23" s="84">
        <v>2.6142130819602936E-10</v>
      </c>
      <c r="T23" s="84">
        <f t="shared" si="0"/>
        <v>7.168051882702109E-11</v>
      </c>
      <c r="U23" s="84">
        <f>R23/'סכום נכסי הקרן'!$C$42</f>
        <v>5.294104731231476E-12</v>
      </c>
    </row>
    <row r="24" spans="2:21">
      <c r="B24" s="76" t="s">
        <v>312</v>
      </c>
      <c r="C24" s="73">
        <v>1145564</v>
      </c>
      <c r="D24" s="86" t="s">
        <v>119</v>
      </c>
      <c r="E24" s="86" t="s">
        <v>290</v>
      </c>
      <c r="F24" s="73" t="s">
        <v>313</v>
      </c>
      <c r="G24" s="86" t="s">
        <v>314</v>
      </c>
      <c r="H24" s="73" t="s">
        <v>298</v>
      </c>
      <c r="I24" s="73" t="s">
        <v>130</v>
      </c>
      <c r="J24" s="73"/>
      <c r="K24" s="83">
        <v>2.6299999999991881</v>
      </c>
      <c r="L24" s="86" t="s">
        <v>132</v>
      </c>
      <c r="M24" s="87">
        <v>8.3000000000000001E-3</v>
      </c>
      <c r="N24" s="87">
        <v>1.8899999999986053E-2</v>
      </c>
      <c r="O24" s="83">
        <v>896092.57319899986</v>
      </c>
      <c r="P24" s="85">
        <v>107.2</v>
      </c>
      <c r="Q24" s="73"/>
      <c r="R24" s="83">
        <v>960.61128090599993</v>
      </c>
      <c r="S24" s="84">
        <v>6.5015287403834829E-4</v>
      </c>
      <c r="T24" s="84">
        <f t="shared" si="0"/>
        <v>7.5383023336688499E-4</v>
      </c>
      <c r="U24" s="84">
        <f>R24/'סכום נכסי הקרן'!$C$42</f>
        <v>5.5675604338797529E-5</v>
      </c>
    </row>
    <row r="25" spans="2:21">
      <c r="B25" s="76" t="s">
        <v>315</v>
      </c>
      <c r="C25" s="73">
        <v>1145572</v>
      </c>
      <c r="D25" s="86" t="s">
        <v>119</v>
      </c>
      <c r="E25" s="86" t="s">
        <v>290</v>
      </c>
      <c r="F25" s="73" t="s">
        <v>313</v>
      </c>
      <c r="G25" s="86" t="s">
        <v>314</v>
      </c>
      <c r="H25" s="73" t="s">
        <v>298</v>
      </c>
      <c r="I25" s="73" t="s">
        <v>130</v>
      </c>
      <c r="J25" s="73"/>
      <c r="K25" s="83">
        <v>6.3599999999997534</v>
      </c>
      <c r="L25" s="86" t="s">
        <v>132</v>
      </c>
      <c r="M25" s="87">
        <v>1.6500000000000001E-2</v>
      </c>
      <c r="N25" s="87">
        <v>2.3199999999999311E-2</v>
      </c>
      <c r="O25" s="83">
        <v>4904798.6737510003</v>
      </c>
      <c r="P25" s="85">
        <v>105.88</v>
      </c>
      <c r="Q25" s="73"/>
      <c r="R25" s="83">
        <v>5193.2008146479993</v>
      </c>
      <c r="S25" s="84">
        <v>2.3183697451678561E-3</v>
      </c>
      <c r="T25" s="84">
        <f t="shared" si="0"/>
        <v>4.0753131467860396E-3</v>
      </c>
      <c r="U25" s="84">
        <f>R25/'סכום נכסי הקרן'!$C$42</f>
        <v>3.0099021274824703E-4</v>
      </c>
    </row>
    <row r="26" spans="2:21">
      <c r="B26" s="76" t="s">
        <v>316</v>
      </c>
      <c r="C26" s="73">
        <v>6620496</v>
      </c>
      <c r="D26" s="86" t="s">
        <v>119</v>
      </c>
      <c r="E26" s="86" t="s">
        <v>290</v>
      </c>
      <c r="F26" s="73" t="s">
        <v>317</v>
      </c>
      <c r="G26" s="86" t="s">
        <v>297</v>
      </c>
      <c r="H26" s="73" t="s">
        <v>298</v>
      </c>
      <c r="I26" s="73" t="s">
        <v>130</v>
      </c>
      <c r="J26" s="73"/>
      <c r="K26" s="83">
        <v>4.5699999999994505</v>
      </c>
      <c r="L26" s="86" t="s">
        <v>132</v>
      </c>
      <c r="M26" s="87">
        <v>1E-3</v>
      </c>
      <c r="N26" s="87">
        <v>1.8999999999993585E-2</v>
      </c>
      <c r="O26" s="83">
        <v>1432231.1393490001</v>
      </c>
      <c r="P26" s="85">
        <v>97.94</v>
      </c>
      <c r="Q26" s="73"/>
      <c r="R26" s="83">
        <v>1402.727254961</v>
      </c>
      <c r="S26" s="84">
        <v>4.8257665239285699E-4</v>
      </c>
      <c r="T26" s="84">
        <f t="shared" si="0"/>
        <v>1.1007763858030455E-3</v>
      </c>
      <c r="U26" s="84">
        <f>R26/'סכום נכסי הקרן'!$C$42</f>
        <v>8.1299990115459004E-5</v>
      </c>
    </row>
    <row r="27" spans="2:21">
      <c r="B27" s="76" t="s">
        <v>318</v>
      </c>
      <c r="C27" s="73">
        <v>1940535</v>
      </c>
      <c r="D27" s="86" t="s">
        <v>119</v>
      </c>
      <c r="E27" s="86" t="s">
        <v>290</v>
      </c>
      <c r="F27" s="73" t="s">
        <v>319</v>
      </c>
      <c r="G27" s="86" t="s">
        <v>297</v>
      </c>
      <c r="H27" s="73" t="s">
        <v>298</v>
      </c>
      <c r="I27" s="73" t="s">
        <v>130</v>
      </c>
      <c r="J27" s="73"/>
      <c r="K27" s="73">
        <v>0.36</v>
      </c>
      <c r="L27" s="86" t="s">
        <v>132</v>
      </c>
      <c r="M27" s="87">
        <v>0.05</v>
      </c>
      <c r="N27" s="87">
        <v>1.0999982703001896E-2</v>
      </c>
      <c r="O27" s="83">
        <v>0.19961799999999999</v>
      </c>
      <c r="P27" s="85">
        <v>114.9</v>
      </c>
      <c r="Q27" s="73"/>
      <c r="R27" s="83">
        <v>2.3125399999999999E-4</v>
      </c>
      <c r="S27" s="84">
        <v>1.9001506301867203E-10</v>
      </c>
      <c r="T27" s="84">
        <f t="shared" si="0"/>
        <v>1.8147429689000727E-10</v>
      </c>
      <c r="U27" s="84">
        <f>R27/'סכום נכסי הקרן'!$C$42</f>
        <v>1.3403138669807251E-11</v>
      </c>
    </row>
    <row r="28" spans="2:21">
      <c r="B28" s="76" t="s">
        <v>320</v>
      </c>
      <c r="C28" s="73">
        <v>1940618</v>
      </c>
      <c r="D28" s="86" t="s">
        <v>119</v>
      </c>
      <c r="E28" s="86" t="s">
        <v>290</v>
      </c>
      <c r="F28" s="73" t="s">
        <v>319</v>
      </c>
      <c r="G28" s="86" t="s">
        <v>297</v>
      </c>
      <c r="H28" s="73" t="s">
        <v>298</v>
      </c>
      <c r="I28" s="73" t="s">
        <v>130</v>
      </c>
      <c r="J28" s="73"/>
      <c r="K28" s="83">
        <v>2.5099999999991036</v>
      </c>
      <c r="L28" s="86" t="s">
        <v>132</v>
      </c>
      <c r="M28" s="87">
        <v>6.0000000000000001E-3</v>
      </c>
      <c r="N28" s="87">
        <v>1.8300000000002987E-2</v>
      </c>
      <c r="O28" s="83">
        <v>374766.39865000005</v>
      </c>
      <c r="P28" s="85">
        <v>107.21</v>
      </c>
      <c r="Q28" s="73"/>
      <c r="R28" s="83">
        <v>401.78705223600002</v>
      </c>
      <c r="S28" s="84">
        <v>2.8083180905409211E-4</v>
      </c>
      <c r="T28" s="84">
        <f t="shared" si="0"/>
        <v>3.1529842858517792E-4</v>
      </c>
      <c r="U28" s="84">
        <f>R28/'סכום נכסי הקרן'!$C$42</f>
        <v>2.3286981314278663E-5</v>
      </c>
    </row>
    <row r="29" spans="2:21">
      <c r="B29" s="76" t="s">
        <v>321</v>
      </c>
      <c r="C29" s="73">
        <v>1940659</v>
      </c>
      <c r="D29" s="86" t="s">
        <v>119</v>
      </c>
      <c r="E29" s="86" t="s">
        <v>290</v>
      </c>
      <c r="F29" s="73" t="s">
        <v>319</v>
      </c>
      <c r="G29" s="86" t="s">
        <v>297</v>
      </c>
      <c r="H29" s="73" t="s">
        <v>298</v>
      </c>
      <c r="I29" s="73" t="s">
        <v>130</v>
      </c>
      <c r="J29" s="73"/>
      <c r="K29" s="83">
        <v>4</v>
      </c>
      <c r="L29" s="86" t="s">
        <v>132</v>
      </c>
      <c r="M29" s="87">
        <v>1.7500000000000002E-2</v>
      </c>
      <c r="N29" s="87">
        <v>1.899999999999738E-2</v>
      </c>
      <c r="O29" s="83">
        <v>704927.30244400015</v>
      </c>
      <c r="P29" s="85">
        <v>108.29</v>
      </c>
      <c r="Q29" s="73"/>
      <c r="R29" s="83">
        <v>763.36580253800003</v>
      </c>
      <c r="S29" s="84">
        <v>2.1348910731540575E-4</v>
      </c>
      <c r="T29" s="84">
        <f t="shared" si="0"/>
        <v>5.9904378858510428E-4</v>
      </c>
      <c r="U29" s="84">
        <f>R29/'סכום נכסי הקרן'!$C$42</f>
        <v>4.4243549115714823E-5</v>
      </c>
    </row>
    <row r="30" spans="2:21">
      <c r="B30" s="76" t="s">
        <v>322</v>
      </c>
      <c r="C30" s="73">
        <v>6000210</v>
      </c>
      <c r="D30" s="86" t="s">
        <v>119</v>
      </c>
      <c r="E30" s="86" t="s">
        <v>290</v>
      </c>
      <c r="F30" s="73" t="s">
        <v>323</v>
      </c>
      <c r="G30" s="86" t="s">
        <v>324</v>
      </c>
      <c r="H30" s="73" t="s">
        <v>325</v>
      </c>
      <c r="I30" s="73" t="s">
        <v>130</v>
      </c>
      <c r="J30" s="73"/>
      <c r="K30" s="83">
        <v>4.58</v>
      </c>
      <c r="L30" s="86" t="s">
        <v>132</v>
      </c>
      <c r="M30" s="87">
        <v>3.85E-2</v>
      </c>
      <c r="N30" s="87">
        <v>2.1499999999999568E-2</v>
      </c>
      <c r="O30" s="83">
        <v>9535385.7405099999</v>
      </c>
      <c r="P30" s="85">
        <v>120.6</v>
      </c>
      <c r="Q30" s="73"/>
      <c r="R30" s="83">
        <v>11499.675119449999</v>
      </c>
      <c r="S30" s="84">
        <v>3.6528424028095074E-3</v>
      </c>
      <c r="T30" s="84">
        <f t="shared" si="0"/>
        <v>9.0242566907629673E-3</v>
      </c>
      <c r="U30" s="84">
        <f>R30/'סכום נכסי הקרן'!$C$42</f>
        <v>6.665041049396794E-4</v>
      </c>
    </row>
    <row r="31" spans="2:21">
      <c r="B31" s="76" t="s">
        <v>326</v>
      </c>
      <c r="C31" s="73">
        <v>6000236</v>
      </c>
      <c r="D31" s="86" t="s">
        <v>119</v>
      </c>
      <c r="E31" s="86" t="s">
        <v>290</v>
      </c>
      <c r="F31" s="73" t="s">
        <v>323</v>
      </c>
      <c r="G31" s="86" t="s">
        <v>324</v>
      </c>
      <c r="H31" s="73" t="s">
        <v>325</v>
      </c>
      <c r="I31" s="73" t="s">
        <v>130</v>
      </c>
      <c r="J31" s="73"/>
      <c r="K31" s="83">
        <v>2.3200000000000434</v>
      </c>
      <c r="L31" s="86" t="s">
        <v>132</v>
      </c>
      <c r="M31" s="87">
        <v>4.4999999999999998E-2</v>
      </c>
      <c r="N31" s="87">
        <v>1.9300000000000605E-2</v>
      </c>
      <c r="O31" s="83">
        <v>10274063.085415</v>
      </c>
      <c r="P31" s="85">
        <v>117.6</v>
      </c>
      <c r="Q31" s="73"/>
      <c r="R31" s="83">
        <v>12082.298465238999</v>
      </c>
      <c r="S31" s="84">
        <v>3.4761295046713183E-3</v>
      </c>
      <c r="T31" s="84">
        <f t="shared" si="0"/>
        <v>9.4814646181015736E-3</v>
      </c>
      <c r="U31" s="84">
        <f>R31/'סכום נכסי הקרן'!$C$42</f>
        <v>7.0027208947563127E-4</v>
      </c>
    </row>
    <row r="32" spans="2:21">
      <c r="B32" s="76" t="s">
        <v>327</v>
      </c>
      <c r="C32" s="73">
        <v>6000285</v>
      </c>
      <c r="D32" s="86" t="s">
        <v>119</v>
      </c>
      <c r="E32" s="86" t="s">
        <v>290</v>
      </c>
      <c r="F32" s="73" t="s">
        <v>323</v>
      </c>
      <c r="G32" s="86" t="s">
        <v>324</v>
      </c>
      <c r="H32" s="73" t="s">
        <v>325</v>
      </c>
      <c r="I32" s="73" t="s">
        <v>130</v>
      </c>
      <c r="J32" s="73"/>
      <c r="K32" s="83">
        <v>7.0900000000000292</v>
      </c>
      <c r="L32" s="86" t="s">
        <v>132</v>
      </c>
      <c r="M32" s="87">
        <v>2.3900000000000001E-2</v>
      </c>
      <c r="N32" s="87">
        <v>2.4199999999999972E-2</v>
      </c>
      <c r="O32" s="83">
        <v>13455054.924667001</v>
      </c>
      <c r="P32" s="85">
        <v>108.57</v>
      </c>
      <c r="Q32" s="73"/>
      <c r="R32" s="83">
        <v>14608.152364461999</v>
      </c>
      <c r="S32" s="84">
        <v>3.4596407554217533E-3</v>
      </c>
      <c r="T32" s="84">
        <f t="shared" si="0"/>
        <v>1.1463603566653286E-2</v>
      </c>
      <c r="U32" s="84">
        <f>R32/'סכום נכסי הקרן'!$C$42</f>
        <v>8.4666683322475226E-4</v>
      </c>
    </row>
    <row r="33" spans="2:21">
      <c r="B33" s="76" t="s">
        <v>328</v>
      </c>
      <c r="C33" s="73">
        <v>6000384</v>
      </c>
      <c r="D33" s="86" t="s">
        <v>119</v>
      </c>
      <c r="E33" s="86" t="s">
        <v>290</v>
      </c>
      <c r="F33" s="73" t="s">
        <v>323</v>
      </c>
      <c r="G33" s="86" t="s">
        <v>324</v>
      </c>
      <c r="H33" s="73" t="s">
        <v>325</v>
      </c>
      <c r="I33" s="73" t="s">
        <v>130</v>
      </c>
      <c r="J33" s="73"/>
      <c r="K33" s="83">
        <v>4.2099999999999174</v>
      </c>
      <c r="L33" s="86" t="s">
        <v>132</v>
      </c>
      <c r="M33" s="87">
        <v>0.01</v>
      </c>
      <c r="N33" s="87">
        <v>1.9099999999997872E-2</v>
      </c>
      <c r="O33" s="83">
        <v>2213974.153136</v>
      </c>
      <c r="P33" s="85">
        <v>104.1</v>
      </c>
      <c r="Q33" s="73"/>
      <c r="R33" s="83">
        <v>2304.7470154389998</v>
      </c>
      <c r="S33" s="84">
        <v>1.8423055825972485E-3</v>
      </c>
      <c r="T33" s="84">
        <f t="shared" si="0"/>
        <v>1.8086275010859715E-3</v>
      </c>
      <c r="U33" s="84">
        <f>R33/'סכום נכסי הקרן'!$C$42</f>
        <v>1.3357971687734399E-4</v>
      </c>
    </row>
    <row r="34" spans="2:21">
      <c r="B34" s="76" t="s">
        <v>329</v>
      </c>
      <c r="C34" s="73">
        <v>6000392</v>
      </c>
      <c r="D34" s="86" t="s">
        <v>119</v>
      </c>
      <c r="E34" s="86" t="s">
        <v>290</v>
      </c>
      <c r="F34" s="73" t="s">
        <v>323</v>
      </c>
      <c r="G34" s="86" t="s">
        <v>324</v>
      </c>
      <c r="H34" s="73" t="s">
        <v>325</v>
      </c>
      <c r="I34" s="73" t="s">
        <v>130</v>
      </c>
      <c r="J34" s="73"/>
      <c r="K34" s="83">
        <v>11.989999999999053</v>
      </c>
      <c r="L34" s="86" t="s">
        <v>132</v>
      </c>
      <c r="M34" s="87">
        <v>1.2500000000000001E-2</v>
      </c>
      <c r="N34" s="87">
        <v>2.5699999999997405E-2</v>
      </c>
      <c r="O34" s="83">
        <v>6194172.7432190003</v>
      </c>
      <c r="P34" s="85">
        <v>92.85</v>
      </c>
      <c r="Q34" s="73"/>
      <c r="R34" s="83">
        <v>5751.2891642570012</v>
      </c>
      <c r="S34" s="84">
        <v>1.4432343445755218E-3</v>
      </c>
      <c r="T34" s="84">
        <f t="shared" si="0"/>
        <v>4.5132674777286315E-3</v>
      </c>
      <c r="U34" s="84">
        <f>R34/'סכום נכסי הקרן'!$C$42</f>
        <v>3.3333618531440081E-4</v>
      </c>
    </row>
    <row r="35" spans="2:21">
      <c r="B35" s="76" t="s">
        <v>330</v>
      </c>
      <c r="C35" s="73">
        <v>1147503</v>
      </c>
      <c r="D35" s="86" t="s">
        <v>119</v>
      </c>
      <c r="E35" s="86" t="s">
        <v>290</v>
      </c>
      <c r="F35" s="73" t="s">
        <v>331</v>
      </c>
      <c r="G35" s="86" t="s">
        <v>128</v>
      </c>
      <c r="H35" s="73" t="s">
        <v>325</v>
      </c>
      <c r="I35" s="73" t="s">
        <v>130</v>
      </c>
      <c r="J35" s="73"/>
      <c r="K35" s="83">
        <v>6.6200000000000898</v>
      </c>
      <c r="L35" s="86" t="s">
        <v>132</v>
      </c>
      <c r="M35" s="87">
        <v>2.6499999999999999E-2</v>
      </c>
      <c r="N35" s="87">
        <v>2.3100000000003638E-2</v>
      </c>
      <c r="O35" s="83">
        <v>1388316.8033970001</v>
      </c>
      <c r="P35" s="85">
        <v>112.87</v>
      </c>
      <c r="Q35" s="73"/>
      <c r="R35" s="83">
        <v>1566.993203153</v>
      </c>
      <c r="S35" s="84">
        <v>9.2052196340976049E-4</v>
      </c>
      <c r="T35" s="84">
        <f t="shared" si="0"/>
        <v>1.229682469378307E-3</v>
      </c>
      <c r="U35" s="84">
        <f>R35/'סכום נכסי הקרן'!$C$42</f>
        <v>9.0820600709631426E-5</v>
      </c>
    </row>
    <row r="36" spans="2:21">
      <c r="B36" s="76" t="s">
        <v>332</v>
      </c>
      <c r="C36" s="73">
        <v>1134436</v>
      </c>
      <c r="D36" s="86" t="s">
        <v>119</v>
      </c>
      <c r="E36" s="86" t="s">
        <v>290</v>
      </c>
      <c r="F36" s="73" t="s">
        <v>333</v>
      </c>
      <c r="G36" s="86" t="s">
        <v>314</v>
      </c>
      <c r="H36" s="73" t="s">
        <v>334</v>
      </c>
      <c r="I36" s="73" t="s">
        <v>294</v>
      </c>
      <c r="J36" s="73"/>
      <c r="K36" s="83">
        <v>1.4999999999995111</v>
      </c>
      <c r="L36" s="86" t="s">
        <v>132</v>
      </c>
      <c r="M36" s="87">
        <v>6.5000000000000006E-3</v>
      </c>
      <c r="N36" s="87">
        <v>1.7399999999992373E-2</v>
      </c>
      <c r="O36" s="83">
        <v>630387.00294799986</v>
      </c>
      <c r="P36" s="85">
        <v>107.22</v>
      </c>
      <c r="Q36" s="83">
        <v>346.795293464</v>
      </c>
      <c r="R36" s="83">
        <v>1022.6962380470001</v>
      </c>
      <c r="S36" s="84">
        <v>3.1318151723113475E-3</v>
      </c>
      <c r="T36" s="84">
        <f t="shared" si="0"/>
        <v>8.0255079147446037E-4</v>
      </c>
      <c r="U36" s="84">
        <f>R36/'סכום נכסי הקרן'!$C$42</f>
        <v>5.9273956323497754E-5</v>
      </c>
    </row>
    <row r="37" spans="2:21">
      <c r="B37" s="76" t="s">
        <v>335</v>
      </c>
      <c r="C37" s="73">
        <v>1138650</v>
      </c>
      <c r="D37" s="86" t="s">
        <v>119</v>
      </c>
      <c r="E37" s="86" t="s">
        <v>290</v>
      </c>
      <c r="F37" s="73" t="s">
        <v>333</v>
      </c>
      <c r="G37" s="86" t="s">
        <v>314</v>
      </c>
      <c r="H37" s="73" t="s">
        <v>325</v>
      </c>
      <c r="I37" s="73" t="s">
        <v>130</v>
      </c>
      <c r="J37" s="73"/>
      <c r="K37" s="83">
        <v>3.5799999999999264</v>
      </c>
      <c r="L37" s="86" t="s">
        <v>132</v>
      </c>
      <c r="M37" s="87">
        <v>1.34E-2</v>
      </c>
      <c r="N37" s="87">
        <v>2.7699999999999239E-2</v>
      </c>
      <c r="O37" s="83">
        <v>18678989.248675998</v>
      </c>
      <c r="P37" s="85">
        <v>105.29</v>
      </c>
      <c r="Q37" s="73"/>
      <c r="R37" s="83">
        <v>19667.107320437</v>
      </c>
      <c r="S37" s="84">
        <v>5.6375262657638227E-3</v>
      </c>
      <c r="T37" s="84">
        <f t="shared" si="0"/>
        <v>1.5433568599187993E-2</v>
      </c>
      <c r="U37" s="84">
        <f>R37/'סכום נכסי הקרן'!$C$42</f>
        <v>1.13987635521893E-3</v>
      </c>
    </row>
    <row r="38" spans="2:21">
      <c r="B38" s="76" t="s">
        <v>336</v>
      </c>
      <c r="C38" s="73">
        <v>1156603</v>
      </c>
      <c r="D38" s="86" t="s">
        <v>119</v>
      </c>
      <c r="E38" s="86" t="s">
        <v>290</v>
      </c>
      <c r="F38" s="73" t="s">
        <v>333</v>
      </c>
      <c r="G38" s="86" t="s">
        <v>314</v>
      </c>
      <c r="H38" s="73" t="s">
        <v>325</v>
      </c>
      <c r="I38" s="73" t="s">
        <v>130</v>
      </c>
      <c r="J38" s="73"/>
      <c r="K38" s="83">
        <v>3.5000000000000893</v>
      </c>
      <c r="L38" s="86" t="s">
        <v>132</v>
      </c>
      <c r="M38" s="87">
        <v>1.77E-2</v>
      </c>
      <c r="N38" s="87">
        <v>2.7700000000000443E-2</v>
      </c>
      <c r="O38" s="83">
        <v>10633670.038380001</v>
      </c>
      <c r="P38" s="85">
        <v>105.78</v>
      </c>
      <c r="Q38" s="73"/>
      <c r="R38" s="83">
        <v>11248.29610385</v>
      </c>
      <c r="S38" s="84">
        <v>3.5443952027218897E-3</v>
      </c>
      <c r="T38" s="84">
        <f t="shared" si="0"/>
        <v>8.8269894862652628E-3</v>
      </c>
      <c r="U38" s="84">
        <f>R38/'סכום נכסי הקרן'!$C$42</f>
        <v>6.5193455023028436E-4</v>
      </c>
    </row>
    <row r="39" spans="2:21">
      <c r="B39" s="76" t="s">
        <v>337</v>
      </c>
      <c r="C39" s="73">
        <v>1156611</v>
      </c>
      <c r="D39" s="86" t="s">
        <v>119</v>
      </c>
      <c r="E39" s="86" t="s">
        <v>290</v>
      </c>
      <c r="F39" s="73" t="s">
        <v>333</v>
      </c>
      <c r="G39" s="86" t="s">
        <v>314</v>
      </c>
      <c r="H39" s="73" t="s">
        <v>325</v>
      </c>
      <c r="I39" s="73" t="s">
        <v>130</v>
      </c>
      <c r="J39" s="73"/>
      <c r="K39" s="83">
        <v>6.7599999999998772</v>
      </c>
      <c r="L39" s="86" t="s">
        <v>132</v>
      </c>
      <c r="M39" s="87">
        <v>2.4799999999999999E-2</v>
      </c>
      <c r="N39" s="87">
        <v>2.8899999999999662E-2</v>
      </c>
      <c r="O39" s="83">
        <v>17091591.863139998</v>
      </c>
      <c r="P39" s="85">
        <v>106.81</v>
      </c>
      <c r="Q39" s="73"/>
      <c r="R39" s="83">
        <v>18255.529552749002</v>
      </c>
      <c r="S39" s="84">
        <v>5.1879325367932515E-3</v>
      </c>
      <c r="T39" s="84">
        <f t="shared" si="0"/>
        <v>1.432584686076727E-2</v>
      </c>
      <c r="U39" s="84">
        <f>R39/'סכום נכסי הקרן'!$C$42</f>
        <v>1.0580634025195638E-3</v>
      </c>
    </row>
    <row r="40" spans="2:21">
      <c r="B40" s="76" t="s">
        <v>338</v>
      </c>
      <c r="C40" s="73">
        <v>1178672</v>
      </c>
      <c r="D40" s="86" t="s">
        <v>119</v>
      </c>
      <c r="E40" s="86" t="s">
        <v>290</v>
      </c>
      <c r="F40" s="73" t="s">
        <v>333</v>
      </c>
      <c r="G40" s="86" t="s">
        <v>314</v>
      </c>
      <c r="H40" s="73" t="s">
        <v>334</v>
      </c>
      <c r="I40" s="73" t="s">
        <v>294</v>
      </c>
      <c r="J40" s="73"/>
      <c r="K40" s="83">
        <v>8.1699999999996091</v>
      </c>
      <c r="L40" s="86" t="s">
        <v>132</v>
      </c>
      <c r="M40" s="87">
        <v>9.0000000000000011E-3</v>
      </c>
      <c r="N40" s="87">
        <v>2.9699999999998946E-2</v>
      </c>
      <c r="O40" s="83">
        <v>8535572.3195409998</v>
      </c>
      <c r="P40" s="85">
        <v>91</v>
      </c>
      <c r="Q40" s="73"/>
      <c r="R40" s="83">
        <v>7767.3708638059998</v>
      </c>
      <c r="S40" s="84">
        <v>4.4839200752370776E-3</v>
      </c>
      <c r="T40" s="84">
        <f t="shared" si="0"/>
        <v>6.0953677177178443E-3</v>
      </c>
      <c r="U40" s="84">
        <f>R40/'סכום נכסי הקרן'!$C$42</f>
        <v>4.5018528884867873E-4</v>
      </c>
    </row>
    <row r="41" spans="2:21">
      <c r="B41" s="76" t="s">
        <v>339</v>
      </c>
      <c r="C41" s="73">
        <v>1178680</v>
      </c>
      <c r="D41" s="86" t="s">
        <v>119</v>
      </c>
      <c r="E41" s="86" t="s">
        <v>290</v>
      </c>
      <c r="F41" s="73" t="s">
        <v>333</v>
      </c>
      <c r="G41" s="86" t="s">
        <v>314</v>
      </c>
      <c r="H41" s="73" t="s">
        <v>334</v>
      </c>
      <c r="I41" s="73" t="s">
        <v>294</v>
      </c>
      <c r="J41" s="73"/>
      <c r="K41" s="83">
        <v>11.59000000000008</v>
      </c>
      <c r="L41" s="86" t="s">
        <v>132</v>
      </c>
      <c r="M41" s="87">
        <v>1.6899999999999998E-2</v>
      </c>
      <c r="N41" s="87">
        <v>3.1800000000000439E-2</v>
      </c>
      <c r="O41" s="83">
        <v>9937671.9737839997</v>
      </c>
      <c r="P41" s="85">
        <v>91.02</v>
      </c>
      <c r="Q41" s="73"/>
      <c r="R41" s="83">
        <v>9045.2685606699997</v>
      </c>
      <c r="S41" s="84">
        <v>3.710980568347704E-3</v>
      </c>
      <c r="T41" s="84">
        <f t="shared" si="0"/>
        <v>7.0981853383244248E-3</v>
      </c>
      <c r="U41" s="84">
        <f>R41/'סכום נכסי הקרן'!$C$42</f>
        <v>5.2425034301810066E-4</v>
      </c>
    </row>
    <row r="42" spans="2:21">
      <c r="B42" s="76" t="s">
        <v>340</v>
      </c>
      <c r="C42" s="73">
        <v>1940543</v>
      </c>
      <c r="D42" s="86" t="s">
        <v>119</v>
      </c>
      <c r="E42" s="86" t="s">
        <v>290</v>
      </c>
      <c r="F42" s="73" t="s">
        <v>319</v>
      </c>
      <c r="G42" s="86" t="s">
        <v>297</v>
      </c>
      <c r="H42" s="73" t="s">
        <v>325</v>
      </c>
      <c r="I42" s="73" t="s">
        <v>130</v>
      </c>
      <c r="J42" s="73"/>
      <c r="K42" s="83">
        <v>0.16000000000029641</v>
      </c>
      <c r="L42" s="86" t="s">
        <v>132</v>
      </c>
      <c r="M42" s="87">
        <v>4.2000000000000003E-2</v>
      </c>
      <c r="N42" s="87">
        <v>1.0799999999989129E-2</v>
      </c>
      <c r="O42" s="83">
        <v>350163.396106</v>
      </c>
      <c r="P42" s="85">
        <v>115.61</v>
      </c>
      <c r="Q42" s="73"/>
      <c r="R42" s="83">
        <v>404.82390089300003</v>
      </c>
      <c r="S42" s="84">
        <v>1.0528739032579673E-3</v>
      </c>
      <c r="T42" s="84">
        <f t="shared" si="0"/>
        <v>3.17681565632712E-4</v>
      </c>
      <c r="U42" s="84">
        <f>R42/'סכום נכסי הקרן'!$C$42</f>
        <v>2.3462992555896058E-5</v>
      </c>
    </row>
    <row r="43" spans="2:21">
      <c r="B43" s="76" t="s">
        <v>341</v>
      </c>
      <c r="C43" s="73">
        <v>1133149</v>
      </c>
      <c r="D43" s="86" t="s">
        <v>119</v>
      </c>
      <c r="E43" s="86" t="s">
        <v>290</v>
      </c>
      <c r="F43" s="73" t="s">
        <v>342</v>
      </c>
      <c r="G43" s="86" t="s">
        <v>314</v>
      </c>
      <c r="H43" s="73" t="s">
        <v>343</v>
      </c>
      <c r="I43" s="73" t="s">
        <v>130</v>
      </c>
      <c r="J43" s="73"/>
      <c r="K43" s="83">
        <v>2.4099999999999544</v>
      </c>
      <c r="L43" s="86" t="s">
        <v>132</v>
      </c>
      <c r="M43" s="87">
        <v>3.2000000000000001E-2</v>
      </c>
      <c r="N43" s="87">
        <v>2.6199999999999318E-2</v>
      </c>
      <c r="O43" s="83">
        <v>8036666.736149</v>
      </c>
      <c r="P43" s="85">
        <v>112.84</v>
      </c>
      <c r="Q43" s="73"/>
      <c r="R43" s="83">
        <v>9068.5753243010004</v>
      </c>
      <c r="S43" s="84">
        <v>4.5830655839239898E-3</v>
      </c>
      <c r="T43" s="84">
        <f t="shared" si="0"/>
        <v>7.1164750913350425E-3</v>
      </c>
      <c r="U43" s="84">
        <f>R43/'סכום נכסי הקרן'!$C$42</f>
        <v>5.2560116845199898E-4</v>
      </c>
    </row>
    <row r="44" spans="2:21">
      <c r="B44" s="76" t="s">
        <v>344</v>
      </c>
      <c r="C44" s="73">
        <v>1158609</v>
      </c>
      <c r="D44" s="86" t="s">
        <v>119</v>
      </c>
      <c r="E44" s="86" t="s">
        <v>290</v>
      </c>
      <c r="F44" s="73" t="s">
        <v>342</v>
      </c>
      <c r="G44" s="86" t="s">
        <v>314</v>
      </c>
      <c r="H44" s="73" t="s">
        <v>343</v>
      </c>
      <c r="I44" s="73" t="s">
        <v>130</v>
      </c>
      <c r="J44" s="73"/>
      <c r="K44" s="83">
        <v>4.7499999999998828</v>
      </c>
      <c r="L44" s="86" t="s">
        <v>132</v>
      </c>
      <c r="M44" s="87">
        <v>1.1399999999999999E-2</v>
      </c>
      <c r="N44" s="87">
        <v>2.8199999999999083E-2</v>
      </c>
      <c r="O44" s="83">
        <v>6371327.8810010003</v>
      </c>
      <c r="P44" s="85">
        <v>99.8</v>
      </c>
      <c r="Q44" s="73"/>
      <c r="R44" s="83">
        <v>6358.5851537690005</v>
      </c>
      <c r="S44" s="84">
        <v>2.6963071173178141E-3</v>
      </c>
      <c r="T44" s="84">
        <f t="shared" si="0"/>
        <v>4.9898370190157504E-3</v>
      </c>
      <c r="U44" s="84">
        <f>R44/'סכום נכסי הקרן'!$C$42</f>
        <v>3.6853415966748069E-4</v>
      </c>
    </row>
    <row r="45" spans="2:21">
      <c r="B45" s="76" t="s">
        <v>345</v>
      </c>
      <c r="C45" s="73">
        <v>1172782</v>
      </c>
      <c r="D45" s="86" t="s">
        <v>119</v>
      </c>
      <c r="E45" s="86" t="s">
        <v>290</v>
      </c>
      <c r="F45" s="73" t="s">
        <v>342</v>
      </c>
      <c r="G45" s="86" t="s">
        <v>314</v>
      </c>
      <c r="H45" s="73" t="s">
        <v>343</v>
      </c>
      <c r="I45" s="73" t="s">
        <v>130</v>
      </c>
      <c r="J45" s="73"/>
      <c r="K45" s="83">
        <v>7.0000000000001243</v>
      </c>
      <c r="L45" s="86" t="s">
        <v>132</v>
      </c>
      <c r="M45" s="87">
        <v>9.1999999999999998E-3</v>
      </c>
      <c r="N45" s="87">
        <v>3.120000000000064E-2</v>
      </c>
      <c r="O45" s="83">
        <v>8584554.9381659999</v>
      </c>
      <c r="P45" s="85">
        <v>94.02</v>
      </c>
      <c r="Q45" s="73"/>
      <c r="R45" s="83">
        <v>8071.1986490540003</v>
      </c>
      <c r="S45" s="84">
        <v>4.2890349586542573E-3</v>
      </c>
      <c r="T45" s="84">
        <f t="shared" si="0"/>
        <v>6.3337935771776979E-3</v>
      </c>
      <c r="U45" s="84">
        <f>R45/'סכום נכסי הקרן'!$C$42</f>
        <v>4.6779469641533431E-4</v>
      </c>
    </row>
    <row r="46" spans="2:21">
      <c r="B46" s="76" t="s">
        <v>346</v>
      </c>
      <c r="C46" s="73">
        <v>1133487</v>
      </c>
      <c r="D46" s="86" t="s">
        <v>119</v>
      </c>
      <c r="E46" s="86" t="s">
        <v>290</v>
      </c>
      <c r="F46" s="73" t="s">
        <v>347</v>
      </c>
      <c r="G46" s="86" t="s">
        <v>314</v>
      </c>
      <c r="H46" s="73" t="s">
        <v>348</v>
      </c>
      <c r="I46" s="73" t="s">
        <v>294</v>
      </c>
      <c r="J46" s="73"/>
      <c r="K46" s="83">
        <v>3.1199999999999219</v>
      </c>
      <c r="L46" s="86" t="s">
        <v>132</v>
      </c>
      <c r="M46" s="87">
        <v>2.3399999999999997E-2</v>
      </c>
      <c r="N46" s="87">
        <v>2.749999999999822E-2</v>
      </c>
      <c r="O46" s="83">
        <v>5207547.005353</v>
      </c>
      <c r="P46" s="85">
        <v>107.6</v>
      </c>
      <c r="Q46" s="73"/>
      <c r="R46" s="83">
        <v>5603.3207464119996</v>
      </c>
      <c r="S46" s="84">
        <v>2.0114110155685276E-3</v>
      </c>
      <c r="T46" s="84">
        <f t="shared" si="0"/>
        <v>4.3971507204386018E-3</v>
      </c>
      <c r="U46" s="84">
        <f>R46/'סכום נכסי הקרן'!$C$42</f>
        <v>3.2476015539436253E-4</v>
      </c>
    </row>
    <row r="47" spans="2:21">
      <c r="B47" s="76" t="s">
        <v>349</v>
      </c>
      <c r="C47" s="73">
        <v>1160944</v>
      </c>
      <c r="D47" s="86" t="s">
        <v>119</v>
      </c>
      <c r="E47" s="86" t="s">
        <v>290</v>
      </c>
      <c r="F47" s="73" t="s">
        <v>347</v>
      </c>
      <c r="G47" s="86" t="s">
        <v>314</v>
      </c>
      <c r="H47" s="73" t="s">
        <v>348</v>
      </c>
      <c r="I47" s="73" t="s">
        <v>294</v>
      </c>
      <c r="J47" s="73"/>
      <c r="K47" s="83">
        <v>5.9399999999998583</v>
      </c>
      <c r="L47" s="86" t="s">
        <v>132</v>
      </c>
      <c r="M47" s="87">
        <v>6.5000000000000006E-3</v>
      </c>
      <c r="N47" s="87">
        <v>2.8999999999999117E-2</v>
      </c>
      <c r="O47" s="83">
        <v>11810876.566379</v>
      </c>
      <c r="P47" s="85">
        <v>94.73</v>
      </c>
      <c r="Q47" s="73"/>
      <c r="R47" s="83">
        <v>11188.443566339998</v>
      </c>
      <c r="S47" s="84">
        <v>5.159827247833218E-3</v>
      </c>
      <c r="T47" s="84">
        <f t="shared" si="0"/>
        <v>8.7800207974568084E-3</v>
      </c>
      <c r="U47" s="84">
        <f>R47/'סכום נכסי הקרן'!$C$42</f>
        <v>6.4846558597458979E-4</v>
      </c>
    </row>
    <row r="48" spans="2:21">
      <c r="B48" s="76" t="s">
        <v>350</v>
      </c>
      <c r="C48" s="73">
        <v>1138924</v>
      </c>
      <c r="D48" s="86" t="s">
        <v>119</v>
      </c>
      <c r="E48" s="86" t="s">
        <v>290</v>
      </c>
      <c r="F48" s="73" t="s">
        <v>351</v>
      </c>
      <c r="G48" s="86" t="s">
        <v>314</v>
      </c>
      <c r="H48" s="73" t="s">
        <v>343</v>
      </c>
      <c r="I48" s="73" t="s">
        <v>130</v>
      </c>
      <c r="J48" s="73"/>
      <c r="K48" s="83">
        <v>2.5400000000000129</v>
      </c>
      <c r="L48" s="86" t="s">
        <v>132</v>
      </c>
      <c r="M48" s="87">
        <v>1.34E-2</v>
      </c>
      <c r="N48" s="87">
        <v>2.6799999999998998E-2</v>
      </c>
      <c r="O48" s="83">
        <v>1488634.5958230002</v>
      </c>
      <c r="P48" s="85">
        <v>107.12</v>
      </c>
      <c r="Q48" s="73"/>
      <c r="R48" s="83">
        <v>1594.625322287</v>
      </c>
      <c r="S48" s="84">
        <v>2.5925504653020108E-3</v>
      </c>
      <c r="T48" s="84">
        <f t="shared" si="0"/>
        <v>1.2513665024822688E-3</v>
      </c>
      <c r="U48" s="84">
        <f>R48/'סכום נכסי הקרן'!$C$42</f>
        <v>9.2422117329856961E-5</v>
      </c>
    </row>
    <row r="49" spans="2:21">
      <c r="B49" s="76" t="s">
        <v>352</v>
      </c>
      <c r="C49" s="73">
        <v>1151117</v>
      </c>
      <c r="D49" s="86" t="s">
        <v>119</v>
      </c>
      <c r="E49" s="86" t="s">
        <v>290</v>
      </c>
      <c r="F49" s="73" t="s">
        <v>351</v>
      </c>
      <c r="G49" s="86" t="s">
        <v>314</v>
      </c>
      <c r="H49" s="73" t="s">
        <v>348</v>
      </c>
      <c r="I49" s="73" t="s">
        <v>294</v>
      </c>
      <c r="J49" s="73"/>
      <c r="K49" s="83">
        <v>4.0500000000001775</v>
      </c>
      <c r="L49" s="86" t="s">
        <v>132</v>
      </c>
      <c r="M49" s="87">
        <v>1.8200000000000001E-2</v>
      </c>
      <c r="N49" s="87">
        <v>2.7500000000001273E-2</v>
      </c>
      <c r="O49" s="83">
        <v>3717456.0745489998</v>
      </c>
      <c r="P49" s="85">
        <v>105.81</v>
      </c>
      <c r="Q49" s="73"/>
      <c r="R49" s="83">
        <v>3933.4400695260001</v>
      </c>
      <c r="S49" s="84">
        <v>9.8241439602246294E-3</v>
      </c>
      <c r="T49" s="84">
        <f t="shared" si="0"/>
        <v>3.0867283202721347E-3</v>
      </c>
      <c r="U49" s="84">
        <f>R49/'סכום נכסי הקרן'!$C$42</f>
        <v>2.2797634938739766E-4</v>
      </c>
    </row>
    <row r="50" spans="2:21">
      <c r="B50" s="76" t="s">
        <v>353</v>
      </c>
      <c r="C50" s="73">
        <v>1159516</v>
      </c>
      <c r="D50" s="86" t="s">
        <v>119</v>
      </c>
      <c r="E50" s="86" t="s">
        <v>290</v>
      </c>
      <c r="F50" s="73" t="s">
        <v>351</v>
      </c>
      <c r="G50" s="86" t="s">
        <v>314</v>
      </c>
      <c r="H50" s="73" t="s">
        <v>348</v>
      </c>
      <c r="I50" s="73" t="s">
        <v>294</v>
      </c>
      <c r="J50" s="73"/>
      <c r="K50" s="73">
        <v>5.13</v>
      </c>
      <c r="L50" s="86" t="s">
        <v>132</v>
      </c>
      <c r="M50" s="87">
        <v>7.8000000000000005E-3</v>
      </c>
      <c r="N50" s="87">
        <v>2.6900140577601296E-2</v>
      </c>
      <c r="O50" s="83">
        <v>4.0993000000000002E-2</v>
      </c>
      <c r="P50" s="85">
        <v>98.09</v>
      </c>
      <c r="Q50" s="73"/>
      <c r="R50" s="83">
        <v>4.0547000000000003E-5</v>
      </c>
      <c r="S50" s="84">
        <v>1.0414888211382115E-10</v>
      </c>
      <c r="T50" s="84">
        <f t="shared" si="0"/>
        <v>3.1818858553794208E-11</v>
      </c>
      <c r="U50" s="84">
        <f>R50/'סכום נכסי הקרן'!$C$42</f>
        <v>2.350043950135672E-12</v>
      </c>
    </row>
    <row r="51" spans="2:21">
      <c r="B51" s="76" t="s">
        <v>354</v>
      </c>
      <c r="C51" s="73">
        <v>1161512</v>
      </c>
      <c r="D51" s="86" t="s">
        <v>119</v>
      </c>
      <c r="E51" s="86" t="s">
        <v>290</v>
      </c>
      <c r="F51" s="73" t="s">
        <v>351</v>
      </c>
      <c r="G51" s="86" t="s">
        <v>314</v>
      </c>
      <c r="H51" s="73" t="s">
        <v>348</v>
      </c>
      <c r="I51" s="73" t="s">
        <v>294</v>
      </c>
      <c r="J51" s="73"/>
      <c r="K51" s="83">
        <v>2.52000000000004</v>
      </c>
      <c r="L51" s="86" t="s">
        <v>132</v>
      </c>
      <c r="M51" s="87">
        <v>2E-3</v>
      </c>
      <c r="N51" s="87">
        <v>2.360000000000053E-2</v>
      </c>
      <c r="O51" s="83">
        <v>2968045.007954</v>
      </c>
      <c r="P51" s="85">
        <v>102.3</v>
      </c>
      <c r="Q51" s="73"/>
      <c r="R51" s="83">
        <v>3036.310076019</v>
      </c>
      <c r="S51" s="84">
        <v>8.9940757816787884E-3</v>
      </c>
      <c r="T51" s="84">
        <f t="shared" si="0"/>
        <v>2.3827144014183219E-3</v>
      </c>
      <c r="U51" s="84">
        <f>R51/'סכום נכסי הקרן'!$C$42</f>
        <v>1.7598002626296476E-4</v>
      </c>
    </row>
    <row r="52" spans="2:21">
      <c r="B52" s="76" t="s">
        <v>355</v>
      </c>
      <c r="C52" s="73">
        <v>7590128</v>
      </c>
      <c r="D52" s="86" t="s">
        <v>119</v>
      </c>
      <c r="E52" s="86" t="s">
        <v>290</v>
      </c>
      <c r="F52" s="73" t="s">
        <v>356</v>
      </c>
      <c r="G52" s="86" t="s">
        <v>314</v>
      </c>
      <c r="H52" s="73" t="s">
        <v>343</v>
      </c>
      <c r="I52" s="73" t="s">
        <v>130</v>
      </c>
      <c r="J52" s="73"/>
      <c r="K52" s="83">
        <v>1.9299999999999298</v>
      </c>
      <c r="L52" s="86" t="s">
        <v>132</v>
      </c>
      <c r="M52" s="87">
        <v>4.7500000000000001E-2</v>
      </c>
      <c r="N52" s="87">
        <v>2.5399999999997903E-2</v>
      </c>
      <c r="O52" s="83">
        <v>2489554.685728</v>
      </c>
      <c r="P52" s="85">
        <v>137.91</v>
      </c>
      <c r="Q52" s="73"/>
      <c r="R52" s="83">
        <v>3433.3448586680001</v>
      </c>
      <c r="S52" s="84">
        <v>2.4770662145720971E-3</v>
      </c>
      <c r="T52" s="84">
        <f t="shared" si="0"/>
        <v>2.6942835332910858E-3</v>
      </c>
      <c r="U52" s="84">
        <f>R52/'סכום נכסי הקרן'!$C$42</f>
        <v>1.9899157308412823E-4</v>
      </c>
    </row>
    <row r="53" spans="2:21">
      <c r="B53" s="76" t="s">
        <v>357</v>
      </c>
      <c r="C53" s="73">
        <v>7590219</v>
      </c>
      <c r="D53" s="86" t="s">
        <v>119</v>
      </c>
      <c r="E53" s="86" t="s">
        <v>290</v>
      </c>
      <c r="F53" s="73" t="s">
        <v>356</v>
      </c>
      <c r="G53" s="86" t="s">
        <v>314</v>
      </c>
      <c r="H53" s="73" t="s">
        <v>343</v>
      </c>
      <c r="I53" s="73" t="s">
        <v>130</v>
      </c>
      <c r="J53" s="73"/>
      <c r="K53" s="83">
        <v>4.1600000000000223</v>
      </c>
      <c r="L53" s="86" t="s">
        <v>132</v>
      </c>
      <c r="M53" s="87">
        <v>5.0000000000000001E-3</v>
      </c>
      <c r="N53" s="87">
        <v>2.910000000000092E-2</v>
      </c>
      <c r="O53" s="83">
        <v>3638200.4561279998</v>
      </c>
      <c r="P53" s="85">
        <v>98.42</v>
      </c>
      <c r="Q53" s="73"/>
      <c r="R53" s="83">
        <v>3580.7167475370002</v>
      </c>
      <c r="S53" s="84">
        <v>1.7799759691180127E-3</v>
      </c>
      <c r="T53" s="84">
        <f t="shared" si="0"/>
        <v>2.8099321703475436E-3</v>
      </c>
      <c r="U53" s="84">
        <f>R53/'סכום נכסי הקרן'!$C$42</f>
        <v>2.0753302906993876E-4</v>
      </c>
    </row>
    <row r="54" spans="2:21">
      <c r="B54" s="76" t="s">
        <v>358</v>
      </c>
      <c r="C54" s="73">
        <v>7590284</v>
      </c>
      <c r="D54" s="86" t="s">
        <v>119</v>
      </c>
      <c r="E54" s="86" t="s">
        <v>290</v>
      </c>
      <c r="F54" s="73" t="s">
        <v>356</v>
      </c>
      <c r="G54" s="86" t="s">
        <v>314</v>
      </c>
      <c r="H54" s="73" t="s">
        <v>343</v>
      </c>
      <c r="I54" s="73" t="s">
        <v>130</v>
      </c>
      <c r="J54" s="73"/>
      <c r="K54" s="83">
        <v>6.5999999999996923</v>
      </c>
      <c r="L54" s="86" t="s">
        <v>132</v>
      </c>
      <c r="M54" s="87">
        <v>5.8999999999999999E-3</v>
      </c>
      <c r="N54" s="87">
        <v>3.0899999999999008E-2</v>
      </c>
      <c r="O54" s="83">
        <v>9422464.5308359992</v>
      </c>
      <c r="P54" s="85">
        <v>89.97</v>
      </c>
      <c r="Q54" s="73"/>
      <c r="R54" s="83">
        <v>8477.3915530760005</v>
      </c>
      <c r="S54" s="84">
        <v>8.5705906710836412E-3</v>
      </c>
      <c r="T54" s="84">
        <f t="shared" si="0"/>
        <v>6.6525494545208045E-3</v>
      </c>
      <c r="U54" s="84">
        <f>R54/'סכום נכסי הקרן'!$C$42</f>
        <v>4.9133703436105014E-4</v>
      </c>
    </row>
    <row r="55" spans="2:21">
      <c r="B55" s="76" t="s">
        <v>359</v>
      </c>
      <c r="C55" s="73">
        <v>6130207</v>
      </c>
      <c r="D55" s="86" t="s">
        <v>119</v>
      </c>
      <c r="E55" s="86" t="s">
        <v>290</v>
      </c>
      <c r="F55" s="73" t="s">
        <v>360</v>
      </c>
      <c r="G55" s="86" t="s">
        <v>314</v>
      </c>
      <c r="H55" s="73" t="s">
        <v>343</v>
      </c>
      <c r="I55" s="73" t="s">
        <v>130</v>
      </c>
      <c r="J55" s="73"/>
      <c r="K55" s="83">
        <v>3.2899999999999703</v>
      </c>
      <c r="L55" s="86" t="s">
        <v>132</v>
      </c>
      <c r="M55" s="87">
        <v>1.5800000000000002E-2</v>
      </c>
      <c r="N55" s="87">
        <v>2.3900000000000393E-2</v>
      </c>
      <c r="O55" s="83">
        <v>3997530.9051620001</v>
      </c>
      <c r="P55" s="85">
        <v>107.88</v>
      </c>
      <c r="Q55" s="73"/>
      <c r="R55" s="83">
        <v>4312.5364540970004</v>
      </c>
      <c r="S55" s="84">
        <v>7.9801734879338081E-3</v>
      </c>
      <c r="T55" s="84">
        <f t="shared" si="0"/>
        <v>3.384220471082785E-3</v>
      </c>
      <c r="U55" s="84">
        <f>R55/'סכום נכסי הקרן'!$C$42</f>
        <v>2.4994821327570959E-4</v>
      </c>
    </row>
    <row r="56" spans="2:21">
      <c r="B56" s="76" t="s">
        <v>361</v>
      </c>
      <c r="C56" s="73">
        <v>6130280</v>
      </c>
      <c r="D56" s="86" t="s">
        <v>119</v>
      </c>
      <c r="E56" s="86" t="s">
        <v>290</v>
      </c>
      <c r="F56" s="73" t="s">
        <v>360</v>
      </c>
      <c r="G56" s="86" t="s">
        <v>314</v>
      </c>
      <c r="H56" s="73" t="s">
        <v>343</v>
      </c>
      <c r="I56" s="73" t="s">
        <v>130</v>
      </c>
      <c r="J56" s="73"/>
      <c r="K56" s="83">
        <v>5.9699999999990885</v>
      </c>
      <c r="L56" s="86" t="s">
        <v>132</v>
      </c>
      <c r="M56" s="87">
        <v>8.3999999999999995E-3</v>
      </c>
      <c r="N56" s="87">
        <v>2.6799999999997937E-2</v>
      </c>
      <c r="O56" s="83">
        <v>2987419.665176</v>
      </c>
      <c r="P56" s="85">
        <v>97.38</v>
      </c>
      <c r="Q56" s="73"/>
      <c r="R56" s="83">
        <v>2909.149235845</v>
      </c>
      <c r="S56" s="84">
        <v>6.699752557021754E-3</v>
      </c>
      <c r="T56" s="84">
        <f t="shared" si="0"/>
        <v>2.2829261855927827E-3</v>
      </c>
      <c r="U56" s="84">
        <f>R56/'סכום נכסי הקרן'!$C$42</f>
        <v>1.6860997266725911E-4</v>
      </c>
    </row>
    <row r="57" spans="2:21">
      <c r="B57" s="76" t="s">
        <v>362</v>
      </c>
      <c r="C57" s="73">
        <v>6040380</v>
      </c>
      <c r="D57" s="86" t="s">
        <v>119</v>
      </c>
      <c r="E57" s="86" t="s">
        <v>290</v>
      </c>
      <c r="F57" s="73" t="s">
        <v>302</v>
      </c>
      <c r="G57" s="86" t="s">
        <v>297</v>
      </c>
      <c r="H57" s="73" t="s">
        <v>348</v>
      </c>
      <c r="I57" s="73" t="s">
        <v>294</v>
      </c>
      <c r="J57" s="73"/>
      <c r="K57" s="83">
        <v>0.33000000000005547</v>
      </c>
      <c r="L57" s="86" t="s">
        <v>132</v>
      </c>
      <c r="M57" s="87">
        <v>1.6399999999999998E-2</v>
      </c>
      <c r="N57" s="87">
        <v>4.4100000000003296E-2</v>
      </c>
      <c r="O57" s="83">
        <v>126.479221</v>
      </c>
      <c r="P57" s="85">
        <v>5415000</v>
      </c>
      <c r="Q57" s="73"/>
      <c r="R57" s="83">
        <v>6848.8502794140013</v>
      </c>
      <c r="S57" s="84">
        <v>1.0302966845878135E-2</v>
      </c>
      <c r="T57" s="84">
        <f t="shared" si="0"/>
        <v>5.3745677435269694E-3</v>
      </c>
      <c r="U57" s="84">
        <f>R57/'סכום נכסי הקרן'!$C$42</f>
        <v>3.9694919881919446E-4</v>
      </c>
    </row>
    <row r="58" spans="2:21">
      <c r="B58" s="76" t="s">
        <v>363</v>
      </c>
      <c r="C58" s="73">
        <v>6040398</v>
      </c>
      <c r="D58" s="86" t="s">
        <v>119</v>
      </c>
      <c r="E58" s="86" t="s">
        <v>290</v>
      </c>
      <c r="F58" s="73" t="s">
        <v>302</v>
      </c>
      <c r="G58" s="86" t="s">
        <v>297</v>
      </c>
      <c r="H58" s="73" t="s">
        <v>348</v>
      </c>
      <c r="I58" s="73" t="s">
        <v>294</v>
      </c>
      <c r="J58" s="73"/>
      <c r="K58" s="83">
        <v>4.9400000000006239</v>
      </c>
      <c r="L58" s="86" t="s">
        <v>132</v>
      </c>
      <c r="M58" s="87">
        <v>2.7799999999999998E-2</v>
      </c>
      <c r="N58" s="87">
        <v>4.220000000000524E-2</v>
      </c>
      <c r="O58" s="83">
        <v>46.290666000000002</v>
      </c>
      <c r="P58" s="85">
        <v>5116000</v>
      </c>
      <c r="Q58" s="73"/>
      <c r="R58" s="83">
        <v>2368.2305107080001</v>
      </c>
      <c r="S58" s="84">
        <v>1.1069025824964133E-2</v>
      </c>
      <c r="T58" s="84">
        <f t="shared" si="0"/>
        <v>1.8584455482032623E-3</v>
      </c>
      <c r="U58" s="84">
        <f>R58/'סכום נכסי הקרן'!$C$42</f>
        <v>1.3725912605657751E-4</v>
      </c>
    </row>
    <row r="59" spans="2:21">
      <c r="B59" s="76" t="s">
        <v>364</v>
      </c>
      <c r="C59" s="73">
        <v>6040430</v>
      </c>
      <c r="D59" s="86" t="s">
        <v>119</v>
      </c>
      <c r="E59" s="86" t="s">
        <v>290</v>
      </c>
      <c r="F59" s="73" t="s">
        <v>302</v>
      </c>
      <c r="G59" s="86" t="s">
        <v>297</v>
      </c>
      <c r="H59" s="73" t="s">
        <v>348</v>
      </c>
      <c r="I59" s="73" t="s">
        <v>294</v>
      </c>
      <c r="J59" s="73"/>
      <c r="K59" s="83">
        <v>1.890000000000027</v>
      </c>
      <c r="L59" s="86" t="s">
        <v>132</v>
      </c>
      <c r="M59" s="87">
        <v>2.4199999999999999E-2</v>
      </c>
      <c r="N59" s="87">
        <v>3.7599999999999828E-2</v>
      </c>
      <c r="O59" s="83">
        <v>180.10531699999999</v>
      </c>
      <c r="P59" s="85">
        <v>5327000</v>
      </c>
      <c r="Q59" s="73"/>
      <c r="R59" s="83">
        <v>9594.2100539660005</v>
      </c>
      <c r="S59" s="84">
        <v>6.2486665857127985E-3</v>
      </c>
      <c r="T59" s="84">
        <f t="shared" si="0"/>
        <v>7.528961763941462E-3</v>
      </c>
      <c r="U59" s="84">
        <f>R59/'סכום נכסי הקרן'!$C$42</f>
        <v>5.5606617736586269E-4</v>
      </c>
    </row>
    <row r="60" spans="2:21">
      <c r="B60" s="76" t="s">
        <v>365</v>
      </c>
      <c r="C60" s="73">
        <v>6040471</v>
      </c>
      <c r="D60" s="86" t="s">
        <v>119</v>
      </c>
      <c r="E60" s="86" t="s">
        <v>290</v>
      </c>
      <c r="F60" s="73" t="s">
        <v>302</v>
      </c>
      <c r="G60" s="86" t="s">
        <v>297</v>
      </c>
      <c r="H60" s="73" t="s">
        <v>348</v>
      </c>
      <c r="I60" s="73" t="s">
        <v>294</v>
      </c>
      <c r="J60" s="73"/>
      <c r="K60" s="83">
        <v>1.4800000000000195</v>
      </c>
      <c r="L60" s="86" t="s">
        <v>132</v>
      </c>
      <c r="M60" s="87">
        <v>1.95E-2</v>
      </c>
      <c r="N60" s="87">
        <v>3.5500000000000725E-2</v>
      </c>
      <c r="O60" s="83">
        <v>156.68661399999999</v>
      </c>
      <c r="P60" s="85">
        <v>5296001</v>
      </c>
      <c r="Q60" s="73"/>
      <c r="R60" s="83">
        <v>8298.1249051079994</v>
      </c>
      <c r="S60" s="84">
        <v>6.3131719247350813E-3</v>
      </c>
      <c r="T60" s="84">
        <f t="shared" si="0"/>
        <v>6.5118717196672605E-3</v>
      </c>
      <c r="U60" s="84">
        <f>R60/'סכום נכסי הקרן'!$C$42</f>
        <v>4.8094700546820229E-4</v>
      </c>
    </row>
    <row r="61" spans="2:21">
      <c r="B61" s="76" t="s">
        <v>366</v>
      </c>
      <c r="C61" s="73">
        <v>6040620</v>
      </c>
      <c r="D61" s="86" t="s">
        <v>119</v>
      </c>
      <c r="E61" s="86" t="s">
        <v>290</v>
      </c>
      <c r="F61" s="73" t="s">
        <v>302</v>
      </c>
      <c r="G61" s="86" t="s">
        <v>297</v>
      </c>
      <c r="H61" s="73" t="s">
        <v>343</v>
      </c>
      <c r="I61" s="73" t="s">
        <v>130</v>
      </c>
      <c r="J61" s="73"/>
      <c r="K61" s="83">
        <v>4.8399999999996997</v>
      </c>
      <c r="L61" s="86" t="s">
        <v>132</v>
      </c>
      <c r="M61" s="87">
        <v>1.4999999999999999E-2</v>
      </c>
      <c r="N61" s="87">
        <v>3.7099999999997073E-2</v>
      </c>
      <c r="O61" s="83">
        <v>145.79737299999999</v>
      </c>
      <c r="P61" s="85">
        <v>4738966</v>
      </c>
      <c r="Q61" s="73"/>
      <c r="R61" s="83">
        <v>6909.2877495619996</v>
      </c>
      <c r="S61" s="84">
        <v>5.1925839803404795E-3</v>
      </c>
      <c r="T61" s="84">
        <f t="shared" si="0"/>
        <v>5.4219954524570586E-3</v>
      </c>
      <c r="U61" s="84">
        <f>R61/'סכום נכסי הקרן'!$C$42</f>
        <v>4.0045206490257451E-4</v>
      </c>
    </row>
    <row r="62" spans="2:21">
      <c r="B62" s="76" t="s">
        <v>367</v>
      </c>
      <c r="C62" s="73">
        <v>2260446</v>
      </c>
      <c r="D62" s="86" t="s">
        <v>119</v>
      </c>
      <c r="E62" s="86" t="s">
        <v>290</v>
      </c>
      <c r="F62" s="73" t="s">
        <v>368</v>
      </c>
      <c r="G62" s="86" t="s">
        <v>314</v>
      </c>
      <c r="H62" s="73" t="s">
        <v>343</v>
      </c>
      <c r="I62" s="73" t="s">
        <v>130</v>
      </c>
      <c r="J62" s="73"/>
      <c r="K62" s="83">
        <v>2.5999999999994263</v>
      </c>
      <c r="L62" s="86" t="s">
        <v>132</v>
      </c>
      <c r="M62" s="87">
        <v>3.7000000000000005E-2</v>
      </c>
      <c r="N62" s="87">
        <v>2.6799999999978202E-2</v>
      </c>
      <c r="O62" s="83">
        <v>308530.76931499998</v>
      </c>
      <c r="P62" s="85">
        <v>113.01</v>
      </c>
      <c r="Q62" s="73"/>
      <c r="R62" s="83">
        <v>348.670632232</v>
      </c>
      <c r="S62" s="84">
        <v>6.8392606862755043E-4</v>
      </c>
      <c r="T62" s="84">
        <f t="shared" si="0"/>
        <v>2.7361584158758988E-4</v>
      </c>
      <c r="U62" s="84">
        <f>R62/'סכום נכסי הקרן'!$C$42</f>
        <v>2.0208432433146505E-5</v>
      </c>
    </row>
    <row r="63" spans="2:21">
      <c r="B63" s="76" t="s">
        <v>369</v>
      </c>
      <c r="C63" s="73">
        <v>2260495</v>
      </c>
      <c r="D63" s="86" t="s">
        <v>119</v>
      </c>
      <c r="E63" s="86" t="s">
        <v>290</v>
      </c>
      <c r="F63" s="73" t="s">
        <v>368</v>
      </c>
      <c r="G63" s="86" t="s">
        <v>314</v>
      </c>
      <c r="H63" s="73" t="s">
        <v>343</v>
      </c>
      <c r="I63" s="73" t="s">
        <v>130</v>
      </c>
      <c r="J63" s="73"/>
      <c r="K63" s="83">
        <v>4.5299999999963942</v>
      </c>
      <c r="L63" s="86" t="s">
        <v>132</v>
      </c>
      <c r="M63" s="87">
        <v>2.81E-2</v>
      </c>
      <c r="N63" s="87">
        <v>2.8299999999977735E-2</v>
      </c>
      <c r="O63" s="83">
        <v>457013.68529200001</v>
      </c>
      <c r="P63" s="85">
        <v>111.05</v>
      </c>
      <c r="Q63" s="73"/>
      <c r="R63" s="83">
        <v>507.51371211099996</v>
      </c>
      <c r="S63" s="84">
        <v>4.8135747304794854E-4</v>
      </c>
      <c r="T63" s="84">
        <f t="shared" si="0"/>
        <v>3.9826638271070464E-4</v>
      </c>
      <c r="U63" s="84">
        <f>R63/'סכום נכסי הקרן'!$C$42</f>
        <v>2.9414741627182097E-5</v>
      </c>
    </row>
    <row r="64" spans="2:21">
      <c r="B64" s="76" t="s">
        <v>370</v>
      </c>
      <c r="C64" s="73">
        <v>2260545</v>
      </c>
      <c r="D64" s="86" t="s">
        <v>119</v>
      </c>
      <c r="E64" s="86" t="s">
        <v>290</v>
      </c>
      <c r="F64" s="73" t="s">
        <v>368</v>
      </c>
      <c r="G64" s="86" t="s">
        <v>314</v>
      </c>
      <c r="H64" s="73" t="s">
        <v>348</v>
      </c>
      <c r="I64" s="73" t="s">
        <v>294</v>
      </c>
      <c r="J64" s="73"/>
      <c r="K64" s="83">
        <v>3.0099999999990645</v>
      </c>
      <c r="L64" s="86" t="s">
        <v>132</v>
      </c>
      <c r="M64" s="87">
        <v>2.4E-2</v>
      </c>
      <c r="N64" s="87">
        <v>2.6299999999993631E-2</v>
      </c>
      <c r="O64" s="83">
        <v>677162.19514800003</v>
      </c>
      <c r="P64" s="85">
        <v>108.91</v>
      </c>
      <c r="Q64" s="73"/>
      <c r="R64" s="83">
        <v>737.49733116900006</v>
      </c>
      <c r="S64" s="84">
        <v>1.0983534949243179E-3</v>
      </c>
      <c r="T64" s="84">
        <f t="shared" si="0"/>
        <v>5.787437606793878E-4</v>
      </c>
      <c r="U64" s="84">
        <f>R64/'סכום נכסי הקרן'!$C$42</f>
        <v>4.2744250902777337E-5</v>
      </c>
    </row>
    <row r="65" spans="2:21">
      <c r="B65" s="76" t="s">
        <v>371</v>
      </c>
      <c r="C65" s="73">
        <v>2260552</v>
      </c>
      <c r="D65" s="86" t="s">
        <v>119</v>
      </c>
      <c r="E65" s="86" t="s">
        <v>290</v>
      </c>
      <c r="F65" s="73" t="s">
        <v>368</v>
      </c>
      <c r="G65" s="86" t="s">
        <v>314</v>
      </c>
      <c r="H65" s="73" t="s">
        <v>343</v>
      </c>
      <c r="I65" s="73" t="s">
        <v>130</v>
      </c>
      <c r="J65" s="73"/>
      <c r="K65" s="83">
        <v>4.1300000000003845</v>
      </c>
      <c r="L65" s="86" t="s">
        <v>132</v>
      </c>
      <c r="M65" s="87">
        <v>2.6000000000000002E-2</v>
      </c>
      <c r="N65" s="87">
        <v>2.8400000000003409E-2</v>
      </c>
      <c r="O65" s="83">
        <v>3543536.4874660005</v>
      </c>
      <c r="P65" s="85">
        <v>109.24</v>
      </c>
      <c r="Q65" s="73"/>
      <c r="R65" s="83">
        <v>3870.9593119270003</v>
      </c>
      <c r="S65" s="84">
        <v>6.8838560376167255E-3</v>
      </c>
      <c r="T65" s="84">
        <f t="shared" si="0"/>
        <v>3.0376971616567876E-3</v>
      </c>
      <c r="U65" s="84">
        <f>R65/'סכום נכסי הקרן'!$C$42</f>
        <v>2.2435505739550125E-4</v>
      </c>
    </row>
    <row r="66" spans="2:21">
      <c r="B66" s="76" t="s">
        <v>372</v>
      </c>
      <c r="C66" s="73">
        <v>2260636</v>
      </c>
      <c r="D66" s="86" t="s">
        <v>119</v>
      </c>
      <c r="E66" s="86" t="s">
        <v>290</v>
      </c>
      <c r="F66" s="73" t="s">
        <v>368</v>
      </c>
      <c r="G66" s="86" t="s">
        <v>314</v>
      </c>
      <c r="H66" s="73" t="s">
        <v>343</v>
      </c>
      <c r="I66" s="73" t="s">
        <v>130</v>
      </c>
      <c r="J66" s="73"/>
      <c r="K66" s="83">
        <v>6.9100000000000597</v>
      </c>
      <c r="L66" s="86" t="s">
        <v>132</v>
      </c>
      <c r="M66" s="87">
        <v>3.4999999999999996E-3</v>
      </c>
      <c r="N66" s="87">
        <v>3.0100000000000172E-2</v>
      </c>
      <c r="O66" s="83">
        <v>16004628.268595999</v>
      </c>
      <c r="P66" s="85">
        <v>88.59</v>
      </c>
      <c r="Q66" s="73"/>
      <c r="R66" s="83">
        <v>14178.500950376001</v>
      </c>
      <c r="S66" s="84">
        <v>7.3085266611454536E-3</v>
      </c>
      <c r="T66" s="84">
        <f t="shared" si="0"/>
        <v>1.1126438854782122E-2</v>
      </c>
      <c r="U66" s="84">
        <f>R66/'סכום נכסי הקרן'!$C$42</f>
        <v>8.2176487484706621E-4</v>
      </c>
    </row>
    <row r="67" spans="2:21">
      <c r="B67" s="76" t="s">
        <v>373</v>
      </c>
      <c r="C67" s="73">
        <v>3230125</v>
      </c>
      <c r="D67" s="86" t="s">
        <v>119</v>
      </c>
      <c r="E67" s="86" t="s">
        <v>290</v>
      </c>
      <c r="F67" s="73" t="s">
        <v>374</v>
      </c>
      <c r="G67" s="86" t="s">
        <v>314</v>
      </c>
      <c r="H67" s="73" t="s">
        <v>348</v>
      </c>
      <c r="I67" s="73" t="s">
        <v>294</v>
      </c>
      <c r="J67" s="73"/>
      <c r="K67" s="83">
        <v>0.5299999999992655</v>
      </c>
      <c r="L67" s="86" t="s">
        <v>132</v>
      </c>
      <c r="M67" s="87">
        <v>4.9000000000000002E-2</v>
      </c>
      <c r="N67" s="87">
        <v>1.989999999999241E-2</v>
      </c>
      <c r="O67" s="83">
        <v>712082.30165000004</v>
      </c>
      <c r="P67" s="85">
        <v>113.88</v>
      </c>
      <c r="Q67" s="83">
        <v>19.595309189999998</v>
      </c>
      <c r="R67" s="83">
        <v>830.51462313700006</v>
      </c>
      <c r="S67" s="84">
        <v>5.3538953914115473E-3</v>
      </c>
      <c r="T67" s="84">
        <f t="shared" si="0"/>
        <v>6.5173816362379226E-4</v>
      </c>
      <c r="U67" s="84">
        <f>R67/'סכום נכסי הקרן'!$C$42</f>
        <v>4.8135395111902593E-5</v>
      </c>
    </row>
    <row r="68" spans="2:21">
      <c r="B68" s="76" t="s">
        <v>375</v>
      </c>
      <c r="C68" s="73">
        <v>3230265</v>
      </c>
      <c r="D68" s="86" t="s">
        <v>119</v>
      </c>
      <c r="E68" s="86" t="s">
        <v>290</v>
      </c>
      <c r="F68" s="73" t="s">
        <v>374</v>
      </c>
      <c r="G68" s="86" t="s">
        <v>314</v>
      </c>
      <c r="H68" s="73" t="s">
        <v>348</v>
      </c>
      <c r="I68" s="73" t="s">
        <v>294</v>
      </c>
      <c r="J68" s="73"/>
      <c r="K68" s="83">
        <v>3.6900000000001616</v>
      </c>
      <c r="L68" s="86" t="s">
        <v>132</v>
      </c>
      <c r="M68" s="87">
        <v>2.35E-2</v>
      </c>
      <c r="N68" s="87">
        <v>2.6400000000001839E-2</v>
      </c>
      <c r="O68" s="83">
        <v>6237309.6150209997</v>
      </c>
      <c r="P68" s="85">
        <v>109.18</v>
      </c>
      <c r="Q68" s="83">
        <v>160.820110051</v>
      </c>
      <c r="R68" s="83">
        <v>6970.7147477230001</v>
      </c>
      <c r="S68" s="84">
        <v>8.5927570885426848E-3</v>
      </c>
      <c r="T68" s="84">
        <f t="shared" si="0"/>
        <v>5.4701996837409773E-3</v>
      </c>
      <c r="U68" s="84">
        <f>R68/'סכום נכסי הקרן'!$C$42</f>
        <v>4.0401228256117447E-4</v>
      </c>
    </row>
    <row r="69" spans="2:21">
      <c r="B69" s="76" t="s">
        <v>376</v>
      </c>
      <c r="C69" s="73">
        <v>3230190</v>
      </c>
      <c r="D69" s="86" t="s">
        <v>119</v>
      </c>
      <c r="E69" s="86" t="s">
        <v>290</v>
      </c>
      <c r="F69" s="73" t="s">
        <v>374</v>
      </c>
      <c r="G69" s="86" t="s">
        <v>314</v>
      </c>
      <c r="H69" s="73" t="s">
        <v>348</v>
      </c>
      <c r="I69" s="73" t="s">
        <v>294</v>
      </c>
      <c r="J69" s="73"/>
      <c r="K69" s="83">
        <v>2.1800000000000552</v>
      </c>
      <c r="L69" s="86" t="s">
        <v>132</v>
      </c>
      <c r="M69" s="87">
        <v>1.7600000000000001E-2</v>
      </c>
      <c r="N69" s="87">
        <v>2.4100000000001346E-2</v>
      </c>
      <c r="O69" s="83">
        <v>5614706.1352289999</v>
      </c>
      <c r="P69" s="85">
        <v>109.65</v>
      </c>
      <c r="Q69" s="73"/>
      <c r="R69" s="83">
        <v>6156.5250903369997</v>
      </c>
      <c r="S69" s="84">
        <v>4.1544529176240274E-3</v>
      </c>
      <c r="T69" s="84">
        <f t="shared" si="0"/>
        <v>4.8312723760652598E-3</v>
      </c>
      <c r="U69" s="84">
        <f>R69/'סכום נכסי הקרן'!$C$42</f>
        <v>3.5682305823870908E-4</v>
      </c>
    </row>
    <row r="70" spans="2:21">
      <c r="B70" s="76" t="s">
        <v>377</v>
      </c>
      <c r="C70" s="73">
        <v>3230224</v>
      </c>
      <c r="D70" s="86" t="s">
        <v>119</v>
      </c>
      <c r="E70" s="86" t="s">
        <v>290</v>
      </c>
      <c r="F70" s="73" t="s">
        <v>374</v>
      </c>
      <c r="G70" s="86" t="s">
        <v>314</v>
      </c>
      <c r="H70" s="73" t="s">
        <v>348</v>
      </c>
      <c r="I70" s="73" t="s">
        <v>294</v>
      </c>
      <c r="J70" s="73"/>
      <c r="K70" s="73">
        <v>0.16</v>
      </c>
      <c r="L70" s="86" t="s">
        <v>132</v>
      </c>
      <c r="M70" s="87">
        <v>5.8499999999999996E-2</v>
      </c>
      <c r="N70" s="87">
        <v>1.5200073583517293E-2</v>
      </c>
      <c r="O70" s="83">
        <v>0.11183899999999999</v>
      </c>
      <c r="P70" s="85">
        <v>121.19</v>
      </c>
      <c r="Q70" s="73"/>
      <c r="R70" s="83">
        <v>1.359E-4</v>
      </c>
      <c r="S70" s="84">
        <v>9.3693364811815223E-10</v>
      </c>
      <c r="T70" s="84">
        <f t="shared" si="0"/>
        <v>1.0664618535182955E-10</v>
      </c>
      <c r="U70" s="84">
        <f>R70/'סכום נכסי הקרן'!$C$42</f>
        <v>7.8765623307134381E-12</v>
      </c>
    </row>
    <row r="71" spans="2:21">
      <c r="B71" s="76" t="s">
        <v>378</v>
      </c>
      <c r="C71" s="73">
        <v>3230232</v>
      </c>
      <c r="D71" s="86" t="s">
        <v>119</v>
      </c>
      <c r="E71" s="86" t="s">
        <v>290</v>
      </c>
      <c r="F71" s="73" t="s">
        <v>374</v>
      </c>
      <c r="G71" s="86" t="s">
        <v>314</v>
      </c>
      <c r="H71" s="73" t="s">
        <v>348</v>
      </c>
      <c r="I71" s="73" t="s">
        <v>294</v>
      </c>
      <c r="J71" s="73"/>
      <c r="K71" s="83">
        <v>2.8500000000000334</v>
      </c>
      <c r="L71" s="86" t="s">
        <v>132</v>
      </c>
      <c r="M71" s="87">
        <v>2.1499999999999998E-2</v>
      </c>
      <c r="N71" s="87">
        <v>2.6100000000000331E-2</v>
      </c>
      <c r="O71" s="83">
        <v>6846093.5107459994</v>
      </c>
      <c r="P71" s="85">
        <v>110.57</v>
      </c>
      <c r="Q71" s="73"/>
      <c r="R71" s="83">
        <v>7569.7259401749998</v>
      </c>
      <c r="S71" s="84">
        <v>5.5411768994368645E-3</v>
      </c>
      <c r="T71" s="84">
        <f t="shared" si="0"/>
        <v>5.9402678122034971E-3</v>
      </c>
      <c r="U71" s="84">
        <f>R71/'סכום נכסי הקרן'!$C$42</f>
        <v>4.3873008237091073E-4</v>
      </c>
    </row>
    <row r="72" spans="2:21">
      <c r="B72" s="76" t="s">
        <v>379</v>
      </c>
      <c r="C72" s="73">
        <v>3230273</v>
      </c>
      <c r="D72" s="86" t="s">
        <v>119</v>
      </c>
      <c r="E72" s="86" t="s">
        <v>290</v>
      </c>
      <c r="F72" s="73" t="s">
        <v>374</v>
      </c>
      <c r="G72" s="86" t="s">
        <v>314</v>
      </c>
      <c r="H72" s="73" t="s">
        <v>348</v>
      </c>
      <c r="I72" s="73" t="s">
        <v>294</v>
      </c>
      <c r="J72" s="73"/>
      <c r="K72" s="83">
        <v>4.400000000000059</v>
      </c>
      <c r="L72" s="86" t="s">
        <v>132</v>
      </c>
      <c r="M72" s="87">
        <v>2.2499999999999999E-2</v>
      </c>
      <c r="N72" s="87">
        <v>2.9300000000000815E-2</v>
      </c>
      <c r="O72" s="83">
        <v>9244147.3493670002</v>
      </c>
      <c r="P72" s="85">
        <v>107.83</v>
      </c>
      <c r="Q72" s="73"/>
      <c r="R72" s="83">
        <v>9967.9638401259999</v>
      </c>
      <c r="S72" s="84">
        <v>8.7389241874837285E-3</v>
      </c>
      <c r="T72" s="84">
        <f t="shared" si="0"/>
        <v>7.8222613633142906E-3</v>
      </c>
      <c r="U72" s="84">
        <f>R72/'סכום נכסי הקרן'!$C$42</f>
        <v>5.7772839217844099E-4</v>
      </c>
    </row>
    <row r="73" spans="2:21">
      <c r="B73" s="76" t="s">
        <v>380</v>
      </c>
      <c r="C73" s="73">
        <v>3230372</v>
      </c>
      <c r="D73" s="86" t="s">
        <v>119</v>
      </c>
      <c r="E73" s="86" t="s">
        <v>290</v>
      </c>
      <c r="F73" s="73" t="s">
        <v>374</v>
      </c>
      <c r="G73" s="86" t="s">
        <v>314</v>
      </c>
      <c r="H73" s="73" t="s">
        <v>348</v>
      </c>
      <c r="I73" s="73" t="s">
        <v>294</v>
      </c>
      <c r="J73" s="73"/>
      <c r="K73" s="83">
        <v>4.860000000000638</v>
      </c>
      <c r="L73" s="86" t="s">
        <v>132</v>
      </c>
      <c r="M73" s="87">
        <v>6.5000000000000006E-3</v>
      </c>
      <c r="N73" s="87">
        <v>2.6000000000003194E-2</v>
      </c>
      <c r="O73" s="83">
        <v>3157661.0297090001</v>
      </c>
      <c r="P73" s="85">
        <v>99.21</v>
      </c>
      <c r="Q73" s="73"/>
      <c r="R73" s="83">
        <v>3132.71568905</v>
      </c>
      <c r="S73" s="84">
        <v>6.2033515636933352E-3</v>
      </c>
      <c r="T73" s="84">
        <f t="shared" si="0"/>
        <v>2.4583677559161937E-3</v>
      </c>
      <c r="U73" s="84">
        <f>R73/'סכום נכסי הקרן'!$C$42</f>
        <v>1.8156755253279045E-4</v>
      </c>
    </row>
    <row r="74" spans="2:21">
      <c r="B74" s="76" t="s">
        <v>381</v>
      </c>
      <c r="C74" s="73">
        <v>3230398</v>
      </c>
      <c r="D74" s="86" t="s">
        <v>119</v>
      </c>
      <c r="E74" s="86" t="s">
        <v>290</v>
      </c>
      <c r="F74" s="73" t="s">
        <v>374</v>
      </c>
      <c r="G74" s="86" t="s">
        <v>314</v>
      </c>
      <c r="H74" s="73" t="s">
        <v>348</v>
      </c>
      <c r="I74" s="73" t="s">
        <v>294</v>
      </c>
      <c r="J74" s="73"/>
      <c r="K74" s="83">
        <v>5.5699999999871785</v>
      </c>
      <c r="L74" s="86" t="s">
        <v>132</v>
      </c>
      <c r="M74" s="87">
        <v>1.43E-2</v>
      </c>
      <c r="N74" s="87">
        <v>2.8099999999848472E-2</v>
      </c>
      <c r="O74" s="83">
        <v>50750.889232000001</v>
      </c>
      <c r="P74" s="85">
        <v>101.43</v>
      </c>
      <c r="Q74" s="73"/>
      <c r="R74" s="83">
        <v>51.476628338000005</v>
      </c>
      <c r="S74" s="84">
        <v>1.2481773052631579E-4</v>
      </c>
      <c r="T74" s="84">
        <f t="shared" si="0"/>
        <v>4.0395776652108831E-5</v>
      </c>
      <c r="U74" s="84">
        <f>R74/'סכום נכסי הקרן'!$C$42</f>
        <v>2.9835089895454509E-6</v>
      </c>
    </row>
    <row r="75" spans="2:21">
      <c r="B75" s="76" t="s">
        <v>382</v>
      </c>
      <c r="C75" s="73">
        <v>3230422</v>
      </c>
      <c r="D75" s="86" t="s">
        <v>119</v>
      </c>
      <c r="E75" s="86" t="s">
        <v>290</v>
      </c>
      <c r="F75" s="73" t="s">
        <v>374</v>
      </c>
      <c r="G75" s="86" t="s">
        <v>314</v>
      </c>
      <c r="H75" s="73" t="s">
        <v>348</v>
      </c>
      <c r="I75" s="73" t="s">
        <v>294</v>
      </c>
      <c r="J75" s="73"/>
      <c r="K75" s="83">
        <v>6.3300000000001599</v>
      </c>
      <c r="L75" s="86" t="s">
        <v>132</v>
      </c>
      <c r="M75" s="87">
        <v>2.5000000000000001E-3</v>
      </c>
      <c r="N75" s="87">
        <v>2.9000000000000584E-2</v>
      </c>
      <c r="O75" s="83">
        <v>7492948.3264049999</v>
      </c>
      <c r="P75" s="85">
        <v>90.61</v>
      </c>
      <c r="Q75" s="73"/>
      <c r="R75" s="83">
        <v>6789.3603121240003</v>
      </c>
      <c r="S75" s="84">
        <v>5.6515326316283797E-3</v>
      </c>
      <c r="T75" s="84">
        <f t="shared" si="0"/>
        <v>5.3278835781245875E-3</v>
      </c>
      <c r="U75" s="84">
        <f>R75/'סכום נכסי הקרן'!$C$42</f>
        <v>3.9350124859541377E-4</v>
      </c>
    </row>
    <row r="76" spans="2:21">
      <c r="B76" s="76" t="s">
        <v>383</v>
      </c>
      <c r="C76" s="73">
        <v>1194638</v>
      </c>
      <c r="D76" s="86" t="s">
        <v>119</v>
      </c>
      <c r="E76" s="86" t="s">
        <v>290</v>
      </c>
      <c r="F76" s="73" t="s">
        <v>374</v>
      </c>
      <c r="G76" s="86" t="s">
        <v>314</v>
      </c>
      <c r="H76" s="73" t="s">
        <v>348</v>
      </c>
      <c r="I76" s="73" t="s">
        <v>294</v>
      </c>
      <c r="J76" s="73"/>
      <c r="K76" s="83">
        <v>7.1600000000005801</v>
      </c>
      <c r="L76" s="86" t="s">
        <v>132</v>
      </c>
      <c r="M76" s="87">
        <v>3.61E-2</v>
      </c>
      <c r="N76" s="87">
        <v>3.4000000000003167E-2</v>
      </c>
      <c r="O76" s="83">
        <v>4340615.5631520003</v>
      </c>
      <c r="P76" s="85">
        <v>101.69</v>
      </c>
      <c r="Q76" s="73"/>
      <c r="R76" s="83">
        <v>4413.9720552839999</v>
      </c>
      <c r="S76" s="84">
        <v>9.4477661882189576E-3</v>
      </c>
      <c r="T76" s="84">
        <f t="shared" ref="T76:T139" si="1">IFERROR(R76/$R$11,0)</f>
        <v>3.4638210592024539E-3</v>
      </c>
      <c r="U76" s="84">
        <f>R76/'סכום נכסי הקרן'!$C$42</f>
        <v>2.5582727019478828E-4</v>
      </c>
    </row>
    <row r="77" spans="2:21">
      <c r="B77" s="76" t="s">
        <v>384</v>
      </c>
      <c r="C77" s="73">
        <v>1940600</v>
      </c>
      <c r="D77" s="86" t="s">
        <v>119</v>
      </c>
      <c r="E77" s="86" t="s">
        <v>290</v>
      </c>
      <c r="F77" s="73" t="s">
        <v>319</v>
      </c>
      <c r="G77" s="86" t="s">
        <v>297</v>
      </c>
      <c r="H77" s="73" t="s">
        <v>343</v>
      </c>
      <c r="I77" s="73" t="s">
        <v>130</v>
      </c>
      <c r="J77" s="73"/>
      <c r="K77" s="83">
        <v>8.0000000000007898E-2</v>
      </c>
      <c r="L77" s="86" t="s">
        <v>132</v>
      </c>
      <c r="M77" s="87">
        <v>1.4199999999999999E-2</v>
      </c>
      <c r="N77" s="87">
        <v>4.4100000000001395E-2</v>
      </c>
      <c r="O77" s="83">
        <v>182.24671599999999</v>
      </c>
      <c r="P77" s="85">
        <v>5556000</v>
      </c>
      <c r="Q77" s="73"/>
      <c r="R77" s="83">
        <v>10125.627584698999</v>
      </c>
      <c r="S77" s="84">
        <v>8.5993826263388844E-3</v>
      </c>
      <c r="T77" s="84">
        <f t="shared" si="1"/>
        <v>7.9459864326814397E-3</v>
      </c>
      <c r="U77" s="84">
        <f>R77/'סכום נכסי הקרן'!$C$42</f>
        <v>5.8686634884821953E-4</v>
      </c>
    </row>
    <row r="78" spans="2:21">
      <c r="B78" s="76" t="s">
        <v>385</v>
      </c>
      <c r="C78" s="73">
        <v>1940626</v>
      </c>
      <c r="D78" s="86" t="s">
        <v>119</v>
      </c>
      <c r="E78" s="86" t="s">
        <v>290</v>
      </c>
      <c r="F78" s="73" t="s">
        <v>319</v>
      </c>
      <c r="G78" s="86" t="s">
        <v>297</v>
      </c>
      <c r="H78" s="73" t="s">
        <v>343</v>
      </c>
      <c r="I78" s="73" t="s">
        <v>130</v>
      </c>
      <c r="J78" s="73"/>
      <c r="K78" s="83">
        <v>0.74999999999999989</v>
      </c>
      <c r="L78" s="86" t="s">
        <v>132</v>
      </c>
      <c r="M78" s="87">
        <v>1.5900000000000001E-2</v>
      </c>
      <c r="N78" s="87">
        <v>1.9899999999999897E-2</v>
      </c>
      <c r="O78" s="83">
        <v>142.19800000000001</v>
      </c>
      <c r="P78" s="85">
        <v>5453667</v>
      </c>
      <c r="Q78" s="73"/>
      <c r="R78" s="83">
        <v>7755.0053655920001</v>
      </c>
      <c r="S78" s="84">
        <v>9.4988643954575826E-3</v>
      </c>
      <c r="T78" s="84">
        <f t="shared" si="1"/>
        <v>6.0856640148885732E-3</v>
      </c>
      <c r="U78" s="84">
        <f>R78/'סכום נכסי הקרן'!$C$42</f>
        <v>4.4946860292202021E-4</v>
      </c>
    </row>
    <row r="79" spans="2:21">
      <c r="B79" s="76" t="s">
        <v>386</v>
      </c>
      <c r="C79" s="73">
        <v>1940725</v>
      </c>
      <c r="D79" s="86" t="s">
        <v>119</v>
      </c>
      <c r="E79" s="86" t="s">
        <v>290</v>
      </c>
      <c r="F79" s="73" t="s">
        <v>319</v>
      </c>
      <c r="G79" s="86" t="s">
        <v>297</v>
      </c>
      <c r="H79" s="73" t="s">
        <v>343</v>
      </c>
      <c r="I79" s="73" t="s">
        <v>130</v>
      </c>
      <c r="J79" s="73"/>
      <c r="K79" s="83">
        <v>2.980000000000091</v>
      </c>
      <c r="L79" s="86" t="s">
        <v>132</v>
      </c>
      <c r="M79" s="87">
        <v>2.5899999999999999E-2</v>
      </c>
      <c r="N79" s="87">
        <v>3.8400000000000663E-2</v>
      </c>
      <c r="O79" s="83">
        <v>225.165818</v>
      </c>
      <c r="P79" s="85">
        <v>5363461</v>
      </c>
      <c r="Q79" s="73"/>
      <c r="R79" s="83">
        <v>12076.680353554999</v>
      </c>
      <c r="S79" s="84">
        <v>1.0659746153481987E-2</v>
      </c>
      <c r="T79" s="84">
        <f t="shared" si="1"/>
        <v>9.4770558603386665E-3</v>
      </c>
      <c r="U79" s="84">
        <f>R79/'סכום נכסי הקרן'!$C$42</f>
        <v>6.9994647205944341E-4</v>
      </c>
    </row>
    <row r="80" spans="2:21">
      <c r="B80" s="76" t="s">
        <v>387</v>
      </c>
      <c r="C80" s="73">
        <v>1940691</v>
      </c>
      <c r="D80" s="86" t="s">
        <v>119</v>
      </c>
      <c r="E80" s="86" t="s">
        <v>290</v>
      </c>
      <c r="F80" s="73" t="s">
        <v>319</v>
      </c>
      <c r="G80" s="86" t="s">
        <v>297</v>
      </c>
      <c r="H80" s="73" t="s">
        <v>343</v>
      </c>
      <c r="I80" s="73" t="s">
        <v>130</v>
      </c>
      <c r="J80" s="73"/>
      <c r="K80" s="83">
        <v>1.9899999999999158</v>
      </c>
      <c r="L80" s="86" t="s">
        <v>132</v>
      </c>
      <c r="M80" s="87">
        <v>2.0199999999999999E-2</v>
      </c>
      <c r="N80" s="87">
        <v>3.2599999999998505E-2</v>
      </c>
      <c r="O80" s="83">
        <v>117.913625</v>
      </c>
      <c r="P80" s="85">
        <v>5317749</v>
      </c>
      <c r="Q80" s="83">
        <v>129.77990029</v>
      </c>
      <c r="R80" s="83">
        <v>6400.1302687460002</v>
      </c>
      <c r="S80" s="84">
        <v>5.602928248990259E-3</v>
      </c>
      <c r="T80" s="84">
        <f t="shared" si="1"/>
        <v>5.0224391384587237E-3</v>
      </c>
      <c r="U80" s="84">
        <f>R80/'סכום נכסי הקרן'!$C$42</f>
        <v>3.7094205288052702E-4</v>
      </c>
    </row>
    <row r="81" spans="2:21">
      <c r="B81" s="76" t="s">
        <v>388</v>
      </c>
      <c r="C81" s="73">
        <v>6620462</v>
      </c>
      <c r="D81" s="86" t="s">
        <v>119</v>
      </c>
      <c r="E81" s="86" t="s">
        <v>290</v>
      </c>
      <c r="F81" s="73" t="s">
        <v>317</v>
      </c>
      <c r="G81" s="86" t="s">
        <v>297</v>
      </c>
      <c r="H81" s="73" t="s">
        <v>343</v>
      </c>
      <c r="I81" s="73" t="s">
        <v>130</v>
      </c>
      <c r="J81" s="73"/>
      <c r="K81" s="83">
        <v>3.210000000000433</v>
      </c>
      <c r="L81" s="86" t="s">
        <v>132</v>
      </c>
      <c r="M81" s="87">
        <v>2.9700000000000001E-2</v>
      </c>
      <c r="N81" s="87">
        <v>3.490000000000508E-2</v>
      </c>
      <c r="O81" s="83">
        <v>48.705434999999994</v>
      </c>
      <c r="P81" s="85">
        <v>5458000</v>
      </c>
      <c r="Q81" s="73"/>
      <c r="R81" s="83">
        <v>2658.3425179849996</v>
      </c>
      <c r="S81" s="84">
        <v>3.4789596428571423E-3</v>
      </c>
      <c r="T81" s="84">
        <f t="shared" si="1"/>
        <v>2.0861080861050594E-3</v>
      </c>
      <c r="U81" s="84">
        <f>R81/'סכום נכסי הקרן'!$C$42</f>
        <v>1.5407358748561117E-4</v>
      </c>
    </row>
    <row r="82" spans="2:21">
      <c r="B82" s="76" t="s">
        <v>389</v>
      </c>
      <c r="C82" s="73">
        <v>6620553</v>
      </c>
      <c r="D82" s="86" t="s">
        <v>119</v>
      </c>
      <c r="E82" s="86" t="s">
        <v>290</v>
      </c>
      <c r="F82" s="73" t="s">
        <v>317</v>
      </c>
      <c r="G82" s="86" t="s">
        <v>297</v>
      </c>
      <c r="H82" s="73" t="s">
        <v>343</v>
      </c>
      <c r="I82" s="73" t="s">
        <v>130</v>
      </c>
      <c r="J82" s="73"/>
      <c r="K82" s="83">
        <v>4.8700000000004575</v>
      </c>
      <c r="L82" s="86" t="s">
        <v>132</v>
      </c>
      <c r="M82" s="87">
        <v>8.3999999999999995E-3</v>
      </c>
      <c r="N82" s="87">
        <v>3.9400000000004681E-2</v>
      </c>
      <c r="O82" s="83">
        <v>58.911251</v>
      </c>
      <c r="P82" s="85">
        <v>4570000</v>
      </c>
      <c r="Q82" s="73"/>
      <c r="R82" s="83">
        <v>2692.2441190709997</v>
      </c>
      <c r="S82" s="84">
        <v>7.4074249968565323E-3</v>
      </c>
      <c r="T82" s="84">
        <f t="shared" si="1"/>
        <v>2.1127120333687926E-3</v>
      </c>
      <c r="U82" s="84">
        <f>R82/'סכום נכסי הקרן'!$C$42</f>
        <v>1.5603847397615468E-4</v>
      </c>
    </row>
    <row r="83" spans="2:21">
      <c r="B83" s="76" t="s">
        <v>390</v>
      </c>
      <c r="C83" s="73">
        <v>1191329</v>
      </c>
      <c r="D83" s="86" t="s">
        <v>119</v>
      </c>
      <c r="E83" s="86" t="s">
        <v>290</v>
      </c>
      <c r="F83" s="73" t="s">
        <v>317</v>
      </c>
      <c r="G83" s="86" t="s">
        <v>297</v>
      </c>
      <c r="H83" s="73" t="s">
        <v>343</v>
      </c>
      <c r="I83" s="73" t="s">
        <v>130</v>
      </c>
      <c r="J83" s="73"/>
      <c r="K83" s="83">
        <v>5.2300000000000857</v>
      </c>
      <c r="L83" s="86" t="s">
        <v>132</v>
      </c>
      <c r="M83" s="87">
        <v>3.0899999999999997E-2</v>
      </c>
      <c r="N83" s="87">
        <v>3.3899999999999715E-2</v>
      </c>
      <c r="O83" s="83">
        <v>140.14772500000001</v>
      </c>
      <c r="P83" s="85">
        <v>5032053</v>
      </c>
      <c r="Q83" s="73"/>
      <c r="R83" s="83">
        <v>7052.3076272799999</v>
      </c>
      <c r="S83" s="84">
        <v>7.3761960526315794E-3</v>
      </c>
      <c r="T83" s="84">
        <f t="shared" si="1"/>
        <v>5.5342288916631647E-3</v>
      </c>
      <c r="U83" s="84">
        <f>R83/'סכום נכסי הקרן'!$C$42</f>
        <v>4.0874128478025543E-4</v>
      </c>
    </row>
    <row r="84" spans="2:21">
      <c r="B84" s="76" t="s">
        <v>391</v>
      </c>
      <c r="C84" s="73">
        <v>1157569</v>
      </c>
      <c r="D84" s="86" t="s">
        <v>119</v>
      </c>
      <c r="E84" s="86" t="s">
        <v>290</v>
      </c>
      <c r="F84" s="73" t="s">
        <v>392</v>
      </c>
      <c r="G84" s="86" t="s">
        <v>314</v>
      </c>
      <c r="H84" s="73" t="s">
        <v>348</v>
      </c>
      <c r="I84" s="73" t="s">
        <v>294</v>
      </c>
      <c r="J84" s="73"/>
      <c r="K84" s="83">
        <v>3.44000000000025</v>
      </c>
      <c r="L84" s="86" t="s">
        <v>132</v>
      </c>
      <c r="M84" s="87">
        <v>1.4199999999999999E-2</v>
      </c>
      <c r="N84" s="87">
        <v>2.9200000000000882E-2</v>
      </c>
      <c r="O84" s="83">
        <v>5217369.2262920002</v>
      </c>
      <c r="P84" s="85">
        <v>104.19</v>
      </c>
      <c r="Q84" s="73"/>
      <c r="R84" s="83">
        <v>5435.9765877059999</v>
      </c>
      <c r="S84" s="84">
        <v>5.4189602539023137E-3</v>
      </c>
      <c r="T84" s="84">
        <f t="shared" si="1"/>
        <v>4.2658290415062547E-3</v>
      </c>
      <c r="U84" s="84">
        <f>R84/'סכום נכסי הקרן'!$C$42</f>
        <v>3.1506113628672008E-4</v>
      </c>
    </row>
    <row r="85" spans="2:21">
      <c r="B85" s="76" t="s">
        <v>393</v>
      </c>
      <c r="C85" s="73">
        <v>1129899</v>
      </c>
      <c r="D85" s="86" t="s">
        <v>119</v>
      </c>
      <c r="E85" s="86" t="s">
        <v>290</v>
      </c>
      <c r="F85" s="73" t="s">
        <v>394</v>
      </c>
      <c r="G85" s="86" t="s">
        <v>314</v>
      </c>
      <c r="H85" s="73" t="s">
        <v>348</v>
      </c>
      <c r="I85" s="73" t="s">
        <v>294</v>
      </c>
      <c r="J85" s="73"/>
      <c r="K85" s="83">
        <v>0.969999999997469</v>
      </c>
      <c r="L85" s="86" t="s">
        <v>132</v>
      </c>
      <c r="M85" s="87">
        <v>0.04</v>
      </c>
      <c r="N85" s="87">
        <v>1.8499999999974689E-2</v>
      </c>
      <c r="O85" s="83">
        <v>177805.17989500001</v>
      </c>
      <c r="P85" s="85">
        <v>111.11</v>
      </c>
      <c r="Q85" s="73"/>
      <c r="R85" s="83">
        <v>197.55933175000001</v>
      </c>
      <c r="S85" s="84">
        <v>1.0920229927341193E-3</v>
      </c>
      <c r="T85" s="84">
        <f t="shared" si="1"/>
        <v>1.5503273812946346E-4</v>
      </c>
      <c r="U85" s="84">
        <f>R85/'סכום נכסי הקרן'!$C$42</f>
        <v>1.1450245699359599E-5</v>
      </c>
    </row>
    <row r="86" spans="2:21">
      <c r="B86" s="76" t="s">
        <v>395</v>
      </c>
      <c r="C86" s="73">
        <v>1136753</v>
      </c>
      <c r="D86" s="86" t="s">
        <v>119</v>
      </c>
      <c r="E86" s="86" t="s">
        <v>290</v>
      </c>
      <c r="F86" s="73" t="s">
        <v>394</v>
      </c>
      <c r="G86" s="86" t="s">
        <v>314</v>
      </c>
      <c r="H86" s="73" t="s">
        <v>348</v>
      </c>
      <c r="I86" s="73" t="s">
        <v>294</v>
      </c>
      <c r="J86" s="73"/>
      <c r="K86" s="83">
        <v>3.2999999999999226</v>
      </c>
      <c r="L86" s="86" t="s">
        <v>132</v>
      </c>
      <c r="M86" s="87">
        <v>0.04</v>
      </c>
      <c r="N86" s="87">
        <v>2.6999999999999486E-2</v>
      </c>
      <c r="O86" s="83">
        <v>6744175.1934169997</v>
      </c>
      <c r="P86" s="85">
        <v>114.48</v>
      </c>
      <c r="Q86" s="73"/>
      <c r="R86" s="83">
        <v>7720.731656261999</v>
      </c>
      <c r="S86" s="84">
        <v>7.2460602997917248E-3</v>
      </c>
      <c r="T86" s="84">
        <f t="shared" si="1"/>
        <v>6.0587680593484558E-3</v>
      </c>
      <c r="U86" s="84">
        <f>R86/'סכום נכסי הקרן'!$C$42</f>
        <v>4.4748214958984574E-4</v>
      </c>
    </row>
    <row r="87" spans="2:21">
      <c r="B87" s="76" t="s">
        <v>396</v>
      </c>
      <c r="C87" s="73">
        <v>1138544</v>
      </c>
      <c r="D87" s="86" t="s">
        <v>119</v>
      </c>
      <c r="E87" s="86" t="s">
        <v>290</v>
      </c>
      <c r="F87" s="73" t="s">
        <v>394</v>
      </c>
      <c r="G87" s="86" t="s">
        <v>314</v>
      </c>
      <c r="H87" s="73" t="s">
        <v>348</v>
      </c>
      <c r="I87" s="73" t="s">
        <v>294</v>
      </c>
      <c r="J87" s="73"/>
      <c r="K87" s="83">
        <v>4.6600000000006156</v>
      </c>
      <c r="L87" s="86" t="s">
        <v>132</v>
      </c>
      <c r="M87" s="87">
        <v>3.5000000000000003E-2</v>
      </c>
      <c r="N87" s="87">
        <v>2.7900000000004175E-2</v>
      </c>
      <c r="O87" s="83">
        <v>2068685.6688399999</v>
      </c>
      <c r="P87" s="85">
        <v>114.59</v>
      </c>
      <c r="Q87" s="73"/>
      <c r="R87" s="83">
        <v>2370.5069335190001</v>
      </c>
      <c r="S87" s="84">
        <v>2.3195095732761375E-3</v>
      </c>
      <c r="T87" s="84">
        <f t="shared" si="1"/>
        <v>1.8602319485641235E-3</v>
      </c>
      <c r="U87" s="84">
        <f>R87/'סכום נכסי הקרן'!$C$42</f>
        <v>1.3739106414459735E-4</v>
      </c>
    </row>
    <row r="88" spans="2:21">
      <c r="B88" s="76" t="s">
        <v>397</v>
      </c>
      <c r="C88" s="73">
        <v>1171271</v>
      </c>
      <c r="D88" s="86" t="s">
        <v>119</v>
      </c>
      <c r="E88" s="86" t="s">
        <v>290</v>
      </c>
      <c r="F88" s="73" t="s">
        <v>394</v>
      </c>
      <c r="G88" s="86" t="s">
        <v>314</v>
      </c>
      <c r="H88" s="73" t="s">
        <v>348</v>
      </c>
      <c r="I88" s="73" t="s">
        <v>294</v>
      </c>
      <c r="J88" s="73"/>
      <c r="K88" s="83">
        <v>6.9399999999995732</v>
      </c>
      <c r="L88" s="86" t="s">
        <v>132</v>
      </c>
      <c r="M88" s="87">
        <v>2.5000000000000001E-2</v>
      </c>
      <c r="N88" s="87">
        <v>2.879999999999899E-2</v>
      </c>
      <c r="O88" s="83">
        <v>3743682.9679619996</v>
      </c>
      <c r="P88" s="85">
        <v>106.35</v>
      </c>
      <c r="Q88" s="73"/>
      <c r="R88" s="83">
        <v>3981.4065948549996</v>
      </c>
      <c r="S88" s="84">
        <v>6.0312139367619351E-3</v>
      </c>
      <c r="T88" s="84">
        <f t="shared" si="1"/>
        <v>3.1243695781891304E-3</v>
      </c>
      <c r="U88" s="84">
        <f>R88/'סכום נכסי הקרן'!$C$42</f>
        <v>2.3075641801537124E-4</v>
      </c>
    </row>
    <row r="89" spans="2:21">
      <c r="B89" s="76" t="s">
        <v>398</v>
      </c>
      <c r="C89" s="73">
        <v>7770217</v>
      </c>
      <c r="D89" s="86" t="s">
        <v>119</v>
      </c>
      <c r="E89" s="86" t="s">
        <v>290</v>
      </c>
      <c r="F89" s="73" t="s">
        <v>399</v>
      </c>
      <c r="G89" s="86" t="s">
        <v>400</v>
      </c>
      <c r="H89" s="73" t="s">
        <v>348</v>
      </c>
      <c r="I89" s="73" t="s">
        <v>294</v>
      </c>
      <c r="J89" s="73"/>
      <c r="K89" s="73">
        <v>2.85</v>
      </c>
      <c r="L89" s="86" t="s">
        <v>132</v>
      </c>
      <c r="M89" s="87">
        <v>4.2999999999999997E-2</v>
      </c>
      <c r="N89" s="87">
        <v>2.39988363394564E-2</v>
      </c>
      <c r="O89" s="83">
        <v>1.0694000000000002E-2</v>
      </c>
      <c r="P89" s="85">
        <v>117.08</v>
      </c>
      <c r="Q89" s="73"/>
      <c r="R89" s="83">
        <v>1.2031000000000001E-5</v>
      </c>
      <c r="S89" s="84">
        <v>1.747700778199154E-11</v>
      </c>
      <c r="T89" s="84">
        <f t="shared" si="1"/>
        <v>9.4412086531851461E-12</v>
      </c>
      <c r="U89" s="84">
        <f>R89/'סכום נכסי הקרן'!$C$42</f>
        <v>6.9729890655491818E-13</v>
      </c>
    </row>
    <row r="90" spans="2:21">
      <c r="B90" s="76" t="s">
        <v>401</v>
      </c>
      <c r="C90" s="73">
        <v>1410281</v>
      </c>
      <c r="D90" s="86" t="s">
        <v>119</v>
      </c>
      <c r="E90" s="86" t="s">
        <v>290</v>
      </c>
      <c r="F90" s="73" t="s">
        <v>402</v>
      </c>
      <c r="G90" s="86" t="s">
        <v>128</v>
      </c>
      <c r="H90" s="73" t="s">
        <v>348</v>
      </c>
      <c r="I90" s="73" t="s">
        <v>294</v>
      </c>
      <c r="J90" s="73"/>
      <c r="K90" s="83">
        <v>3.0000000000515281E-2</v>
      </c>
      <c r="L90" s="86" t="s">
        <v>132</v>
      </c>
      <c r="M90" s="87">
        <v>2.1499999999999998E-2</v>
      </c>
      <c r="N90" s="87">
        <v>5.8300000000028059E-2</v>
      </c>
      <c r="O90" s="83">
        <v>317507.48498499999</v>
      </c>
      <c r="P90" s="85">
        <v>110.02</v>
      </c>
      <c r="Q90" s="73"/>
      <c r="R90" s="83">
        <v>349.32172679400003</v>
      </c>
      <c r="S90" s="84">
        <v>5.4454526514561633E-3</v>
      </c>
      <c r="T90" s="84">
        <f t="shared" si="1"/>
        <v>2.7412678162688808E-4</v>
      </c>
      <c r="U90" s="84">
        <f>R90/'סכום נכסי הקרן'!$C$42</f>
        <v>2.0246168907765943E-5</v>
      </c>
    </row>
    <row r="91" spans="2:21">
      <c r="B91" s="76" t="s">
        <v>403</v>
      </c>
      <c r="C91" s="73">
        <v>1410307</v>
      </c>
      <c r="D91" s="86" t="s">
        <v>119</v>
      </c>
      <c r="E91" s="86" t="s">
        <v>290</v>
      </c>
      <c r="F91" s="73" t="s">
        <v>402</v>
      </c>
      <c r="G91" s="86" t="s">
        <v>128</v>
      </c>
      <c r="H91" s="73" t="s">
        <v>348</v>
      </c>
      <c r="I91" s="73" t="s">
        <v>294</v>
      </c>
      <c r="J91" s="73"/>
      <c r="K91" s="83">
        <v>1.6800000000001896</v>
      </c>
      <c r="L91" s="86" t="s">
        <v>132</v>
      </c>
      <c r="M91" s="87">
        <v>1.8000000000000002E-2</v>
      </c>
      <c r="N91" s="87">
        <v>2.9000000000004737E-2</v>
      </c>
      <c r="O91" s="83">
        <v>2942941.3120900001</v>
      </c>
      <c r="P91" s="85">
        <v>107.61</v>
      </c>
      <c r="Q91" s="73"/>
      <c r="R91" s="83">
        <v>3166.899109555</v>
      </c>
      <c r="S91" s="84">
        <v>2.7870126873664057E-3</v>
      </c>
      <c r="T91" s="84">
        <f t="shared" si="1"/>
        <v>2.4851928581909235E-3</v>
      </c>
      <c r="U91" s="84">
        <f>R91/'סכום נכסי הקרן'!$C$42</f>
        <v>1.8354877285865228E-4</v>
      </c>
    </row>
    <row r="92" spans="2:21">
      <c r="B92" s="76" t="s">
        <v>404</v>
      </c>
      <c r="C92" s="73">
        <v>1192749</v>
      </c>
      <c r="D92" s="86" t="s">
        <v>119</v>
      </c>
      <c r="E92" s="86" t="s">
        <v>290</v>
      </c>
      <c r="F92" s="73" t="s">
        <v>402</v>
      </c>
      <c r="G92" s="86" t="s">
        <v>128</v>
      </c>
      <c r="H92" s="73" t="s">
        <v>348</v>
      </c>
      <c r="I92" s="73" t="s">
        <v>294</v>
      </c>
      <c r="J92" s="73"/>
      <c r="K92" s="83">
        <v>4.1799999999991577</v>
      </c>
      <c r="L92" s="86" t="s">
        <v>132</v>
      </c>
      <c r="M92" s="87">
        <v>2.2000000000000002E-2</v>
      </c>
      <c r="N92" s="87">
        <v>2.7399999999994623E-2</v>
      </c>
      <c r="O92" s="83">
        <v>1732792.6608460001</v>
      </c>
      <c r="P92" s="85">
        <v>98.73</v>
      </c>
      <c r="Q92" s="73"/>
      <c r="R92" s="83">
        <v>1710.7862064579999</v>
      </c>
      <c r="S92" s="84">
        <v>5.9696972873712244E-3</v>
      </c>
      <c r="T92" s="84">
        <f t="shared" si="1"/>
        <v>1.3425226112676468E-3</v>
      </c>
      <c r="U92" s="84">
        <f>R92/'סכום נכסי הקרן'!$C$42</f>
        <v>9.9154629799052434E-5</v>
      </c>
    </row>
    <row r="93" spans="2:21">
      <c r="B93" s="76" t="s">
        <v>405</v>
      </c>
      <c r="C93" s="73">
        <v>1110915</v>
      </c>
      <c r="D93" s="86" t="s">
        <v>119</v>
      </c>
      <c r="E93" s="86" t="s">
        <v>290</v>
      </c>
      <c r="F93" s="73" t="s">
        <v>406</v>
      </c>
      <c r="G93" s="86" t="s">
        <v>407</v>
      </c>
      <c r="H93" s="73" t="s">
        <v>408</v>
      </c>
      <c r="I93" s="73" t="s">
        <v>294</v>
      </c>
      <c r="J93" s="73"/>
      <c r="K93" s="83">
        <v>6.0299999999999185</v>
      </c>
      <c r="L93" s="86" t="s">
        <v>132</v>
      </c>
      <c r="M93" s="87">
        <v>5.1500000000000004E-2</v>
      </c>
      <c r="N93" s="87">
        <v>0.03</v>
      </c>
      <c r="O93" s="83">
        <v>10481261.524511</v>
      </c>
      <c r="P93" s="85">
        <v>151.35</v>
      </c>
      <c r="Q93" s="73"/>
      <c r="R93" s="83">
        <v>15863.38864211</v>
      </c>
      <c r="S93" s="84">
        <v>3.3514616776250815E-3</v>
      </c>
      <c r="T93" s="84">
        <f t="shared" si="1"/>
        <v>1.2448637861917371E-2</v>
      </c>
      <c r="U93" s="84">
        <f>R93/'סכום נכסי הקרן'!$C$42</f>
        <v>9.1941846516490819E-4</v>
      </c>
    </row>
    <row r="94" spans="2:21">
      <c r="B94" s="76" t="s">
        <v>409</v>
      </c>
      <c r="C94" s="73">
        <v>2300184</v>
      </c>
      <c r="D94" s="86" t="s">
        <v>119</v>
      </c>
      <c r="E94" s="86" t="s">
        <v>290</v>
      </c>
      <c r="F94" s="73" t="s">
        <v>410</v>
      </c>
      <c r="G94" s="86" t="s">
        <v>156</v>
      </c>
      <c r="H94" s="73" t="s">
        <v>411</v>
      </c>
      <c r="I94" s="73" t="s">
        <v>130</v>
      </c>
      <c r="J94" s="73"/>
      <c r="K94" s="83">
        <v>1.6300000000001875</v>
      </c>
      <c r="L94" s="86" t="s">
        <v>132</v>
      </c>
      <c r="M94" s="87">
        <v>2.2000000000000002E-2</v>
      </c>
      <c r="N94" s="87">
        <v>2.0200000000000801E-2</v>
      </c>
      <c r="O94" s="83">
        <v>2706799.782447</v>
      </c>
      <c r="P94" s="85">
        <v>110.3</v>
      </c>
      <c r="Q94" s="73"/>
      <c r="R94" s="83">
        <v>2985.6002117880003</v>
      </c>
      <c r="S94" s="84">
        <v>3.4111495383025488E-3</v>
      </c>
      <c r="T94" s="84">
        <f t="shared" si="1"/>
        <v>2.3429203353407257E-3</v>
      </c>
      <c r="U94" s="84">
        <f>R94/'סכום נכסי הקרן'!$C$42</f>
        <v>1.7304095778321874E-4</v>
      </c>
    </row>
    <row r="95" spans="2:21">
      <c r="B95" s="76" t="s">
        <v>412</v>
      </c>
      <c r="C95" s="73">
        <v>2300242</v>
      </c>
      <c r="D95" s="86" t="s">
        <v>119</v>
      </c>
      <c r="E95" s="86" t="s">
        <v>290</v>
      </c>
      <c r="F95" s="73" t="s">
        <v>410</v>
      </c>
      <c r="G95" s="86" t="s">
        <v>156</v>
      </c>
      <c r="H95" s="73" t="s">
        <v>411</v>
      </c>
      <c r="I95" s="73" t="s">
        <v>130</v>
      </c>
      <c r="J95" s="73"/>
      <c r="K95" s="83">
        <v>4.9200000000000452</v>
      </c>
      <c r="L95" s="86" t="s">
        <v>132</v>
      </c>
      <c r="M95" s="87">
        <v>1.7000000000000001E-2</v>
      </c>
      <c r="N95" s="87">
        <v>2.3700000000000734E-2</v>
      </c>
      <c r="O95" s="83">
        <v>1698261.071428</v>
      </c>
      <c r="P95" s="85">
        <v>104.57</v>
      </c>
      <c r="Q95" s="73"/>
      <c r="R95" s="83">
        <v>1775.871609651</v>
      </c>
      <c r="S95" s="84">
        <v>1.3380141434464719E-3</v>
      </c>
      <c r="T95" s="84">
        <f t="shared" si="1"/>
        <v>1.3935977398373248E-3</v>
      </c>
      <c r="U95" s="84">
        <f>R95/'סכום נכסי הקרן'!$C$42</f>
        <v>1.0292688318440402E-4</v>
      </c>
    </row>
    <row r="96" spans="2:21">
      <c r="B96" s="76" t="s">
        <v>413</v>
      </c>
      <c r="C96" s="73">
        <v>2300317</v>
      </c>
      <c r="D96" s="86" t="s">
        <v>119</v>
      </c>
      <c r="E96" s="86" t="s">
        <v>290</v>
      </c>
      <c r="F96" s="73" t="s">
        <v>410</v>
      </c>
      <c r="G96" s="86" t="s">
        <v>156</v>
      </c>
      <c r="H96" s="73" t="s">
        <v>411</v>
      </c>
      <c r="I96" s="73" t="s">
        <v>130</v>
      </c>
      <c r="J96" s="73"/>
      <c r="K96" s="83">
        <v>9.7899999999943343</v>
      </c>
      <c r="L96" s="86" t="s">
        <v>132</v>
      </c>
      <c r="M96" s="87">
        <v>5.7999999999999996E-3</v>
      </c>
      <c r="N96" s="87">
        <v>2.7499999999989661E-2</v>
      </c>
      <c r="O96" s="83">
        <v>838929.02421599999</v>
      </c>
      <c r="P96" s="85">
        <v>86.47</v>
      </c>
      <c r="Q96" s="73"/>
      <c r="R96" s="83">
        <v>725.42198070900008</v>
      </c>
      <c r="S96" s="84">
        <v>1.7537498180586709E-3</v>
      </c>
      <c r="T96" s="84">
        <f t="shared" si="1"/>
        <v>5.6926774843990688E-4</v>
      </c>
      <c r="U96" s="84">
        <f>R96/'סכום נכסי הקרן'!$C$42</f>
        <v>4.2044381509374838E-5</v>
      </c>
    </row>
    <row r="97" spans="2:21">
      <c r="B97" s="76" t="s">
        <v>414</v>
      </c>
      <c r="C97" s="73">
        <v>1136084</v>
      </c>
      <c r="D97" s="86" t="s">
        <v>119</v>
      </c>
      <c r="E97" s="86" t="s">
        <v>290</v>
      </c>
      <c r="F97" s="73" t="s">
        <v>351</v>
      </c>
      <c r="G97" s="86" t="s">
        <v>314</v>
      </c>
      <c r="H97" s="73" t="s">
        <v>411</v>
      </c>
      <c r="I97" s="73" t="s">
        <v>130</v>
      </c>
      <c r="J97" s="73"/>
      <c r="K97" s="83">
        <v>1.08000000003872</v>
      </c>
      <c r="L97" s="86" t="s">
        <v>132</v>
      </c>
      <c r="M97" s="87">
        <v>2.5000000000000001E-2</v>
      </c>
      <c r="N97" s="87">
        <v>2.8100000000492065E-2</v>
      </c>
      <c r="O97" s="83">
        <v>11281.011930999997</v>
      </c>
      <c r="P97" s="85">
        <v>109.89</v>
      </c>
      <c r="Q97" s="73"/>
      <c r="R97" s="83">
        <v>12.396703319</v>
      </c>
      <c r="S97" s="84">
        <v>1.5971371171189897E-5</v>
      </c>
      <c r="T97" s="84">
        <f t="shared" si="1"/>
        <v>9.7281907278124692E-6</v>
      </c>
      <c r="U97" s="84">
        <f>R97/'סכום נכסי הקרן'!$C$42</f>
        <v>7.184945282374221E-7</v>
      </c>
    </row>
    <row r="98" spans="2:21">
      <c r="B98" s="76" t="s">
        <v>415</v>
      </c>
      <c r="C98" s="73">
        <v>1141050</v>
      </c>
      <c r="D98" s="86" t="s">
        <v>119</v>
      </c>
      <c r="E98" s="86" t="s">
        <v>290</v>
      </c>
      <c r="F98" s="73" t="s">
        <v>351</v>
      </c>
      <c r="G98" s="86" t="s">
        <v>314</v>
      </c>
      <c r="H98" s="73" t="s">
        <v>411</v>
      </c>
      <c r="I98" s="73" t="s">
        <v>130</v>
      </c>
      <c r="J98" s="73"/>
      <c r="K98" s="83">
        <v>2.4200000000005484</v>
      </c>
      <c r="L98" s="86" t="s">
        <v>132</v>
      </c>
      <c r="M98" s="87">
        <v>1.95E-2</v>
      </c>
      <c r="N98" s="87">
        <v>3.4900000000005697E-2</v>
      </c>
      <c r="O98" s="83">
        <v>2223965.9274769998</v>
      </c>
      <c r="P98" s="85">
        <v>106.63</v>
      </c>
      <c r="Q98" s="73"/>
      <c r="R98" s="83">
        <v>2371.4148629850001</v>
      </c>
      <c r="S98" s="84">
        <v>3.9080187438004935E-3</v>
      </c>
      <c r="T98" s="84">
        <f t="shared" si="1"/>
        <v>1.8609444372625593E-3</v>
      </c>
      <c r="U98" s="84">
        <f>R98/'סכום נכסי הקרן'!$C$42</f>
        <v>1.3744368638912157E-4</v>
      </c>
    </row>
    <row r="99" spans="2:21">
      <c r="B99" s="76" t="s">
        <v>416</v>
      </c>
      <c r="C99" s="73">
        <v>1162221</v>
      </c>
      <c r="D99" s="86" t="s">
        <v>119</v>
      </c>
      <c r="E99" s="86" t="s">
        <v>290</v>
      </c>
      <c r="F99" s="73" t="s">
        <v>351</v>
      </c>
      <c r="G99" s="86" t="s">
        <v>314</v>
      </c>
      <c r="H99" s="73" t="s">
        <v>411</v>
      </c>
      <c r="I99" s="73" t="s">
        <v>130</v>
      </c>
      <c r="J99" s="73"/>
      <c r="K99" s="83">
        <v>5.6099999999984975</v>
      </c>
      <c r="L99" s="86" t="s">
        <v>132</v>
      </c>
      <c r="M99" s="87">
        <v>1.1699999999999999E-2</v>
      </c>
      <c r="N99" s="87">
        <v>3.7999999999986024E-2</v>
      </c>
      <c r="O99" s="83">
        <v>304876.95537600003</v>
      </c>
      <c r="P99" s="85">
        <v>93.9</v>
      </c>
      <c r="Q99" s="73"/>
      <c r="R99" s="83">
        <v>286.27947446300004</v>
      </c>
      <c r="S99" s="84">
        <v>4.2264151725272955E-4</v>
      </c>
      <c r="T99" s="84">
        <f t="shared" si="1"/>
        <v>2.2465499555559572E-4</v>
      </c>
      <c r="U99" s="84">
        <f>R99/'סכום נכסי הקרן'!$C$42</f>
        <v>1.6592333514434921E-5</v>
      </c>
    </row>
    <row r="100" spans="2:21">
      <c r="B100" s="76" t="s">
        <v>417</v>
      </c>
      <c r="C100" s="73">
        <v>1156231</v>
      </c>
      <c r="D100" s="86" t="s">
        <v>119</v>
      </c>
      <c r="E100" s="86" t="s">
        <v>290</v>
      </c>
      <c r="F100" s="73" t="s">
        <v>351</v>
      </c>
      <c r="G100" s="86" t="s">
        <v>314</v>
      </c>
      <c r="H100" s="73" t="s">
        <v>411</v>
      </c>
      <c r="I100" s="73" t="s">
        <v>130</v>
      </c>
      <c r="J100" s="73"/>
      <c r="K100" s="83">
        <v>3.9400000000000541</v>
      </c>
      <c r="L100" s="86" t="s">
        <v>132</v>
      </c>
      <c r="M100" s="87">
        <v>3.3500000000000002E-2</v>
      </c>
      <c r="N100" s="87">
        <v>3.5700000000003902E-2</v>
      </c>
      <c r="O100" s="83">
        <v>2032442.4507820001</v>
      </c>
      <c r="P100" s="85">
        <v>108.2</v>
      </c>
      <c r="Q100" s="73"/>
      <c r="R100" s="83">
        <v>2199.102935802</v>
      </c>
      <c r="S100" s="84">
        <v>4.8863409734597697E-3</v>
      </c>
      <c r="T100" s="84">
        <f t="shared" si="1"/>
        <v>1.7257243509881722E-3</v>
      </c>
      <c r="U100" s="84">
        <f>R100/'סכום נכסי הקרן'!$C$42</f>
        <v>1.2745674279248981E-4</v>
      </c>
    </row>
    <row r="101" spans="2:21">
      <c r="B101" s="76" t="s">
        <v>418</v>
      </c>
      <c r="C101" s="73">
        <v>1174226</v>
      </c>
      <c r="D101" s="86" t="s">
        <v>119</v>
      </c>
      <c r="E101" s="86" t="s">
        <v>290</v>
      </c>
      <c r="F101" s="73" t="s">
        <v>351</v>
      </c>
      <c r="G101" s="86" t="s">
        <v>314</v>
      </c>
      <c r="H101" s="73" t="s">
        <v>411</v>
      </c>
      <c r="I101" s="73" t="s">
        <v>130</v>
      </c>
      <c r="J101" s="73"/>
      <c r="K101" s="83">
        <v>5.6200000000004149</v>
      </c>
      <c r="L101" s="86" t="s">
        <v>132</v>
      </c>
      <c r="M101" s="87">
        <v>1.3300000000000001E-2</v>
      </c>
      <c r="N101" s="87">
        <v>3.910000000000325E-2</v>
      </c>
      <c r="O101" s="83">
        <v>5413544.0439940002</v>
      </c>
      <c r="P101" s="85">
        <v>94.4</v>
      </c>
      <c r="Q101" s="73"/>
      <c r="R101" s="83">
        <v>5110.3855581739999</v>
      </c>
      <c r="S101" s="84">
        <v>4.5587739317844208E-3</v>
      </c>
      <c r="T101" s="84">
        <f t="shared" si="1"/>
        <v>4.010324690627942E-3</v>
      </c>
      <c r="U101" s="84">
        <f>R101/'סכום נכסי הקרן'!$C$42</f>
        <v>2.9619036337700735E-4</v>
      </c>
    </row>
    <row r="102" spans="2:21">
      <c r="B102" s="76" t="s">
        <v>419</v>
      </c>
      <c r="C102" s="73">
        <v>1186188</v>
      </c>
      <c r="D102" s="86" t="s">
        <v>119</v>
      </c>
      <c r="E102" s="86" t="s">
        <v>290</v>
      </c>
      <c r="F102" s="73" t="s">
        <v>351</v>
      </c>
      <c r="G102" s="86" t="s">
        <v>314</v>
      </c>
      <c r="H102" s="73" t="s">
        <v>408</v>
      </c>
      <c r="I102" s="73" t="s">
        <v>294</v>
      </c>
      <c r="J102" s="73"/>
      <c r="K102" s="83">
        <v>5.7800000000005047</v>
      </c>
      <c r="L102" s="86" t="s">
        <v>132</v>
      </c>
      <c r="M102" s="87">
        <v>1.8700000000000001E-2</v>
      </c>
      <c r="N102" s="87">
        <v>3.9300000000003076E-2</v>
      </c>
      <c r="O102" s="83">
        <v>4606992.2374109998</v>
      </c>
      <c r="P102" s="85">
        <v>93.72</v>
      </c>
      <c r="Q102" s="73"/>
      <c r="R102" s="83">
        <v>4317.6733638189999</v>
      </c>
      <c r="S102" s="84">
        <v>7.7449918673430443E-3</v>
      </c>
      <c r="T102" s="84">
        <f t="shared" si="1"/>
        <v>3.3882516103495102E-3</v>
      </c>
      <c r="U102" s="84">
        <f>R102/'סכום נכסי הקרן'!$C$42</f>
        <v>2.5024594094026132E-4</v>
      </c>
    </row>
    <row r="103" spans="2:21">
      <c r="B103" s="76" t="s">
        <v>420</v>
      </c>
      <c r="C103" s="73">
        <v>1185537</v>
      </c>
      <c r="D103" s="86" t="s">
        <v>119</v>
      </c>
      <c r="E103" s="86" t="s">
        <v>290</v>
      </c>
      <c r="F103" s="73" t="s">
        <v>296</v>
      </c>
      <c r="G103" s="86" t="s">
        <v>297</v>
      </c>
      <c r="H103" s="73" t="s">
        <v>411</v>
      </c>
      <c r="I103" s="73" t="s">
        <v>130</v>
      </c>
      <c r="J103" s="73"/>
      <c r="K103" s="83">
        <v>4.8900000000002146</v>
      </c>
      <c r="L103" s="86" t="s">
        <v>132</v>
      </c>
      <c r="M103" s="87">
        <v>1.09E-2</v>
      </c>
      <c r="N103" s="87">
        <v>3.8200000000001365E-2</v>
      </c>
      <c r="O103" s="83">
        <v>184.43367699999999</v>
      </c>
      <c r="P103" s="85">
        <v>4616513</v>
      </c>
      <c r="Q103" s="73"/>
      <c r="R103" s="83">
        <v>8514.4041869619996</v>
      </c>
      <c r="S103" s="84">
        <v>1.0156598766451896E-2</v>
      </c>
      <c r="T103" s="84">
        <f t="shared" si="1"/>
        <v>6.6815947541070128E-3</v>
      </c>
      <c r="U103" s="84">
        <f>R103/'סכום נכסי הקרן'!$C$42</f>
        <v>4.9348223169605346E-4</v>
      </c>
    </row>
    <row r="104" spans="2:21">
      <c r="B104" s="76" t="s">
        <v>421</v>
      </c>
      <c r="C104" s="73">
        <v>1151000</v>
      </c>
      <c r="D104" s="86" t="s">
        <v>119</v>
      </c>
      <c r="E104" s="86" t="s">
        <v>290</v>
      </c>
      <c r="F104" s="73" t="s">
        <v>296</v>
      </c>
      <c r="G104" s="86" t="s">
        <v>297</v>
      </c>
      <c r="H104" s="73" t="s">
        <v>411</v>
      </c>
      <c r="I104" s="73" t="s">
        <v>130</v>
      </c>
      <c r="J104" s="73"/>
      <c r="K104" s="83">
        <v>1.2600000000000002</v>
      </c>
      <c r="L104" s="86" t="s">
        <v>132</v>
      </c>
      <c r="M104" s="87">
        <v>2.2000000000000002E-2</v>
      </c>
      <c r="N104" s="87">
        <v>2.8499999999994672E-2</v>
      </c>
      <c r="O104" s="83">
        <v>34.171258999999999</v>
      </c>
      <c r="P104" s="85">
        <v>5490000</v>
      </c>
      <c r="Q104" s="73"/>
      <c r="R104" s="83">
        <v>1876.0021104999996</v>
      </c>
      <c r="S104" s="84">
        <v>6.7880927691696463E-3</v>
      </c>
      <c r="T104" s="84">
        <f t="shared" si="1"/>
        <v>1.4721741633319087E-3</v>
      </c>
      <c r="U104" s="84">
        <f>R104/'סכום נכסי הקרן'!$C$42</f>
        <v>1.0873029842460049E-4</v>
      </c>
    </row>
    <row r="105" spans="2:21">
      <c r="B105" s="76" t="s">
        <v>422</v>
      </c>
      <c r="C105" s="73">
        <v>1167030</v>
      </c>
      <c r="D105" s="86" t="s">
        <v>119</v>
      </c>
      <c r="E105" s="86" t="s">
        <v>290</v>
      </c>
      <c r="F105" s="73" t="s">
        <v>296</v>
      </c>
      <c r="G105" s="86" t="s">
        <v>297</v>
      </c>
      <c r="H105" s="73" t="s">
        <v>411</v>
      </c>
      <c r="I105" s="73" t="s">
        <v>130</v>
      </c>
      <c r="J105" s="73"/>
      <c r="K105" s="83">
        <v>3.0999999999994849</v>
      </c>
      <c r="L105" s="86" t="s">
        <v>132</v>
      </c>
      <c r="M105" s="87">
        <v>2.3199999999999998E-2</v>
      </c>
      <c r="N105" s="87">
        <v>3.5499999999997423E-2</v>
      </c>
      <c r="O105" s="83">
        <v>21.778483000000001</v>
      </c>
      <c r="P105" s="85">
        <v>5350000</v>
      </c>
      <c r="Q105" s="73"/>
      <c r="R105" s="83">
        <v>1165.1487756060001</v>
      </c>
      <c r="S105" s="84">
        <v>3.629747166666667E-3</v>
      </c>
      <c r="T105" s="84">
        <f t="shared" si="1"/>
        <v>9.1433901608340502E-4</v>
      </c>
      <c r="U105" s="84">
        <f>R105/'סכום נכסי הקרן'!$C$42</f>
        <v>6.7530294007469506E-5</v>
      </c>
    </row>
    <row r="106" spans="2:21">
      <c r="B106" s="76" t="s">
        <v>423</v>
      </c>
      <c r="C106" s="73">
        <v>1189497</v>
      </c>
      <c r="D106" s="86" t="s">
        <v>119</v>
      </c>
      <c r="E106" s="86" t="s">
        <v>290</v>
      </c>
      <c r="F106" s="73" t="s">
        <v>296</v>
      </c>
      <c r="G106" s="86" t="s">
        <v>297</v>
      </c>
      <c r="H106" s="73" t="s">
        <v>411</v>
      </c>
      <c r="I106" s="73" t="s">
        <v>130</v>
      </c>
      <c r="J106" s="73"/>
      <c r="K106" s="83">
        <v>5.5400000000001848</v>
      </c>
      <c r="L106" s="86" t="s">
        <v>132</v>
      </c>
      <c r="M106" s="87">
        <v>2.9900000000000003E-2</v>
      </c>
      <c r="N106" s="87">
        <v>3.04000000000012E-2</v>
      </c>
      <c r="O106" s="83">
        <v>151.355898</v>
      </c>
      <c r="P106" s="85">
        <v>5074000</v>
      </c>
      <c r="Q106" s="73"/>
      <c r="R106" s="83">
        <v>7679.7985158769998</v>
      </c>
      <c r="S106" s="84">
        <v>9.4597436249999993E-3</v>
      </c>
      <c r="T106" s="84">
        <f t="shared" si="1"/>
        <v>6.0266461809339519E-3</v>
      </c>
      <c r="U106" s="84">
        <f>R106/'סכום נכסי הקרן'!$C$42</f>
        <v>4.4510972551600991E-4</v>
      </c>
    </row>
    <row r="107" spans="2:21">
      <c r="B107" s="76" t="s">
        <v>424</v>
      </c>
      <c r="C107" s="73">
        <v>7480197</v>
      </c>
      <c r="D107" s="86" t="s">
        <v>119</v>
      </c>
      <c r="E107" s="86" t="s">
        <v>290</v>
      </c>
      <c r="F107" s="73" t="s">
        <v>300</v>
      </c>
      <c r="G107" s="86" t="s">
        <v>297</v>
      </c>
      <c r="H107" s="73" t="s">
        <v>411</v>
      </c>
      <c r="I107" s="73" t="s">
        <v>130</v>
      </c>
      <c r="J107" s="73"/>
      <c r="K107" s="83">
        <v>2.5399999999999978</v>
      </c>
      <c r="L107" s="86" t="s">
        <v>132</v>
      </c>
      <c r="M107" s="87">
        <v>1.46E-2</v>
      </c>
      <c r="N107" s="87">
        <v>3.7100000000000237E-2</v>
      </c>
      <c r="O107" s="83">
        <v>217.46589400000002</v>
      </c>
      <c r="P107" s="85">
        <v>5153990</v>
      </c>
      <c r="Q107" s="73"/>
      <c r="R107" s="83">
        <v>11208.170857063002</v>
      </c>
      <c r="S107" s="84">
        <v>8.1652796906093953E-3</v>
      </c>
      <c r="T107" s="84">
        <f t="shared" si="1"/>
        <v>8.7955015943878972E-3</v>
      </c>
      <c r="U107" s="84">
        <f>R107/'סכום נכסי הקרן'!$C$42</f>
        <v>6.4960895047051206E-4</v>
      </c>
    </row>
    <row r="108" spans="2:21">
      <c r="B108" s="76" t="s">
        <v>425</v>
      </c>
      <c r="C108" s="73">
        <v>7480247</v>
      </c>
      <c r="D108" s="86" t="s">
        <v>119</v>
      </c>
      <c r="E108" s="86" t="s">
        <v>290</v>
      </c>
      <c r="F108" s="73" t="s">
        <v>300</v>
      </c>
      <c r="G108" s="86" t="s">
        <v>297</v>
      </c>
      <c r="H108" s="73" t="s">
        <v>411</v>
      </c>
      <c r="I108" s="73" t="s">
        <v>130</v>
      </c>
      <c r="J108" s="73"/>
      <c r="K108" s="83">
        <v>3.1100000000000532</v>
      </c>
      <c r="L108" s="86" t="s">
        <v>132</v>
      </c>
      <c r="M108" s="87">
        <v>2.4199999999999999E-2</v>
      </c>
      <c r="N108" s="87">
        <v>4.0999999999999807E-2</v>
      </c>
      <c r="O108" s="83">
        <v>207.71569500000001</v>
      </c>
      <c r="P108" s="85">
        <v>5278341</v>
      </c>
      <c r="Q108" s="73"/>
      <c r="R108" s="83">
        <v>10963.942724121998</v>
      </c>
      <c r="S108" s="84">
        <v>6.8589253401135919E-3</v>
      </c>
      <c r="T108" s="84">
        <f t="shared" si="1"/>
        <v>8.6038459745662807E-3</v>
      </c>
      <c r="U108" s="84">
        <f>R108/'סכום נכסי הקרן'!$C$42</f>
        <v>6.3545385030845485E-4</v>
      </c>
    </row>
    <row r="109" spans="2:21">
      <c r="B109" s="76" t="s">
        <v>426</v>
      </c>
      <c r="C109" s="73">
        <v>7480312</v>
      </c>
      <c r="D109" s="86" t="s">
        <v>119</v>
      </c>
      <c r="E109" s="86" t="s">
        <v>290</v>
      </c>
      <c r="F109" s="73" t="s">
        <v>300</v>
      </c>
      <c r="G109" s="86" t="s">
        <v>297</v>
      </c>
      <c r="H109" s="73" t="s">
        <v>411</v>
      </c>
      <c r="I109" s="73" t="s">
        <v>130</v>
      </c>
      <c r="J109" s="73"/>
      <c r="K109" s="83">
        <v>4.5699999999999461</v>
      </c>
      <c r="L109" s="86" t="s">
        <v>132</v>
      </c>
      <c r="M109" s="87">
        <v>2E-3</v>
      </c>
      <c r="N109" s="87">
        <v>4.0900000000000929E-2</v>
      </c>
      <c r="O109" s="83">
        <v>127.98275599999999</v>
      </c>
      <c r="P109" s="85">
        <v>4470000</v>
      </c>
      <c r="Q109" s="73"/>
      <c r="R109" s="83">
        <v>5720.8294813829998</v>
      </c>
      <c r="S109" s="84">
        <v>1.1165831094049904E-2</v>
      </c>
      <c r="T109" s="84">
        <f t="shared" si="1"/>
        <v>4.4893645418527025E-3</v>
      </c>
      <c r="U109" s="84">
        <f>R109/'סכום נכסי הקרן'!$C$42</f>
        <v>3.3157078729577799E-4</v>
      </c>
    </row>
    <row r="110" spans="2:21">
      <c r="B110" s="76" t="s">
        <v>427</v>
      </c>
      <c r="C110" s="73">
        <v>1191246</v>
      </c>
      <c r="D110" s="86" t="s">
        <v>119</v>
      </c>
      <c r="E110" s="86" t="s">
        <v>290</v>
      </c>
      <c r="F110" s="73" t="s">
        <v>300</v>
      </c>
      <c r="G110" s="86" t="s">
        <v>297</v>
      </c>
      <c r="H110" s="73" t="s">
        <v>411</v>
      </c>
      <c r="I110" s="73" t="s">
        <v>130</v>
      </c>
      <c r="J110" s="73"/>
      <c r="K110" s="83">
        <v>5.220000000000292</v>
      </c>
      <c r="L110" s="86" t="s">
        <v>132</v>
      </c>
      <c r="M110" s="87">
        <v>3.1699999999999999E-2</v>
      </c>
      <c r="N110" s="87">
        <v>3.8900000000000517E-2</v>
      </c>
      <c r="O110" s="83">
        <v>103.06051800000002</v>
      </c>
      <c r="P110" s="85">
        <v>4930250</v>
      </c>
      <c r="Q110" s="73"/>
      <c r="R110" s="83">
        <v>5081.1415973659996</v>
      </c>
      <c r="S110" s="84">
        <v>1.1122438808547378E-2</v>
      </c>
      <c r="T110" s="84">
        <f t="shared" si="1"/>
        <v>3.9873757806592027E-3</v>
      </c>
      <c r="U110" s="84">
        <f>R110/'סכום נכסי הקרן'!$C$42</f>
        <v>2.9449542680525491E-4</v>
      </c>
    </row>
    <row r="111" spans="2:21">
      <c r="B111" s="76" t="s">
        <v>428</v>
      </c>
      <c r="C111" s="73">
        <v>7670284</v>
      </c>
      <c r="D111" s="86" t="s">
        <v>119</v>
      </c>
      <c r="E111" s="86" t="s">
        <v>290</v>
      </c>
      <c r="F111" s="73" t="s">
        <v>429</v>
      </c>
      <c r="G111" s="86" t="s">
        <v>430</v>
      </c>
      <c r="H111" s="73" t="s">
        <v>408</v>
      </c>
      <c r="I111" s="73" t="s">
        <v>294</v>
      </c>
      <c r="J111" s="73"/>
      <c r="K111" s="83">
        <v>5.4999999999985354</v>
      </c>
      <c r="L111" s="86" t="s">
        <v>132</v>
      </c>
      <c r="M111" s="87">
        <v>4.4000000000000003E-3</v>
      </c>
      <c r="N111" s="87">
        <v>2.7999999999992194E-2</v>
      </c>
      <c r="O111" s="83">
        <v>2138417.185997</v>
      </c>
      <c r="P111" s="85">
        <v>95.81</v>
      </c>
      <c r="Q111" s="73"/>
      <c r="R111" s="83">
        <v>2048.8176609319999</v>
      </c>
      <c r="S111" s="84">
        <v>2.7078465554769278E-3</v>
      </c>
      <c r="T111" s="84">
        <f t="shared" si="1"/>
        <v>1.6077894629864308E-3</v>
      </c>
      <c r="U111" s="84">
        <f>R111/'סכום נכסי הקרן'!$C$42</f>
        <v>1.1874643127739078E-4</v>
      </c>
    </row>
    <row r="112" spans="2:21">
      <c r="B112" s="76" t="s">
        <v>431</v>
      </c>
      <c r="C112" s="73">
        <v>1126069</v>
      </c>
      <c r="D112" s="86" t="s">
        <v>119</v>
      </c>
      <c r="E112" s="86" t="s">
        <v>290</v>
      </c>
      <c r="F112" s="73" t="s">
        <v>432</v>
      </c>
      <c r="G112" s="86" t="s">
        <v>430</v>
      </c>
      <c r="H112" s="73" t="s">
        <v>408</v>
      </c>
      <c r="I112" s="73" t="s">
        <v>294</v>
      </c>
      <c r="J112" s="73"/>
      <c r="K112" s="83">
        <v>0.17000000000003407</v>
      </c>
      <c r="L112" s="86" t="s">
        <v>132</v>
      </c>
      <c r="M112" s="87">
        <v>3.85E-2</v>
      </c>
      <c r="N112" s="87">
        <v>6.9000000000023843E-3</v>
      </c>
      <c r="O112" s="83">
        <v>1538124.9910769998</v>
      </c>
      <c r="P112" s="85">
        <v>114.57</v>
      </c>
      <c r="Q112" s="73"/>
      <c r="R112" s="83">
        <v>1762.2299223819998</v>
      </c>
      <c r="S112" s="84">
        <v>6.4209769339387754E-3</v>
      </c>
      <c r="T112" s="84">
        <f t="shared" si="1"/>
        <v>1.3828925602273065E-3</v>
      </c>
      <c r="U112" s="84">
        <f>R112/'סכום נכסי הקרן'!$C$42</f>
        <v>1.0213623123392293E-4</v>
      </c>
    </row>
    <row r="113" spans="2:21">
      <c r="B113" s="76" t="s">
        <v>433</v>
      </c>
      <c r="C113" s="73">
        <v>1126077</v>
      </c>
      <c r="D113" s="86" t="s">
        <v>119</v>
      </c>
      <c r="E113" s="86" t="s">
        <v>290</v>
      </c>
      <c r="F113" s="73" t="s">
        <v>432</v>
      </c>
      <c r="G113" s="86" t="s">
        <v>430</v>
      </c>
      <c r="H113" s="73" t="s">
        <v>408</v>
      </c>
      <c r="I113" s="73" t="s">
        <v>294</v>
      </c>
      <c r="J113" s="73"/>
      <c r="K113" s="83">
        <v>1.1400000000003037</v>
      </c>
      <c r="L113" s="86" t="s">
        <v>132</v>
      </c>
      <c r="M113" s="87">
        <v>3.85E-2</v>
      </c>
      <c r="N113" s="87">
        <v>1.2000000000002531E-2</v>
      </c>
      <c r="O113" s="83">
        <v>1346495.1872139999</v>
      </c>
      <c r="P113" s="85">
        <v>117.42</v>
      </c>
      <c r="Q113" s="73"/>
      <c r="R113" s="83">
        <v>1581.054749268</v>
      </c>
      <c r="S113" s="84">
        <v>5.3859807488560001E-3</v>
      </c>
      <c r="T113" s="84">
        <f t="shared" si="1"/>
        <v>1.2407171290789222E-3</v>
      </c>
      <c r="U113" s="84">
        <f>R113/'סכום נכסי הקרן'!$C$42</f>
        <v>9.1635587055775641E-5</v>
      </c>
    </row>
    <row r="114" spans="2:21">
      <c r="B114" s="76" t="s">
        <v>434</v>
      </c>
      <c r="C114" s="73">
        <v>6130223</v>
      </c>
      <c r="D114" s="86" t="s">
        <v>119</v>
      </c>
      <c r="E114" s="86" t="s">
        <v>290</v>
      </c>
      <c r="F114" s="73" t="s">
        <v>360</v>
      </c>
      <c r="G114" s="86" t="s">
        <v>314</v>
      </c>
      <c r="H114" s="73" t="s">
        <v>411</v>
      </c>
      <c r="I114" s="73" t="s">
        <v>130</v>
      </c>
      <c r="J114" s="73"/>
      <c r="K114" s="83">
        <v>4.5999999999998122</v>
      </c>
      <c r="L114" s="86" t="s">
        <v>132</v>
      </c>
      <c r="M114" s="87">
        <v>2.4E-2</v>
      </c>
      <c r="N114" s="87">
        <v>2.7699999999998681E-2</v>
      </c>
      <c r="O114" s="83">
        <v>3920024.6805540002</v>
      </c>
      <c r="P114" s="85">
        <v>108.62</v>
      </c>
      <c r="Q114" s="73"/>
      <c r="R114" s="83">
        <v>4257.9306276280004</v>
      </c>
      <c r="S114" s="84">
        <v>3.6372276552046581E-3</v>
      </c>
      <c r="T114" s="84">
        <f t="shared" si="1"/>
        <v>3.3413690870437648E-3</v>
      </c>
      <c r="U114" s="84">
        <f>R114/'סכום נכסי הקרן'!$C$42</f>
        <v>2.4678334060607604E-4</v>
      </c>
    </row>
    <row r="115" spans="2:21">
      <c r="B115" s="76" t="s">
        <v>435</v>
      </c>
      <c r="C115" s="73">
        <v>6130181</v>
      </c>
      <c r="D115" s="86" t="s">
        <v>119</v>
      </c>
      <c r="E115" s="86" t="s">
        <v>290</v>
      </c>
      <c r="F115" s="73" t="s">
        <v>360</v>
      </c>
      <c r="G115" s="86" t="s">
        <v>314</v>
      </c>
      <c r="H115" s="73" t="s">
        <v>411</v>
      </c>
      <c r="I115" s="73" t="s">
        <v>130</v>
      </c>
      <c r="J115" s="73"/>
      <c r="K115" s="83">
        <v>0.74000000001627475</v>
      </c>
      <c r="L115" s="86" t="s">
        <v>132</v>
      </c>
      <c r="M115" s="87">
        <v>3.4799999999999998E-2</v>
      </c>
      <c r="N115" s="87">
        <v>2.3000000000295905E-2</v>
      </c>
      <c r="O115" s="83">
        <v>24506.636209</v>
      </c>
      <c r="P115" s="85">
        <v>110.32</v>
      </c>
      <c r="Q115" s="73"/>
      <c r="R115" s="83">
        <v>27.035722494000002</v>
      </c>
      <c r="S115" s="84">
        <v>1.8820308335706419E-4</v>
      </c>
      <c r="T115" s="84">
        <f t="shared" si="1"/>
        <v>2.1216016719762705E-5</v>
      </c>
      <c r="U115" s="84">
        <f>R115/'סכום נכסי הקרן'!$C$42</f>
        <v>1.566950355996044E-6</v>
      </c>
    </row>
    <row r="116" spans="2:21">
      <c r="B116" s="76" t="s">
        <v>436</v>
      </c>
      <c r="C116" s="73">
        <v>6130348</v>
      </c>
      <c r="D116" s="86" t="s">
        <v>119</v>
      </c>
      <c r="E116" s="86" t="s">
        <v>290</v>
      </c>
      <c r="F116" s="73" t="s">
        <v>360</v>
      </c>
      <c r="G116" s="86" t="s">
        <v>314</v>
      </c>
      <c r="H116" s="73" t="s">
        <v>411</v>
      </c>
      <c r="I116" s="73" t="s">
        <v>130</v>
      </c>
      <c r="J116" s="73"/>
      <c r="K116" s="83">
        <v>6.7500000000006333</v>
      </c>
      <c r="L116" s="86" t="s">
        <v>132</v>
      </c>
      <c r="M116" s="87">
        <v>1.4999999999999999E-2</v>
      </c>
      <c r="N116" s="87">
        <v>3.1500000000004628E-2</v>
      </c>
      <c r="O116" s="83">
        <v>2518989.6846329998</v>
      </c>
      <c r="P116" s="85">
        <v>94.21</v>
      </c>
      <c r="Q116" s="73"/>
      <c r="R116" s="83">
        <v>2373.1401837059998</v>
      </c>
      <c r="S116" s="84">
        <v>9.6226951550276388E-3</v>
      </c>
      <c r="T116" s="84">
        <f t="shared" si="1"/>
        <v>1.8622983656908379E-3</v>
      </c>
      <c r="U116" s="84">
        <f>R116/'סכום נכסי הקרן'!$C$42</f>
        <v>1.3754368341781491E-4</v>
      </c>
    </row>
    <row r="117" spans="2:21">
      <c r="B117" s="76" t="s">
        <v>437</v>
      </c>
      <c r="C117" s="73">
        <v>1136050</v>
      </c>
      <c r="D117" s="86" t="s">
        <v>119</v>
      </c>
      <c r="E117" s="86" t="s">
        <v>290</v>
      </c>
      <c r="F117" s="73" t="s">
        <v>438</v>
      </c>
      <c r="G117" s="86" t="s">
        <v>430</v>
      </c>
      <c r="H117" s="73" t="s">
        <v>411</v>
      </c>
      <c r="I117" s="73" t="s">
        <v>130</v>
      </c>
      <c r="J117" s="73"/>
      <c r="K117" s="83">
        <v>2.2800000000000002</v>
      </c>
      <c r="L117" s="86" t="s">
        <v>132</v>
      </c>
      <c r="M117" s="87">
        <v>2.4799999999999999E-2</v>
      </c>
      <c r="N117" s="87">
        <v>2.0100000000000003E-2</v>
      </c>
      <c r="O117" s="83">
        <v>1734911.638362</v>
      </c>
      <c r="P117" s="85">
        <v>110.8</v>
      </c>
      <c r="Q117" s="73"/>
      <c r="R117" s="83">
        <v>1922.2821985</v>
      </c>
      <c r="S117" s="84">
        <v>4.0967370207054985E-3</v>
      </c>
      <c r="T117" s="84">
        <f t="shared" si="1"/>
        <v>1.508492006179201E-3</v>
      </c>
      <c r="U117" s="84">
        <f>R117/'סכום נכסי הקרן'!$C$42</f>
        <v>1.1141262364757993E-4</v>
      </c>
    </row>
    <row r="118" spans="2:21">
      <c r="B118" s="76" t="s">
        <v>439</v>
      </c>
      <c r="C118" s="73">
        <v>1147602</v>
      </c>
      <c r="D118" s="86" t="s">
        <v>119</v>
      </c>
      <c r="E118" s="86" t="s">
        <v>290</v>
      </c>
      <c r="F118" s="73" t="s">
        <v>440</v>
      </c>
      <c r="G118" s="86" t="s">
        <v>314</v>
      </c>
      <c r="H118" s="73" t="s">
        <v>408</v>
      </c>
      <c r="I118" s="73" t="s">
        <v>294</v>
      </c>
      <c r="J118" s="73"/>
      <c r="K118" s="83">
        <v>2.7299999999999494</v>
      </c>
      <c r="L118" s="86" t="s">
        <v>132</v>
      </c>
      <c r="M118" s="87">
        <v>1.3999999999999999E-2</v>
      </c>
      <c r="N118" s="87">
        <v>2.8899999999999326E-2</v>
      </c>
      <c r="O118" s="83">
        <v>4508305.925783</v>
      </c>
      <c r="P118" s="85">
        <v>105.25</v>
      </c>
      <c r="Q118" s="73"/>
      <c r="R118" s="83">
        <v>4744.9919741880003</v>
      </c>
      <c r="S118" s="84">
        <v>5.073493051747693E-3</v>
      </c>
      <c r="T118" s="84">
        <f t="shared" si="1"/>
        <v>3.7235856774996108E-3</v>
      </c>
      <c r="U118" s="84">
        <f>R118/'סכום נכסי הקרן'!$C$42</f>
        <v>2.7501269347628252E-4</v>
      </c>
    </row>
    <row r="119" spans="2:21">
      <c r="B119" s="76" t="s">
        <v>441</v>
      </c>
      <c r="C119" s="73">
        <v>2310399</v>
      </c>
      <c r="D119" s="86" t="s">
        <v>119</v>
      </c>
      <c r="E119" s="86" t="s">
        <v>290</v>
      </c>
      <c r="F119" s="73" t="s">
        <v>304</v>
      </c>
      <c r="G119" s="86" t="s">
        <v>297</v>
      </c>
      <c r="H119" s="73" t="s">
        <v>411</v>
      </c>
      <c r="I119" s="73" t="s">
        <v>130</v>
      </c>
      <c r="J119" s="73"/>
      <c r="K119" s="83">
        <v>3.1199999999996963</v>
      </c>
      <c r="L119" s="86" t="s">
        <v>132</v>
      </c>
      <c r="M119" s="87">
        <v>1.89E-2</v>
      </c>
      <c r="N119" s="87">
        <v>3.3299999999997623E-2</v>
      </c>
      <c r="O119" s="83">
        <v>87.205054000000004</v>
      </c>
      <c r="P119" s="85">
        <v>5289995</v>
      </c>
      <c r="Q119" s="73"/>
      <c r="R119" s="83">
        <v>4613.14304567</v>
      </c>
      <c r="S119" s="84">
        <v>1.0900631750000001E-2</v>
      </c>
      <c r="T119" s="84">
        <f t="shared" si="1"/>
        <v>3.6201185305594283E-3</v>
      </c>
      <c r="U119" s="84">
        <f>R119/'סכום נכסי הקרן'!$C$42</f>
        <v>2.673709252370639E-4</v>
      </c>
    </row>
    <row r="120" spans="2:21">
      <c r="B120" s="76" t="s">
        <v>442</v>
      </c>
      <c r="C120" s="73">
        <v>1191675</v>
      </c>
      <c r="D120" s="86" t="s">
        <v>119</v>
      </c>
      <c r="E120" s="86" t="s">
        <v>290</v>
      </c>
      <c r="F120" s="73" t="s">
        <v>304</v>
      </c>
      <c r="G120" s="86" t="s">
        <v>297</v>
      </c>
      <c r="H120" s="73" t="s">
        <v>411</v>
      </c>
      <c r="I120" s="73" t="s">
        <v>130</v>
      </c>
      <c r="J120" s="73"/>
      <c r="K120" s="83">
        <v>4.7999999999996685</v>
      </c>
      <c r="L120" s="86" t="s">
        <v>132</v>
      </c>
      <c r="M120" s="87">
        <v>3.3099999999999997E-2</v>
      </c>
      <c r="N120" s="87">
        <v>3.6999999999997278E-2</v>
      </c>
      <c r="O120" s="83">
        <v>132.08330699999999</v>
      </c>
      <c r="P120" s="85">
        <v>5018260</v>
      </c>
      <c r="Q120" s="73"/>
      <c r="R120" s="83">
        <v>6628.2838631739996</v>
      </c>
      <c r="S120" s="84">
        <v>9.4150193884097212E-3</v>
      </c>
      <c r="T120" s="84">
        <f t="shared" si="1"/>
        <v>5.2014804226386694E-3</v>
      </c>
      <c r="U120" s="84">
        <f>R120/'סכום נכסי הקרן'!$C$42</f>
        <v>3.8416549664423892E-4</v>
      </c>
    </row>
    <row r="121" spans="2:21">
      <c r="B121" s="76" t="s">
        <v>443</v>
      </c>
      <c r="C121" s="73">
        <v>2310266</v>
      </c>
      <c r="D121" s="86" t="s">
        <v>119</v>
      </c>
      <c r="E121" s="86" t="s">
        <v>290</v>
      </c>
      <c r="F121" s="73" t="s">
        <v>304</v>
      </c>
      <c r="G121" s="86" t="s">
        <v>297</v>
      </c>
      <c r="H121" s="73" t="s">
        <v>411</v>
      </c>
      <c r="I121" s="73" t="s">
        <v>130</v>
      </c>
      <c r="J121" s="73"/>
      <c r="K121" s="83">
        <v>0.5600000000000751</v>
      </c>
      <c r="L121" s="86" t="s">
        <v>132</v>
      </c>
      <c r="M121" s="87">
        <v>1.8200000000000001E-2</v>
      </c>
      <c r="N121" s="87">
        <v>2.3799999999998499E-2</v>
      </c>
      <c r="O121" s="83">
        <v>87.751794000000004</v>
      </c>
      <c r="P121" s="85">
        <v>5459095</v>
      </c>
      <c r="Q121" s="73"/>
      <c r="R121" s="83">
        <v>4790.4540576939999</v>
      </c>
      <c r="S121" s="84">
        <v>6.1749204137639862E-3</v>
      </c>
      <c r="T121" s="84">
        <f t="shared" si="1"/>
        <v>3.759261599383799E-3</v>
      </c>
      <c r="U121" s="84">
        <f>R121/'סכום נכסי הקרן'!$C$42</f>
        <v>2.7764760837267034E-4</v>
      </c>
    </row>
    <row r="122" spans="2:21">
      <c r="B122" s="76" t="s">
        <v>444</v>
      </c>
      <c r="C122" s="73">
        <v>2310290</v>
      </c>
      <c r="D122" s="86" t="s">
        <v>119</v>
      </c>
      <c r="E122" s="86" t="s">
        <v>290</v>
      </c>
      <c r="F122" s="73" t="s">
        <v>304</v>
      </c>
      <c r="G122" s="86" t="s">
        <v>297</v>
      </c>
      <c r="H122" s="73" t="s">
        <v>411</v>
      </c>
      <c r="I122" s="73" t="s">
        <v>130</v>
      </c>
      <c r="J122" s="73"/>
      <c r="K122" s="83">
        <v>1.7199999999999933</v>
      </c>
      <c r="L122" s="86" t="s">
        <v>132</v>
      </c>
      <c r="M122" s="87">
        <v>1.89E-2</v>
      </c>
      <c r="N122" s="87">
        <v>2.9599999999999637E-2</v>
      </c>
      <c r="O122" s="83">
        <v>232.000069</v>
      </c>
      <c r="P122" s="85">
        <v>5299297</v>
      </c>
      <c r="Q122" s="73"/>
      <c r="R122" s="83">
        <v>12294.373203814002</v>
      </c>
      <c r="S122" s="84">
        <v>1.0643181438664098E-2</v>
      </c>
      <c r="T122" s="84">
        <f t="shared" si="1"/>
        <v>9.6478881786498504E-3</v>
      </c>
      <c r="U122" s="84">
        <f>R122/'סכום נכסי הקרן'!$C$42</f>
        <v>7.125636266143787E-4</v>
      </c>
    </row>
    <row r="123" spans="2:21">
      <c r="B123" s="76" t="s">
        <v>445</v>
      </c>
      <c r="C123" s="73">
        <v>1132927</v>
      </c>
      <c r="D123" s="86" t="s">
        <v>119</v>
      </c>
      <c r="E123" s="86" t="s">
        <v>290</v>
      </c>
      <c r="F123" s="73" t="s">
        <v>446</v>
      </c>
      <c r="G123" s="86" t="s">
        <v>314</v>
      </c>
      <c r="H123" s="73" t="s">
        <v>411</v>
      </c>
      <c r="I123" s="73" t="s">
        <v>130</v>
      </c>
      <c r="J123" s="73"/>
      <c r="K123" s="83">
        <v>1.2799999999994498</v>
      </c>
      <c r="L123" s="86" t="s">
        <v>132</v>
      </c>
      <c r="M123" s="87">
        <v>2.75E-2</v>
      </c>
      <c r="N123" s="87">
        <v>2.1899999999988082E-2</v>
      </c>
      <c r="O123" s="83">
        <v>396089.95287100004</v>
      </c>
      <c r="P123" s="85">
        <v>110.14</v>
      </c>
      <c r="Q123" s="73"/>
      <c r="R123" s="83">
        <v>436.25348830800004</v>
      </c>
      <c r="S123" s="84">
        <v>1.4326041874386283E-3</v>
      </c>
      <c r="T123" s="84">
        <f t="shared" si="1"/>
        <v>3.4234562453625591E-4</v>
      </c>
      <c r="U123" s="84">
        <f>R123/'סכום נכסי הקרן'!$C$42</f>
        <v>2.5284604802421846E-5</v>
      </c>
    </row>
    <row r="124" spans="2:21">
      <c r="B124" s="76" t="s">
        <v>447</v>
      </c>
      <c r="C124" s="73">
        <v>1138973</v>
      </c>
      <c r="D124" s="86" t="s">
        <v>119</v>
      </c>
      <c r="E124" s="86" t="s">
        <v>290</v>
      </c>
      <c r="F124" s="73" t="s">
        <v>446</v>
      </c>
      <c r="G124" s="86" t="s">
        <v>314</v>
      </c>
      <c r="H124" s="73" t="s">
        <v>411</v>
      </c>
      <c r="I124" s="73" t="s">
        <v>130</v>
      </c>
      <c r="J124" s="73"/>
      <c r="K124" s="83">
        <v>4.2999999999998044</v>
      </c>
      <c r="L124" s="86" t="s">
        <v>132</v>
      </c>
      <c r="M124" s="87">
        <v>1.9599999999999999E-2</v>
      </c>
      <c r="N124" s="87">
        <v>2.9099999999998623E-2</v>
      </c>
      <c r="O124" s="83">
        <v>2865085.8086410002</v>
      </c>
      <c r="P124" s="85">
        <v>106.31</v>
      </c>
      <c r="Q124" s="73"/>
      <c r="R124" s="83">
        <v>3045.8729387619996</v>
      </c>
      <c r="S124" s="84">
        <v>2.7259491315668278E-3</v>
      </c>
      <c r="T124" s="84">
        <f t="shared" si="1"/>
        <v>2.3902187636889918E-3</v>
      </c>
      <c r="U124" s="84">
        <f>R124/'סכום נכסי הקרן'!$C$42</f>
        <v>1.7653427559670499E-4</v>
      </c>
    </row>
    <row r="125" spans="2:21">
      <c r="B125" s="76" t="s">
        <v>448</v>
      </c>
      <c r="C125" s="73">
        <v>1167147</v>
      </c>
      <c r="D125" s="86" t="s">
        <v>119</v>
      </c>
      <c r="E125" s="86" t="s">
        <v>290</v>
      </c>
      <c r="F125" s="73" t="s">
        <v>446</v>
      </c>
      <c r="G125" s="86" t="s">
        <v>314</v>
      </c>
      <c r="H125" s="73" t="s">
        <v>411</v>
      </c>
      <c r="I125" s="73" t="s">
        <v>130</v>
      </c>
      <c r="J125" s="73"/>
      <c r="K125" s="83">
        <v>6.5400000000000409</v>
      </c>
      <c r="L125" s="86" t="s">
        <v>132</v>
      </c>
      <c r="M125" s="87">
        <v>1.5800000000000002E-2</v>
      </c>
      <c r="N125" s="87">
        <v>2.9600000000000376E-2</v>
      </c>
      <c r="O125" s="83">
        <v>6320521.3683860004</v>
      </c>
      <c r="P125" s="85">
        <v>99.8</v>
      </c>
      <c r="Q125" s="73"/>
      <c r="R125" s="83">
        <v>6307.8803151809998</v>
      </c>
      <c r="S125" s="84">
        <v>5.3232175773308419E-3</v>
      </c>
      <c r="T125" s="84">
        <f t="shared" si="1"/>
        <v>4.9500468967619568E-3</v>
      </c>
      <c r="U125" s="84">
        <f>R125/'סכום נכסי הקרן'!$C$42</f>
        <v>3.6559538246654506E-4</v>
      </c>
    </row>
    <row r="126" spans="2:21">
      <c r="B126" s="76" t="s">
        <v>449</v>
      </c>
      <c r="C126" s="73">
        <v>1135417</v>
      </c>
      <c r="D126" s="86" t="s">
        <v>119</v>
      </c>
      <c r="E126" s="86" t="s">
        <v>290</v>
      </c>
      <c r="F126" s="73" t="s">
        <v>450</v>
      </c>
      <c r="G126" s="86" t="s">
        <v>430</v>
      </c>
      <c r="H126" s="73" t="s">
        <v>411</v>
      </c>
      <c r="I126" s="73" t="s">
        <v>130</v>
      </c>
      <c r="J126" s="73"/>
      <c r="K126" s="83">
        <v>3.4400000000011053</v>
      </c>
      <c r="L126" s="86" t="s">
        <v>132</v>
      </c>
      <c r="M126" s="87">
        <v>2.2499999999999999E-2</v>
      </c>
      <c r="N126" s="87">
        <v>2.3400000000008095E-2</v>
      </c>
      <c r="O126" s="83">
        <v>911664.72312900005</v>
      </c>
      <c r="P126" s="85">
        <v>111.13</v>
      </c>
      <c r="Q126" s="73"/>
      <c r="R126" s="83">
        <v>1013.132975177</v>
      </c>
      <c r="S126" s="84">
        <v>2.2283763585344784E-3</v>
      </c>
      <c r="T126" s="84">
        <f t="shared" si="1"/>
        <v>7.9504611520807116E-4</v>
      </c>
      <c r="U126" s="84">
        <f>R126/'סכום נכסי הקרן'!$C$42</f>
        <v>5.8719683798990377E-5</v>
      </c>
    </row>
    <row r="127" spans="2:21">
      <c r="B127" s="76" t="s">
        <v>451</v>
      </c>
      <c r="C127" s="73">
        <v>1140607</v>
      </c>
      <c r="D127" s="86" t="s">
        <v>119</v>
      </c>
      <c r="E127" s="86" t="s">
        <v>290</v>
      </c>
      <c r="F127" s="73" t="s">
        <v>392</v>
      </c>
      <c r="G127" s="86" t="s">
        <v>314</v>
      </c>
      <c r="H127" s="73" t="s">
        <v>408</v>
      </c>
      <c r="I127" s="73" t="s">
        <v>294</v>
      </c>
      <c r="J127" s="73"/>
      <c r="K127" s="83">
        <v>2.6399999999999211</v>
      </c>
      <c r="L127" s="86" t="s">
        <v>132</v>
      </c>
      <c r="M127" s="87">
        <v>2.1499999999999998E-2</v>
      </c>
      <c r="N127" s="87">
        <v>3.6099999999998716E-2</v>
      </c>
      <c r="O127" s="83">
        <v>9013136.0351240002</v>
      </c>
      <c r="P127" s="85">
        <v>107.2</v>
      </c>
      <c r="Q127" s="73"/>
      <c r="R127" s="83">
        <v>9662.0819107839998</v>
      </c>
      <c r="S127" s="84">
        <v>4.5954926383103608E-3</v>
      </c>
      <c r="T127" s="84">
        <f t="shared" si="1"/>
        <v>7.582223534525606E-3</v>
      </c>
      <c r="U127" s="84">
        <f>R127/'סכום נכסי הקרן'!$C$42</f>
        <v>5.599999294683515E-4</v>
      </c>
    </row>
    <row r="128" spans="2:21">
      <c r="B128" s="76" t="s">
        <v>452</v>
      </c>
      <c r="C128" s="73">
        <v>1174556</v>
      </c>
      <c r="D128" s="86" t="s">
        <v>119</v>
      </c>
      <c r="E128" s="86" t="s">
        <v>290</v>
      </c>
      <c r="F128" s="73" t="s">
        <v>392</v>
      </c>
      <c r="G128" s="86" t="s">
        <v>314</v>
      </c>
      <c r="H128" s="73" t="s">
        <v>408</v>
      </c>
      <c r="I128" s="73" t="s">
        <v>294</v>
      </c>
      <c r="J128" s="73"/>
      <c r="K128" s="83">
        <v>7.6500000000006896</v>
      </c>
      <c r="L128" s="86" t="s">
        <v>132</v>
      </c>
      <c r="M128" s="87">
        <v>1.15E-2</v>
      </c>
      <c r="N128" s="87">
        <v>3.6700000000002564E-2</v>
      </c>
      <c r="O128" s="83">
        <v>4497962.2967320001</v>
      </c>
      <c r="P128" s="85">
        <v>90.26</v>
      </c>
      <c r="Q128" s="73"/>
      <c r="R128" s="83">
        <v>4059.8606452879999</v>
      </c>
      <c r="S128" s="84">
        <v>9.7832390736708758E-3</v>
      </c>
      <c r="T128" s="84">
        <f t="shared" si="1"/>
        <v>3.185935620897589E-3</v>
      </c>
      <c r="U128" s="84">
        <f>R128/'סכום נכסי הקרן'!$C$42</f>
        <v>2.3530349835630178E-4</v>
      </c>
    </row>
    <row r="129" spans="2:21">
      <c r="B129" s="76" t="s">
        <v>453</v>
      </c>
      <c r="C129" s="73">
        <v>1158732</v>
      </c>
      <c r="D129" s="86" t="s">
        <v>119</v>
      </c>
      <c r="E129" s="86" t="s">
        <v>290</v>
      </c>
      <c r="F129" s="73" t="s">
        <v>454</v>
      </c>
      <c r="G129" s="86" t="s">
        <v>128</v>
      </c>
      <c r="H129" s="73" t="s">
        <v>455</v>
      </c>
      <c r="I129" s="73" t="s">
        <v>294</v>
      </c>
      <c r="J129" s="73"/>
      <c r="K129" s="83">
        <v>1.8700000000008212</v>
      </c>
      <c r="L129" s="86" t="s">
        <v>132</v>
      </c>
      <c r="M129" s="87">
        <v>1.8500000000000003E-2</v>
      </c>
      <c r="N129" s="87">
        <v>3.6099999999942518E-2</v>
      </c>
      <c r="O129" s="83">
        <v>116671.955384</v>
      </c>
      <c r="P129" s="85">
        <v>104.36</v>
      </c>
      <c r="Q129" s="73"/>
      <c r="R129" s="83">
        <v>121.75885107000001</v>
      </c>
      <c r="S129" s="84">
        <v>1.3180230304007227E-4</v>
      </c>
      <c r="T129" s="84">
        <f t="shared" si="1"/>
        <v>9.5549058126836138E-5</v>
      </c>
      <c r="U129" s="84">
        <f>R129/'סכום נכסי הקרן'!$C$42</f>
        <v>7.056962323538703E-6</v>
      </c>
    </row>
    <row r="130" spans="2:21">
      <c r="B130" s="76" t="s">
        <v>456</v>
      </c>
      <c r="C130" s="73">
        <v>1191824</v>
      </c>
      <c r="D130" s="86" t="s">
        <v>119</v>
      </c>
      <c r="E130" s="86" t="s">
        <v>290</v>
      </c>
      <c r="F130" s="73" t="s">
        <v>454</v>
      </c>
      <c r="G130" s="86" t="s">
        <v>128</v>
      </c>
      <c r="H130" s="73" t="s">
        <v>455</v>
      </c>
      <c r="I130" s="73" t="s">
        <v>294</v>
      </c>
      <c r="J130" s="73"/>
      <c r="K130" s="83">
        <v>2.5999999999998669</v>
      </c>
      <c r="L130" s="86" t="s">
        <v>132</v>
      </c>
      <c r="M130" s="87">
        <v>3.2000000000000001E-2</v>
      </c>
      <c r="N130" s="87">
        <v>3.539999999999547E-2</v>
      </c>
      <c r="O130" s="83">
        <v>2976932.6023420002</v>
      </c>
      <c r="P130" s="85">
        <v>100.8</v>
      </c>
      <c r="Q130" s="73"/>
      <c r="R130" s="83">
        <v>3000.7479802839998</v>
      </c>
      <c r="S130" s="84">
        <v>1.0960320320835021E-2</v>
      </c>
      <c r="T130" s="84">
        <f t="shared" si="1"/>
        <v>2.3548073973472818E-3</v>
      </c>
      <c r="U130" s="84">
        <f>R130/'סכום נכסי הקרן'!$C$42</f>
        <v>1.7391889996666213E-4</v>
      </c>
    </row>
    <row r="131" spans="2:21">
      <c r="B131" s="76" t="s">
        <v>457</v>
      </c>
      <c r="C131" s="73">
        <v>1155357</v>
      </c>
      <c r="D131" s="86" t="s">
        <v>119</v>
      </c>
      <c r="E131" s="86" t="s">
        <v>290</v>
      </c>
      <c r="F131" s="73" t="s">
        <v>458</v>
      </c>
      <c r="G131" s="86" t="s">
        <v>128</v>
      </c>
      <c r="H131" s="73" t="s">
        <v>455</v>
      </c>
      <c r="I131" s="73" t="s">
        <v>294</v>
      </c>
      <c r="J131" s="73"/>
      <c r="K131" s="83">
        <v>1</v>
      </c>
      <c r="L131" s="86" t="s">
        <v>132</v>
      </c>
      <c r="M131" s="87">
        <v>3.15E-2</v>
      </c>
      <c r="N131" s="87">
        <v>3.0400000000001013E-2</v>
      </c>
      <c r="O131" s="83">
        <v>1443703.656836</v>
      </c>
      <c r="P131" s="85">
        <v>108.89</v>
      </c>
      <c r="Q131" s="73"/>
      <c r="R131" s="83">
        <v>1572.0488559960002</v>
      </c>
      <c r="S131" s="84">
        <v>1.0647334126806131E-2</v>
      </c>
      <c r="T131" s="84">
        <f t="shared" si="1"/>
        <v>1.2336498431102358E-3</v>
      </c>
      <c r="U131" s="84">
        <f>R131/'סכום נכסי הקרן'!$C$42</f>
        <v>9.1113618846057765E-5</v>
      </c>
    </row>
    <row r="132" spans="2:21">
      <c r="B132" s="76" t="s">
        <v>459</v>
      </c>
      <c r="C132" s="73">
        <v>1184779</v>
      </c>
      <c r="D132" s="86" t="s">
        <v>119</v>
      </c>
      <c r="E132" s="86" t="s">
        <v>290</v>
      </c>
      <c r="F132" s="73" t="s">
        <v>458</v>
      </c>
      <c r="G132" s="86" t="s">
        <v>128</v>
      </c>
      <c r="H132" s="73" t="s">
        <v>455</v>
      </c>
      <c r="I132" s="73" t="s">
        <v>294</v>
      </c>
      <c r="J132" s="73"/>
      <c r="K132" s="83">
        <v>2.6500000000001984</v>
      </c>
      <c r="L132" s="86" t="s">
        <v>132</v>
      </c>
      <c r="M132" s="87">
        <v>0.01</v>
      </c>
      <c r="N132" s="87">
        <v>3.910000000000477E-2</v>
      </c>
      <c r="O132" s="83">
        <v>4091650.2753039999</v>
      </c>
      <c r="P132" s="85">
        <v>98.34</v>
      </c>
      <c r="Q132" s="73"/>
      <c r="R132" s="83">
        <v>4023.7289466880002</v>
      </c>
      <c r="S132" s="84">
        <v>8.8642524216382499E-3</v>
      </c>
      <c r="T132" s="84">
        <f t="shared" si="1"/>
        <v>3.1575816265931593E-3</v>
      </c>
      <c r="U132" s="84">
        <f>R132/'סכום נכסי הקרן'!$C$42</f>
        <v>2.3320935872320797E-4</v>
      </c>
    </row>
    <row r="133" spans="2:21">
      <c r="B133" s="76" t="s">
        <v>460</v>
      </c>
      <c r="C133" s="73">
        <v>1192442</v>
      </c>
      <c r="D133" s="86" t="s">
        <v>119</v>
      </c>
      <c r="E133" s="86" t="s">
        <v>290</v>
      </c>
      <c r="F133" s="73" t="s">
        <v>458</v>
      </c>
      <c r="G133" s="86" t="s">
        <v>128</v>
      </c>
      <c r="H133" s="73" t="s">
        <v>455</v>
      </c>
      <c r="I133" s="73" t="s">
        <v>294</v>
      </c>
      <c r="J133" s="73"/>
      <c r="K133" s="83">
        <v>3.6999999999990822</v>
      </c>
      <c r="L133" s="86" t="s">
        <v>132</v>
      </c>
      <c r="M133" s="87">
        <v>3.2300000000000002E-2</v>
      </c>
      <c r="N133" s="87">
        <v>3.9799999999992244E-2</v>
      </c>
      <c r="O133" s="83">
        <v>1978353.9768000001</v>
      </c>
      <c r="P133" s="85">
        <v>99.12</v>
      </c>
      <c r="Q133" s="73"/>
      <c r="R133" s="83">
        <v>1960.9444497740001</v>
      </c>
      <c r="S133" s="84">
        <v>7.7582508894117651E-3</v>
      </c>
      <c r="T133" s="84">
        <f t="shared" si="1"/>
        <v>1.5388318267493704E-3</v>
      </c>
      <c r="U133" s="84">
        <f>R133/'סכום נכסי הקרן'!$C$42</f>
        <v>1.136534303584362E-4</v>
      </c>
    </row>
    <row r="134" spans="2:21">
      <c r="B134" s="76" t="s">
        <v>461</v>
      </c>
      <c r="C134" s="73">
        <v>1139849</v>
      </c>
      <c r="D134" s="86" t="s">
        <v>119</v>
      </c>
      <c r="E134" s="86" t="s">
        <v>290</v>
      </c>
      <c r="F134" s="73" t="s">
        <v>462</v>
      </c>
      <c r="G134" s="86" t="s">
        <v>314</v>
      </c>
      <c r="H134" s="73" t="s">
        <v>463</v>
      </c>
      <c r="I134" s="73" t="s">
        <v>130</v>
      </c>
      <c r="J134" s="73"/>
      <c r="K134" s="83">
        <v>2.4599999999992557</v>
      </c>
      <c r="L134" s="86" t="s">
        <v>132</v>
      </c>
      <c r="M134" s="87">
        <v>2.5000000000000001E-2</v>
      </c>
      <c r="N134" s="87">
        <v>3.3199999999988669E-2</v>
      </c>
      <c r="O134" s="83">
        <v>1556239.0112910001</v>
      </c>
      <c r="P134" s="85">
        <v>108.84</v>
      </c>
      <c r="Q134" s="73"/>
      <c r="R134" s="83">
        <v>1693.8105805810001</v>
      </c>
      <c r="S134" s="84">
        <v>4.3754645564836004E-3</v>
      </c>
      <c r="T134" s="84">
        <f t="shared" si="1"/>
        <v>1.3292011561996421E-3</v>
      </c>
      <c r="U134" s="84">
        <f>R134/'סכום נכסי הקרן'!$C$42</f>
        <v>9.8170747714261699E-5</v>
      </c>
    </row>
    <row r="135" spans="2:21">
      <c r="B135" s="76" t="s">
        <v>464</v>
      </c>
      <c r="C135" s="73">
        <v>1142629</v>
      </c>
      <c r="D135" s="86" t="s">
        <v>119</v>
      </c>
      <c r="E135" s="86" t="s">
        <v>290</v>
      </c>
      <c r="F135" s="73" t="s">
        <v>462</v>
      </c>
      <c r="G135" s="86" t="s">
        <v>314</v>
      </c>
      <c r="H135" s="73" t="s">
        <v>463</v>
      </c>
      <c r="I135" s="73" t="s">
        <v>130</v>
      </c>
      <c r="J135" s="73"/>
      <c r="K135" s="83">
        <v>5.4199999999994164</v>
      </c>
      <c r="L135" s="86" t="s">
        <v>132</v>
      </c>
      <c r="M135" s="87">
        <v>1.9E-2</v>
      </c>
      <c r="N135" s="87">
        <v>3.8599999999998594E-2</v>
      </c>
      <c r="O135" s="83">
        <v>2005845.9919350001</v>
      </c>
      <c r="P135" s="85">
        <v>99.2</v>
      </c>
      <c r="Q135" s="73"/>
      <c r="R135" s="83">
        <v>1989.7992789980001</v>
      </c>
      <c r="S135" s="84">
        <v>6.6741577537304505E-3</v>
      </c>
      <c r="T135" s="84">
        <f t="shared" si="1"/>
        <v>1.5614753695434695E-3</v>
      </c>
      <c r="U135" s="84">
        <f>R135/'סכום נכסי הקרן'!$C$42</f>
        <v>1.1532581344103317E-4</v>
      </c>
    </row>
    <row r="136" spans="2:21">
      <c r="B136" s="76" t="s">
        <v>465</v>
      </c>
      <c r="C136" s="73">
        <v>1183151</v>
      </c>
      <c r="D136" s="86" t="s">
        <v>119</v>
      </c>
      <c r="E136" s="86" t="s">
        <v>290</v>
      </c>
      <c r="F136" s="73" t="s">
        <v>462</v>
      </c>
      <c r="G136" s="86" t="s">
        <v>314</v>
      </c>
      <c r="H136" s="73" t="s">
        <v>463</v>
      </c>
      <c r="I136" s="73" t="s">
        <v>130</v>
      </c>
      <c r="J136" s="73"/>
      <c r="K136" s="83">
        <v>7.1899999999981326</v>
      </c>
      <c r="L136" s="86" t="s">
        <v>132</v>
      </c>
      <c r="M136" s="87">
        <v>3.9000000000000003E-3</v>
      </c>
      <c r="N136" s="87">
        <v>4.1899999999987302E-2</v>
      </c>
      <c r="O136" s="83">
        <v>2077575.55794</v>
      </c>
      <c r="P136" s="85">
        <v>80.430000000000007</v>
      </c>
      <c r="Q136" s="73"/>
      <c r="R136" s="83">
        <v>1670.9939541480001</v>
      </c>
      <c r="S136" s="84">
        <v>8.8407470550638297E-3</v>
      </c>
      <c r="T136" s="84">
        <f t="shared" si="1"/>
        <v>1.3112960335235776E-3</v>
      </c>
      <c r="U136" s="84">
        <f>R136/'סכום נכסי הקרן'!$C$42</f>
        <v>9.684832990501866E-5</v>
      </c>
    </row>
    <row r="137" spans="2:21">
      <c r="B137" s="76" t="s">
        <v>466</v>
      </c>
      <c r="C137" s="73">
        <v>1177526</v>
      </c>
      <c r="D137" s="86" t="s">
        <v>119</v>
      </c>
      <c r="E137" s="86" t="s">
        <v>290</v>
      </c>
      <c r="F137" s="73" t="s">
        <v>467</v>
      </c>
      <c r="G137" s="86" t="s">
        <v>468</v>
      </c>
      <c r="H137" s="73" t="s">
        <v>455</v>
      </c>
      <c r="I137" s="73" t="s">
        <v>294</v>
      </c>
      <c r="J137" s="73"/>
      <c r="K137" s="83">
        <v>4.5000000000008455</v>
      </c>
      <c r="L137" s="86" t="s">
        <v>132</v>
      </c>
      <c r="M137" s="87">
        <v>7.4999999999999997E-3</v>
      </c>
      <c r="N137" s="87">
        <v>4.5300000000011338E-2</v>
      </c>
      <c r="O137" s="83">
        <v>1301215.5874000001</v>
      </c>
      <c r="P137" s="85">
        <v>90.85</v>
      </c>
      <c r="Q137" s="73"/>
      <c r="R137" s="83">
        <v>1182.1543886220002</v>
      </c>
      <c r="S137" s="84">
        <v>2.4758932239122909E-3</v>
      </c>
      <c r="T137" s="84">
        <f t="shared" si="1"/>
        <v>9.2768400326313891E-4</v>
      </c>
      <c r="U137" s="84">
        <f>R137/'סכום נכסי הקרן'!$C$42</f>
        <v>6.8515914102337176E-5</v>
      </c>
    </row>
    <row r="138" spans="2:21">
      <c r="B138" s="76" t="s">
        <v>469</v>
      </c>
      <c r="C138" s="73">
        <v>1184555</v>
      </c>
      <c r="D138" s="86" t="s">
        <v>119</v>
      </c>
      <c r="E138" s="86" t="s">
        <v>290</v>
      </c>
      <c r="F138" s="73" t="s">
        <v>467</v>
      </c>
      <c r="G138" s="86" t="s">
        <v>468</v>
      </c>
      <c r="H138" s="73" t="s">
        <v>455</v>
      </c>
      <c r="I138" s="73" t="s">
        <v>294</v>
      </c>
      <c r="J138" s="73"/>
      <c r="K138" s="83">
        <v>5.5499999999997467</v>
      </c>
      <c r="L138" s="86" t="s">
        <v>132</v>
      </c>
      <c r="M138" s="87">
        <v>7.4999999999999997E-3</v>
      </c>
      <c r="N138" s="87">
        <v>4.569999999999716E-2</v>
      </c>
      <c r="O138" s="83">
        <v>6689329.3903820002</v>
      </c>
      <c r="P138" s="85">
        <v>85.68</v>
      </c>
      <c r="Q138" s="73"/>
      <c r="R138" s="83">
        <v>5731.4174344590001</v>
      </c>
      <c r="S138" s="84">
        <v>7.7087410103289051E-3</v>
      </c>
      <c r="T138" s="84">
        <f t="shared" si="1"/>
        <v>4.4976733336572622E-3</v>
      </c>
      <c r="U138" s="84">
        <f>R138/'סכום נכסי הקרן'!$C$42</f>
        <v>3.3218444934403249E-4</v>
      </c>
    </row>
    <row r="139" spans="2:21">
      <c r="B139" s="76" t="s">
        <v>470</v>
      </c>
      <c r="C139" s="73">
        <v>1130632</v>
      </c>
      <c r="D139" s="86" t="s">
        <v>119</v>
      </c>
      <c r="E139" s="86" t="s">
        <v>290</v>
      </c>
      <c r="F139" s="73" t="s">
        <v>440</v>
      </c>
      <c r="G139" s="86" t="s">
        <v>314</v>
      </c>
      <c r="H139" s="73" t="s">
        <v>455</v>
      </c>
      <c r="I139" s="73" t="s">
        <v>294</v>
      </c>
      <c r="J139" s="73"/>
      <c r="K139" s="83">
        <v>1.0800000000073058</v>
      </c>
      <c r="L139" s="86" t="s">
        <v>132</v>
      </c>
      <c r="M139" s="87">
        <v>3.4500000000000003E-2</v>
      </c>
      <c r="N139" s="87">
        <v>2.1199999999652976E-2</v>
      </c>
      <c r="O139" s="83">
        <v>19631.270229000002</v>
      </c>
      <c r="P139" s="85">
        <v>111.56</v>
      </c>
      <c r="Q139" s="73"/>
      <c r="R139" s="83">
        <v>21.900645423</v>
      </c>
      <c r="S139" s="84">
        <v>1.5189758315477367E-4</v>
      </c>
      <c r="T139" s="84">
        <f t="shared" si="1"/>
        <v>1.7186315607843677E-5</v>
      </c>
      <c r="U139" s="84">
        <f>R139/'סכום נכסי הקרן'!$C$42</f>
        <v>1.2693289091766996E-6</v>
      </c>
    </row>
    <row r="140" spans="2:21">
      <c r="B140" s="76" t="s">
        <v>471</v>
      </c>
      <c r="C140" s="73">
        <v>1138668</v>
      </c>
      <c r="D140" s="86" t="s">
        <v>119</v>
      </c>
      <c r="E140" s="86" t="s">
        <v>290</v>
      </c>
      <c r="F140" s="73" t="s">
        <v>440</v>
      </c>
      <c r="G140" s="86" t="s">
        <v>314</v>
      </c>
      <c r="H140" s="73" t="s">
        <v>455</v>
      </c>
      <c r="I140" s="73" t="s">
        <v>294</v>
      </c>
      <c r="J140" s="73"/>
      <c r="K140" s="83">
        <v>1.9399999999803912</v>
      </c>
      <c r="L140" s="86" t="s">
        <v>132</v>
      </c>
      <c r="M140" s="87">
        <v>2.0499999999999997E-2</v>
      </c>
      <c r="N140" s="87">
        <v>4.2299999999701215E-2</v>
      </c>
      <c r="O140" s="83">
        <v>40226.887322000002</v>
      </c>
      <c r="P140" s="85">
        <v>106.49</v>
      </c>
      <c r="Q140" s="73"/>
      <c r="R140" s="83">
        <v>42.837613235999996</v>
      </c>
      <c r="S140" s="84">
        <v>9.5931455432134185E-5</v>
      </c>
      <c r="T140" s="84">
        <f t="shared" ref="T140:T179" si="2">IFERROR(R140/$R$11,0)</f>
        <v>3.36163947107906E-5</v>
      </c>
      <c r="U140" s="84">
        <f>R140/'סכום נכסי הקרן'!$C$42</f>
        <v>2.4828044941306033E-6</v>
      </c>
    </row>
    <row r="141" spans="2:21">
      <c r="B141" s="76" t="s">
        <v>472</v>
      </c>
      <c r="C141" s="73">
        <v>1141696</v>
      </c>
      <c r="D141" s="86" t="s">
        <v>119</v>
      </c>
      <c r="E141" s="86" t="s">
        <v>290</v>
      </c>
      <c r="F141" s="73" t="s">
        <v>440</v>
      </c>
      <c r="G141" s="86" t="s">
        <v>314</v>
      </c>
      <c r="H141" s="73" t="s">
        <v>455</v>
      </c>
      <c r="I141" s="73" t="s">
        <v>294</v>
      </c>
      <c r="J141" s="73"/>
      <c r="K141" s="83">
        <v>2.6700000000000386</v>
      </c>
      <c r="L141" s="86" t="s">
        <v>132</v>
      </c>
      <c r="M141" s="87">
        <v>2.0499999999999997E-2</v>
      </c>
      <c r="N141" s="87">
        <v>4.3800000000000588E-2</v>
      </c>
      <c r="O141" s="83">
        <v>1980334.3153689997</v>
      </c>
      <c r="P141" s="85">
        <v>104.09</v>
      </c>
      <c r="Q141" s="73"/>
      <c r="R141" s="83">
        <v>2061.329995476</v>
      </c>
      <c r="S141" s="84">
        <v>2.5849955721658469E-3</v>
      </c>
      <c r="T141" s="84">
        <f t="shared" si="2"/>
        <v>1.6176083941782154E-3</v>
      </c>
      <c r="U141" s="84">
        <f>R141/'סכום נכסי הקרן'!$C$42</f>
        <v>1.1947162761983785E-4</v>
      </c>
    </row>
    <row r="142" spans="2:21">
      <c r="B142" s="76" t="s">
        <v>473</v>
      </c>
      <c r="C142" s="73">
        <v>1165141</v>
      </c>
      <c r="D142" s="86" t="s">
        <v>119</v>
      </c>
      <c r="E142" s="86" t="s">
        <v>290</v>
      </c>
      <c r="F142" s="73" t="s">
        <v>440</v>
      </c>
      <c r="G142" s="86" t="s">
        <v>314</v>
      </c>
      <c r="H142" s="73" t="s">
        <v>455</v>
      </c>
      <c r="I142" s="73" t="s">
        <v>294</v>
      </c>
      <c r="J142" s="73"/>
      <c r="K142" s="83">
        <v>5.7400000000007907</v>
      </c>
      <c r="L142" s="86" t="s">
        <v>132</v>
      </c>
      <c r="M142" s="87">
        <v>8.3999999999999995E-3</v>
      </c>
      <c r="N142" s="87">
        <v>4.550000000000539E-2</v>
      </c>
      <c r="O142" s="83">
        <v>1887656.8867909997</v>
      </c>
      <c r="P142" s="85">
        <v>88.4</v>
      </c>
      <c r="Q142" s="73"/>
      <c r="R142" s="83">
        <v>1668.407844482</v>
      </c>
      <c r="S142" s="84">
        <v>2.7872417966752138E-3</v>
      </c>
      <c r="T142" s="84">
        <f t="shared" si="2"/>
        <v>1.3092666094560248E-3</v>
      </c>
      <c r="U142" s="84">
        <f>R142/'סכום נכסי הקרן'!$C$42</f>
        <v>9.6698442826443905E-5</v>
      </c>
    </row>
    <row r="143" spans="2:21">
      <c r="B143" s="76" t="s">
        <v>474</v>
      </c>
      <c r="C143" s="73">
        <v>1178367</v>
      </c>
      <c r="D143" s="86" t="s">
        <v>119</v>
      </c>
      <c r="E143" s="86" t="s">
        <v>290</v>
      </c>
      <c r="F143" s="73" t="s">
        <v>440</v>
      </c>
      <c r="G143" s="86" t="s">
        <v>314</v>
      </c>
      <c r="H143" s="73" t="s">
        <v>455</v>
      </c>
      <c r="I143" s="73" t="s">
        <v>294</v>
      </c>
      <c r="J143" s="73"/>
      <c r="K143" s="83">
        <v>6.5400000000062279</v>
      </c>
      <c r="L143" s="86" t="s">
        <v>132</v>
      </c>
      <c r="M143" s="87">
        <v>5.0000000000000001E-3</v>
      </c>
      <c r="N143" s="87">
        <v>3.7900000000032567E-2</v>
      </c>
      <c r="O143" s="83">
        <v>485477.64835799998</v>
      </c>
      <c r="P143" s="85">
        <v>86.66</v>
      </c>
      <c r="Q143" s="73"/>
      <c r="R143" s="83">
        <v>420.71494499699992</v>
      </c>
      <c r="S143" s="84">
        <v>2.6951395783397399E-3</v>
      </c>
      <c r="T143" s="84">
        <f t="shared" si="2"/>
        <v>3.3015190584573088E-4</v>
      </c>
      <c r="U143" s="84">
        <f>R143/'סכום נכסי הקרן'!$C$42</f>
        <v>2.4384013890592685E-5</v>
      </c>
    </row>
    <row r="144" spans="2:21">
      <c r="B144" s="76" t="s">
        <v>475</v>
      </c>
      <c r="C144" s="73">
        <v>1178375</v>
      </c>
      <c r="D144" s="86" t="s">
        <v>119</v>
      </c>
      <c r="E144" s="86" t="s">
        <v>290</v>
      </c>
      <c r="F144" s="73" t="s">
        <v>440</v>
      </c>
      <c r="G144" s="86" t="s">
        <v>314</v>
      </c>
      <c r="H144" s="73" t="s">
        <v>455</v>
      </c>
      <c r="I144" s="73" t="s">
        <v>294</v>
      </c>
      <c r="J144" s="73"/>
      <c r="K144" s="83">
        <v>6.3899999999981807</v>
      </c>
      <c r="L144" s="86" t="s">
        <v>132</v>
      </c>
      <c r="M144" s="87">
        <v>9.7000000000000003E-3</v>
      </c>
      <c r="N144" s="87">
        <v>4.5199999999989277E-2</v>
      </c>
      <c r="O144" s="83">
        <v>1436575.260698</v>
      </c>
      <c r="P144" s="85">
        <v>85.7</v>
      </c>
      <c r="Q144" s="73"/>
      <c r="R144" s="83">
        <v>1231.1450815159999</v>
      </c>
      <c r="S144" s="84">
        <v>3.4445723509874903E-3</v>
      </c>
      <c r="T144" s="84">
        <f t="shared" si="2"/>
        <v>9.6612896658093174E-4</v>
      </c>
      <c r="U144" s="84">
        <f>R144/'סכום נכסי הקרן'!$C$42</f>
        <v>7.1355341962561075E-5</v>
      </c>
    </row>
    <row r="145" spans="2:21">
      <c r="B145" s="76" t="s">
        <v>476</v>
      </c>
      <c r="C145" s="73">
        <v>1171214</v>
      </c>
      <c r="D145" s="86" t="s">
        <v>119</v>
      </c>
      <c r="E145" s="86" t="s">
        <v>290</v>
      </c>
      <c r="F145" s="73" t="s">
        <v>477</v>
      </c>
      <c r="G145" s="86" t="s">
        <v>478</v>
      </c>
      <c r="H145" s="73" t="s">
        <v>463</v>
      </c>
      <c r="I145" s="73" t="s">
        <v>130</v>
      </c>
      <c r="J145" s="73"/>
      <c r="K145" s="83">
        <v>1.5300000000000504</v>
      </c>
      <c r="L145" s="86" t="s">
        <v>132</v>
      </c>
      <c r="M145" s="87">
        <v>1.8500000000000003E-2</v>
      </c>
      <c r="N145" s="87">
        <v>3.7499999999999263E-2</v>
      </c>
      <c r="O145" s="83">
        <v>3174948.1973250001</v>
      </c>
      <c r="P145" s="85">
        <v>106.43</v>
      </c>
      <c r="Q145" s="73"/>
      <c r="R145" s="83">
        <v>3379.097472511</v>
      </c>
      <c r="S145" s="84">
        <v>4.5309798454803629E-3</v>
      </c>
      <c r="T145" s="84">
        <f t="shared" si="2"/>
        <v>2.6517134317535457E-3</v>
      </c>
      <c r="U145" s="84">
        <f>R145/'סכום נכסי הקרן'!$C$42</f>
        <v>1.958474750830694E-4</v>
      </c>
    </row>
    <row r="146" spans="2:21">
      <c r="B146" s="76" t="s">
        <v>479</v>
      </c>
      <c r="C146" s="73">
        <v>1175660</v>
      </c>
      <c r="D146" s="86" t="s">
        <v>119</v>
      </c>
      <c r="E146" s="86" t="s">
        <v>290</v>
      </c>
      <c r="F146" s="73" t="s">
        <v>477</v>
      </c>
      <c r="G146" s="86" t="s">
        <v>478</v>
      </c>
      <c r="H146" s="73" t="s">
        <v>463</v>
      </c>
      <c r="I146" s="73" t="s">
        <v>130</v>
      </c>
      <c r="J146" s="73"/>
      <c r="K146" s="83">
        <v>1.3799999999999812</v>
      </c>
      <c r="L146" s="86" t="s">
        <v>132</v>
      </c>
      <c r="M146" s="87">
        <v>0.01</v>
      </c>
      <c r="N146" s="87">
        <v>4.5199999999999248E-2</v>
      </c>
      <c r="O146" s="83">
        <v>3115908.5382829998</v>
      </c>
      <c r="P146" s="85">
        <v>103.05</v>
      </c>
      <c r="Q146" s="73"/>
      <c r="R146" s="83">
        <v>3210.9435418870003</v>
      </c>
      <c r="S146" s="84">
        <v>3.2754759430243794E-3</v>
      </c>
      <c r="T146" s="84">
        <f t="shared" si="2"/>
        <v>2.5197562922909572E-3</v>
      </c>
      <c r="U146" s="84">
        <f>R146/'סכום נכסי הקרן'!$C$42</f>
        <v>1.8610152279672357E-4</v>
      </c>
    </row>
    <row r="147" spans="2:21">
      <c r="B147" s="76" t="s">
        <v>480</v>
      </c>
      <c r="C147" s="73">
        <v>1182831</v>
      </c>
      <c r="D147" s="86" t="s">
        <v>119</v>
      </c>
      <c r="E147" s="86" t="s">
        <v>290</v>
      </c>
      <c r="F147" s="73" t="s">
        <v>477</v>
      </c>
      <c r="G147" s="86" t="s">
        <v>478</v>
      </c>
      <c r="H147" s="73" t="s">
        <v>463</v>
      </c>
      <c r="I147" s="73" t="s">
        <v>130</v>
      </c>
      <c r="J147" s="73"/>
      <c r="K147" s="83">
        <v>4.3700000000000463</v>
      </c>
      <c r="L147" s="86" t="s">
        <v>132</v>
      </c>
      <c r="M147" s="87">
        <v>0.01</v>
      </c>
      <c r="N147" s="87">
        <v>5.1900000000000598E-2</v>
      </c>
      <c r="O147" s="83">
        <v>6753277.2765760003</v>
      </c>
      <c r="P147" s="85">
        <v>88.87</v>
      </c>
      <c r="Q147" s="73"/>
      <c r="R147" s="83">
        <v>6001.6374703559995</v>
      </c>
      <c r="S147" s="84">
        <v>5.7035020890665832E-3</v>
      </c>
      <c r="T147" s="84">
        <f t="shared" si="2"/>
        <v>4.7097258431057498E-3</v>
      </c>
      <c r="U147" s="84">
        <f>R147/'סכום נכסי הקרן'!$C$42</f>
        <v>3.4784600163064279E-4</v>
      </c>
    </row>
    <row r="148" spans="2:21">
      <c r="B148" s="76" t="s">
        <v>481</v>
      </c>
      <c r="C148" s="73">
        <v>1191659</v>
      </c>
      <c r="D148" s="86" t="s">
        <v>119</v>
      </c>
      <c r="E148" s="86" t="s">
        <v>290</v>
      </c>
      <c r="F148" s="73" t="s">
        <v>477</v>
      </c>
      <c r="G148" s="86" t="s">
        <v>478</v>
      </c>
      <c r="H148" s="73" t="s">
        <v>463</v>
      </c>
      <c r="I148" s="73" t="s">
        <v>130</v>
      </c>
      <c r="J148" s="73"/>
      <c r="K148" s="83">
        <v>3.0400000000002012</v>
      </c>
      <c r="L148" s="86" t="s">
        <v>132</v>
      </c>
      <c r="M148" s="87">
        <v>3.5400000000000001E-2</v>
      </c>
      <c r="N148" s="87">
        <v>4.7900000000003662E-2</v>
      </c>
      <c r="O148" s="83">
        <v>4678539.8099999996</v>
      </c>
      <c r="P148" s="85">
        <v>97.61</v>
      </c>
      <c r="Q148" s="73"/>
      <c r="R148" s="83">
        <v>4566.7227250269998</v>
      </c>
      <c r="S148" s="84">
        <v>6.8100024890467379E-3</v>
      </c>
      <c r="T148" s="84">
        <f t="shared" si="2"/>
        <v>3.5836906415278994E-3</v>
      </c>
      <c r="U148" s="84">
        <f>R148/'סכום נכסי הקרן'!$C$42</f>
        <v>2.6468047233819492E-4</v>
      </c>
    </row>
    <row r="149" spans="2:21">
      <c r="B149" s="76" t="s">
        <v>482</v>
      </c>
      <c r="C149" s="73">
        <v>1139542</v>
      </c>
      <c r="D149" s="86" t="s">
        <v>119</v>
      </c>
      <c r="E149" s="86" t="s">
        <v>290</v>
      </c>
      <c r="F149" s="73" t="s">
        <v>483</v>
      </c>
      <c r="G149" s="86" t="s">
        <v>324</v>
      </c>
      <c r="H149" s="73" t="s">
        <v>455</v>
      </c>
      <c r="I149" s="73" t="s">
        <v>294</v>
      </c>
      <c r="J149" s="73"/>
      <c r="K149" s="83">
        <v>3.0299999999992329</v>
      </c>
      <c r="L149" s="86" t="s">
        <v>132</v>
      </c>
      <c r="M149" s="87">
        <v>1.9400000000000001E-2</v>
      </c>
      <c r="N149" s="87">
        <v>2.4699999999997835E-2</v>
      </c>
      <c r="O149" s="83">
        <v>467601.76715700002</v>
      </c>
      <c r="P149" s="85">
        <v>108.83</v>
      </c>
      <c r="Q149" s="73"/>
      <c r="R149" s="83">
        <v>508.89097531300001</v>
      </c>
      <c r="S149" s="84">
        <v>1.2936955814744169E-3</v>
      </c>
      <c r="T149" s="84">
        <f t="shared" si="2"/>
        <v>3.9934717643196109E-4</v>
      </c>
      <c r="U149" s="84">
        <f>R149/'סכום נכסי הקרן'!$C$42</f>
        <v>2.9494565758575411E-5</v>
      </c>
    </row>
    <row r="150" spans="2:21">
      <c r="B150" s="76" t="s">
        <v>484</v>
      </c>
      <c r="C150" s="73">
        <v>1142595</v>
      </c>
      <c r="D150" s="86" t="s">
        <v>119</v>
      </c>
      <c r="E150" s="86" t="s">
        <v>290</v>
      </c>
      <c r="F150" s="73" t="s">
        <v>483</v>
      </c>
      <c r="G150" s="86" t="s">
        <v>324</v>
      </c>
      <c r="H150" s="73" t="s">
        <v>455</v>
      </c>
      <c r="I150" s="73" t="s">
        <v>294</v>
      </c>
      <c r="J150" s="73"/>
      <c r="K150" s="83">
        <v>4.0000000000001714</v>
      </c>
      <c r="L150" s="86" t="s">
        <v>132</v>
      </c>
      <c r="M150" s="87">
        <v>1.23E-2</v>
      </c>
      <c r="N150" s="87">
        <v>2.6300000000001201E-2</v>
      </c>
      <c r="O150" s="83">
        <v>5609920.2469910001</v>
      </c>
      <c r="P150" s="85">
        <v>104.15</v>
      </c>
      <c r="Q150" s="73"/>
      <c r="R150" s="83">
        <v>5842.7317417099994</v>
      </c>
      <c r="S150" s="84">
        <v>4.4114507780974423E-3</v>
      </c>
      <c r="T150" s="84">
        <f t="shared" si="2"/>
        <v>4.5850261389802976E-3</v>
      </c>
      <c r="U150" s="84">
        <f>R150/'סכום נכסי הקרן'!$C$42</f>
        <v>3.3863606140703973E-4</v>
      </c>
    </row>
    <row r="151" spans="2:21">
      <c r="B151" s="76" t="s">
        <v>485</v>
      </c>
      <c r="C151" s="73">
        <v>1820190</v>
      </c>
      <c r="D151" s="86" t="s">
        <v>119</v>
      </c>
      <c r="E151" s="86" t="s">
        <v>290</v>
      </c>
      <c r="F151" s="73" t="s">
        <v>486</v>
      </c>
      <c r="G151" s="86" t="s">
        <v>487</v>
      </c>
      <c r="H151" s="73" t="s">
        <v>488</v>
      </c>
      <c r="I151" s="73" t="s">
        <v>130</v>
      </c>
      <c r="J151" s="73"/>
      <c r="K151" s="73">
        <v>1.2</v>
      </c>
      <c r="L151" s="86" t="s">
        <v>132</v>
      </c>
      <c r="M151" s="87">
        <v>4.6500000000000007E-2</v>
      </c>
      <c r="N151" s="87">
        <v>5.1100294383397943E-2</v>
      </c>
      <c r="O151" s="83">
        <v>3.0745000000000001E-2</v>
      </c>
      <c r="P151" s="85">
        <v>110.23</v>
      </c>
      <c r="Q151" s="73"/>
      <c r="R151" s="83">
        <v>3.4309E-5</v>
      </c>
      <c r="S151" s="84">
        <v>7.1504456556827265E-11</v>
      </c>
      <c r="T151" s="84">
        <f t="shared" si="2"/>
        <v>2.6923649545518175E-11</v>
      </c>
      <c r="U151" s="84">
        <f>R151/'סכום נכסי הקרן'!$C$42</f>
        <v>1.9884987270378761E-12</v>
      </c>
    </row>
    <row r="152" spans="2:21">
      <c r="B152" s="76" t="s">
        <v>489</v>
      </c>
      <c r="C152" s="73">
        <v>1142231</v>
      </c>
      <c r="D152" s="86" t="s">
        <v>119</v>
      </c>
      <c r="E152" s="86" t="s">
        <v>290</v>
      </c>
      <c r="F152" s="73" t="s">
        <v>490</v>
      </c>
      <c r="G152" s="86" t="s">
        <v>487</v>
      </c>
      <c r="H152" s="73" t="s">
        <v>488</v>
      </c>
      <c r="I152" s="73" t="s">
        <v>130</v>
      </c>
      <c r="J152" s="73"/>
      <c r="K152" s="83">
        <v>2.8600000000002757</v>
      </c>
      <c r="L152" s="86" t="s">
        <v>132</v>
      </c>
      <c r="M152" s="87">
        <v>2.5699999999999997E-2</v>
      </c>
      <c r="N152" s="87">
        <v>4.590000000000851E-2</v>
      </c>
      <c r="O152" s="83">
        <v>1519144.333298</v>
      </c>
      <c r="P152" s="85">
        <v>105.24</v>
      </c>
      <c r="Q152" s="73"/>
      <c r="R152" s="83">
        <v>1598.7474192959999</v>
      </c>
      <c r="S152" s="84">
        <v>1.2773390664051467E-3</v>
      </c>
      <c r="T152" s="84">
        <f t="shared" si="2"/>
        <v>1.2546012774760881E-3</v>
      </c>
      <c r="U152" s="84">
        <f>R152/'סכום נכסי הקרן'!$C$42</f>
        <v>9.2661027955498132E-5</v>
      </c>
    </row>
    <row r="153" spans="2:21">
      <c r="B153" s="76" t="s">
        <v>491</v>
      </c>
      <c r="C153" s="73">
        <v>1171628</v>
      </c>
      <c r="D153" s="86" t="s">
        <v>119</v>
      </c>
      <c r="E153" s="86" t="s">
        <v>290</v>
      </c>
      <c r="F153" s="73" t="s">
        <v>490</v>
      </c>
      <c r="G153" s="86" t="s">
        <v>487</v>
      </c>
      <c r="H153" s="73" t="s">
        <v>488</v>
      </c>
      <c r="I153" s="73" t="s">
        <v>130</v>
      </c>
      <c r="J153" s="73"/>
      <c r="K153" s="83">
        <v>1.7299999999987135</v>
      </c>
      <c r="L153" s="86" t="s">
        <v>132</v>
      </c>
      <c r="M153" s="87">
        <v>1.2199999999999999E-2</v>
      </c>
      <c r="N153" s="87">
        <v>3.8699999999977377E-2</v>
      </c>
      <c r="O153" s="83">
        <v>215630.023338</v>
      </c>
      <c r="P153" s="85">
        <v>104.54</v>
      </c>
      <c r="Q153" s="73"/>
      <c r="R153" s="83">
        <v>225.419633073</v>
      </c>
      <c r="S153" s="84">
        <v>4.6876092029999998E-4</v>
      </c>
      <c r="T153" s="84">
        <f t="shared" si="2"/>
        <v>1.7689583495691366E-4</v>
      </c>
      <c r="U153" s="84">
        <f>R153/'סכום נכסי הקרן'!$C$42</f>
        <v>1.3064987420647807E-5</v>
      </c>
    </row>
    <row r="154" spans="2:21">
      <c r="B154" s="76" t="s">
        <v>492</v>
      </c>
      <c r="C154" s="73">
        <v>1178292</v>
      </c>
      <c r="D154" s="86" t="s">
        <v>119</v>
      </c>
      <c r="E154" s="86" t="s">
        <v>290</v>
      </c>
      <c r="F154" s="73" t="s">
        <v>490</v>
      </c>
      <c r="G154" s="86" t="s">
        <v>487</v>
      </c>
      <c r="H154" s="73" t="s">
        <v>488</v>
      </c>
      <c r="I154" s="73" t="s">
        <v>130</v>
      </c>
      <c r="J154" s="73"/>
      <c r="K154" s="83">
        <v>5.5499999999989642</v>
      </c>
      <c r="L154" s="86" t="s">
        <v>132</v>
      </c>
      <c r="M154" s="87">
        <v>1.09E-2</v>
      </c>
      <c r="N154" s="87">
        <v>4.4699999999993356E-2</v>
      </c>
      <c r="O154" s="83">
        <v>1559513.27</v>
      </c>
      <c r="P154" s="85">
        <v>89.75</v>
      </c>
      <c r="Q154" s="73"/>
      <c r="R154" s="83">
        <v>1399.663170519</v>
      </c>
      <c r="S154" s="84">
        <v>3.4655850444444444E-3</v>
      </c>
      <c r="T154" s="84">
        <f t="shared" si="2"/>
        <v>1.0983718757417121E-3</v>
      </c>
      <c r="U154" s="84">
        <f>R154/'סכום נכסי הקרן'!$C$42</f>
        <v>8.1122400328159647E-5</v>
      </c>
    </row>
    <row r="155" spans="2:21">
      <c r="B155" s="76" t="s">
        <v>493</v>
      </c>
      <c r="C155" s="73">
        <v>1184530</v>
      </c>
      <c r="D155" s="86" t="s">
        <v>119</v>
      </c>
      <c r="E155" s="86" t="s">
        <v>290</v>
      </c>
      <c r="F155" s="73" t="s">
        <v>490</v>
      </c>
      <c r="G155" s="86" t="s">
        <v>487</v>
      </c>
      <c r="H155" s="73" t="s">
        <v>488</v>
      </c>
      <c r="I155" s="73" t="s">
        <v>130</v>
      </c>
      <c r="J155" s="73"/>
      <c r="K155" s="83">
        <v>6.4899999999980871</v>
      </c>
      <c r="L155" s="86" t="s">
        <v>132</v>
      </c>
      <c r="M155" s="87">
        <v>1.54E-2</v>
      </c>
      <c r="N155" s="87">
        <v>4.6799999999988566E-2</v>
      </c>
      <c r="O155" s="83">
        <v>1973664.3867250001</v>
      </c>
      <c r="P155" s="85">
        <v>86.8</v>
      </c>
      <c r="Q155" s="73"/>
      <c r="R155" s="83">
        <v>1713.1406811719999</v>
      </c>
      <c r="S155" s="84">
        <v>5.6390411049285719E-3</v>
      </c>
      <c r="T155" s="84">
        <f t="shared" si="2"/>
        <v>1.3443702620899826E-3</v>
      </c>
      <c r="U155" s="84">
        <f>R155/'סכום נכסי הקרן'!$C$42</f>
        <v>9.9291091659544777E-5</v>
      </c>
    </row>
    <row r="156" spans="2:21">
      <c r="B156" s="76" t="s">
        <v>494</v>
      </c>
      <c r="C156" s="73">
        <v>1182989</v>
      </c>
      <c r="D156" s="86" t="s">
        <v>119</v>
      </c>
      <c r="E156" s="86" t="s">
        <v>290</v>
      </c>
      <c r="F156" s="73" t="s">
        <v>495</v>
      </c>
      <c r="G156" s="86" t="s">
        <v>496</v>
      </c>
      <c r="H156" s="73" t="s">
        <v>497</v>
      </c>
      <c r="I156" s="73" t="s">
        <v>294</v>
      </c>
      <c r="J156" s="73"/>
      <c r="K156" s="83">
        <v>4.7099999999998925</v>
      </c>
      <c r="L156" s="86" t="s">
        <v>132</v>
      </c>
      <c r="M156" s="87">
        <v>7.4999999999999997E-3</v>
      </c>
      <c r="N156" s="87">
        <v>3.8399999999999476E-2</v>
      </c>
      <c r="O156" s="83">
        <v>5730645.386721001</v>
      </c>
      <c r="P156" s="85">
        <v>92.39</v>
      </c>
      <c r="Q156" s="73"/>
      <c r="R156" s="83">
        <v>5294.5434514669996</v>
      </c>
      <c r="S156" s="84">
        <v>4.2810737985365319E-3</v>
      </c>
      <c r="T156" s="84">
        <f t="shared" si="2"/>
        <v>4.154840782034327E-3</v>
      </c>
      <c r="U156" s="84">
        <f>R156/'סכום נכסי הקרן'!$C$42</f>
        <v>3.0686388159051131E-4</v>
      </c>
    </row>
    <row r="157" spans="2:21">
      <c r="B157" s="76" t="s">
        <v>498</v>
      </c>
      <c r="C157" s="73">
        <v>1260769</v>
      </c>
      <c r="D157" s="86" t="s">
        <v>119</v>
      </c>
      <c r="E157" s="86" t="s">
        <v>290</v>
      </c>
      <c r="F157" s="73" t="s">
        <v>499</v>
      </c>
      <c r="G157" s="86" t="s">
        <v>487</v>
      </c>
      <c r="H157" s="73" t="s">
        <v>488</v>
      </c>
      <c r="I157" s="73" t="s">
        <v>130</v>
      </c>
      <c r="J157" s="73"/>
      <c r="K157" s="83">
        <v>3.7899999999994356</v>
      </c>
      <c r="L157" s="86" t="s">
        <v>132</v>
      </c>
      <c r="M157" s="87">
        <v>1.0800000000000001E-2</v>
      </c>
      <c r="N157" s="87">
        <v>3.6899999999993917E-2</v>
      </c>
      <c r="O157" s="83">
        <v>2321268.6661120001</v>
      </c>
      <c r="P157" s="85">
        <v>99.93</v>
      </c>
      <c r="Q157" s="73"/>
      <c r="R157" s="83">
        <v>2319.6437686889999</v>
      </c>
      <c r="S157" s="84">
        <v>7.0770386161951226E-3</v>
      </c>
      <c r="T157" s="84">
        <f t="shared" si="2"/>
        <v>1.820317581352638E-3</v>
      </c>
      <c r="U157" s="84">
        <f>R157/'סכום נכסי הקרן'!$C$42</f>
        <v>1.3444311058962422E-4</v>
      </c>
    </row>
    <row r="158" spans="2:21">
      <c r="B158" s="76" t="s">
        <v>500</v>
      </c>
      <c r="C158" s="73">
        <v>6120224</v>
      </c>
      <c r="D158" s="86" t="s">
        <v>119</v>
      </c>
      <c r="E158" s="86" t="s">
        <v>290</v>
      </c>
      <c r="F158" s="73" t="s">
        <v>501</v>
      </c>
      <c r="G158" s="86" t="s">
        <v>314</v>
      </c>
      <c r="H158" s="73" t="s">
        <v>497</v>
      </c>
      <c r="I158" s="73" t="s">
        <v>294</v>
      </c>
      <c r="J158" s="73"/>
      <c r="K158" s="83">
        <v>3.9900000000022326</v>
      </c>
      <c r="L158" s="86" t="s">
        <v>132</v>
      </c>
      <c r="M158" s="87">
        <v>1.8000000000000002E-2</v>
      </c>
      <c r="N158" s="87">
        <v>3.2799999999997075E-2</v>
      </c>
      <c r="O158" s="83">
        <v>263190.188968</v>
      </c>
      <c r="P158" s="85">
        <v>103.82</v>
      </c>
      <c r="Q158" s="73"/>
      <c r="R158" s="83">
        <v>273.24405466099995</v>
      </c>
      <c r="S158" s="84">
        <v>4.7165176285261735E-4</v>
      </c>
      <c r="T158" s="84">
        <f t="shared" si="2"/>
        <v>2.1442557836396208E-4</v>
      </c>
      <c r="U158" s="84">
        <f>R158/'סכום נכסי הקרן'!$C$42</f>
        <v>1.5836819926668402E-5</v>
      </c>
    </row>
    <row r="159" spans="2:21">
      <c r="B159" s="76" t="s">
        <v>502</v>
      </c>
      <c r="C159" s="73">
        <v>1193630</v>
      </c>
      <c r="D159" s="86" t="s">
        <v>119</v>
      </c>
      <c r="E159" s="86" t="s">
        <v>290</v>
      </c>
      <c r="F159" s="73" t="s">
        <v>503</v>
      </c>
      <c r="G159" s="86" t="s">
        <v>314</v>
      </c>
      <c r="H159" s="73" t="s">
        <v>497</v>
      </c>
      <c r="I159" s="73" t="s">
        <v>294</v>
      </c>
      <c r="J159" s="73"/>
      <c r="K159" s="83">
        <v>5.0899999999994696</v>
      </c>
      <c r="L159" s="86" t="s">
        <v>132</v>
      </c>
      <c r="M159" s="87">
        <v>3.6200000000000003E-2</v>
      </c>
      <c r="N159" s="87">
        <v>4.6199999999994711E-2</v>
      </c>
      <c r="O159" s="83">
        <v>4844579.6729009999</v>
      </c>
      <c r="P159" s="85">
        <v>96.18</v>
      </c>
      <c r="Q159" s="73"/>
      <c r="R159" s="83">
        <v>4659.5166153830005</v>
      </c>
      <c r="S159" s="84">
        <v>3.8428123044921573E-3</v>
      </c>
      <c r="T159" s="84">
        <f t="shared" si="2"/>
        <v>3.6565097322594918E-3</v>
      </c>
      <c r="U159" s="84">
        <f>R159/'סכום נכסי הקרן'!$C$42</f>
        <v>2.7005866852140631E-4</v>
      </c>
    </row>
    <row r="160" spans="2:21">
      <c r="B160" s="76" t="s">
        <v>504</v>
      </c>
      <c r="C160" s="73">
        <v>1132828</v>
      </c>
      <c r="D160" s="86" t="s">
        <v>119</v>
      </c>
      <c r="E160" s="86" t="s">
        <v>290</v>
      </c>
      <c r="F160" s="73" t="s">
        <v>505</v>
      </c>
      <c r="G160" s="86" t="s">
        <v>156</v>
      </c>
      <c r="H160" s="73" t="s">
        <v>497</v>
      </c>
      <c r="I160" s="73" t="s">
        <v>294</v>
      </c>
      <c r="J160" s="73"/>
      <c r="K160" s="83">
        <v>0.76000000000020806</v>
      </c>
      <c r="L160" s="86" t="s">
        <v>132</v>
      </c>
      <c r="M160" s="87">
        <v>1.9799999999999998E-2</v>
      </c>
      <c r="N160" s="87">
        <v>2.1800000000001981E-2</v>
      </c>
      <c r="O160" s="83">
        <v>1931726.9027150003</v>
      </c>
      <c r="P160" s="85">
        <v>109.42</v>
      </c>
      <c r="Q160" s="73"/>
      <c r="R160" s="83">
        <v>2113.6954755310003</v>
      </c>
      <c r="S160" s="84">
        <v>6.3568829108947801E-3</v>
      </c>
      <c r="T160" s="84">
        <f t="shared" si="2"/>
        <v>1.6587016884532933E-3</v>
      </c>
      <c r="U160" s="84">
        <f>R160/'סכום נכסי הקרן'!$C$42</f>
        <v>1.2250665313588599E-4</v>
      </c>
    </row>
    <row r="161" spans="2:21">
      <c r="B161" s="76" t="s">
        <v>506</v>
      </c>
      <c r="C161" s="73">
        <v>1166057</v>
      </c>
      <c r="D161" s="86" t="s">
        <v>119</v>
      </c>
      <c r="E161" s="86" t="s">
        <v>290</v>
      </c>
      <c r="F161" s="73" t="s">
        <v>507</v>
      </c>
      <c r="G161" s="86" t="s">
        <v>324</v>
      </c>
      <c r="H161" s="73" t="s">
        <v>508</v>
      </c>
      <c r="I161" s="73" t="s">
        <v>294</v>
      </c>
      <c r="J161" s="73"/>
      <c r="K161" s="83">
        <v>3.96999999999993</v>
      </c>
      <c r="L161" s="86" t="s">
        <v>132</v>
      </c>
      <c r="M161" s="87">
        <v>2.75E-2</v>
      </c>
      <c r="N161" s="87">
        <v>3.7799999999998592E-2</v>
      </c>
      <c r="O161" s="83">
        <v>3416875.521644</v>
      </c>
      <c r="P161" s="85">
        <v>104.28</v>
      </c>
      <c r="Q161" s="73"/>
      <c r="R161" s="83">
        <v>3563.1177873250003</v>
      </c>
      <c r="S161" s="84">
        <v>3.7839175063130574E-3</v>
      </c>
      <c r="T161" s="84">
        <f t="shared" si="2"/>
        <v>2.7961215598047299E-3</v>
      </c>
      <c r="U161" s="84">
        <f>R161/'סכום נכסי הקרן'!$C$42</f>
        <v>2.0651301945209062E-4</v>
      </c>
    </row>
    <row r="162" spans="2:21">
      <c r="B162" s="76" t="s">
        <v>509</v>
      </c>
      <c r="C162" s="73">
        <v>1180355</v>
      </c>
      <c r="D162" s="86" t="s">
        <v>119</v>
      </c>
      <c r="E162" s="86" t="s">
        <v>290</v>
      </c>
      <c r="F162" s="73" t="s">
        <v>507</v>
      </c>
      <c r="G162" s="86" t="s">
        <v>324</v>
      </c>
      <c r="H162" s="73" t="s">
        <v>508</v>
      </c>
      <c r="I162" s="73" t="s">
        <v>294</v>
      </c>
      <c r="J162" s="73"/>
      <c r="K162" s="83">
        <v>4.2100000000039319</v>
      </c>
      <c r="L162" s="86" t="s">
        <v>132</v>
      </c>
      <c r="M162" s="87">
        <v>2.5000000000000001E-2</v>
      </c>
      <c r="N162" s="87">
        <v>6.140000000005779E-2</v>
      </c>
      <c r="O162" s="83">
        <v>244576.14914299999</v>
      </c>
      <c r="P162" s="85">
        <v>86.31</v>
      </c>
      <c r="Q162" s="73"/>
      <c r="R162" s="83">
        <v>211.09365187699999</v>
      </c>
      <c r="S162" s="84">
        <v>2.8747724011744693E-4</v>
      </c>
      <c r="T162" s="84">
        <f t="shared" si="2"/>
        <v>1.6565366243317972E-4</v>
      </c>
      <c r="U162" s="84">
        <f>R162/'סכום נכסי הקרן'!$C$42</f>
        <v>1.2234674809618207E-5</v>
      </c>
    </row>
    <row r="163" spans="2:21">
      <c r="B163" s="76" t="s">
        <v>510</v>
      </c>
      <c r="C163" s="73">
        <v>1260603</v>
      </c>
      <c r="D163" s="86" t="s">
        <v>119</v>
      </c>
      <c r="E163" s="86" t="s">
        <v>290</v>
      </c>
      <c r="F163" s="73" t="s">
        <v>499</v>
      </c>
      <c r="G163" s="86" t="s">
        <v>487</v>
      </c>
      <c r="H163" s="73" t="s">
        <v>511</v>
      </c>
      <c r="I163" s="73" t="s">
        <v>130</v>
      </c>
      <c r="J163" s="73"/>
      <c r="K163" s="83">
        <v>2.4599999999997886</v>
      </c>
      <c r="L163" s="86" t="s">
        <v>132</v>
      </c>
      <c r="M163" s="87">
        <v>0.04</v>
      </c>
      <c r="N163" s="87">
        <v>0.13529999999998837</v>
      </c>
      <c r="O163" s="83">
        <v>3872152.7927289996</v>
      </c>
      <c r="P163" s="85">
        <v>87.99</v>
      </c>
      <c r="Q163" s="73"/>
      <c r="R163" s="83">
        <v>3407.1072732319999</v>
      </c>
      <c r="S163" s="84">
        <v>1.3377867429722782E-3</v>
      </c>
      <c r="T163" s="84">
        <f t="shared" si="2"/>
        <v>2.6736938467598705E-3</v>
      </c>
      <c r="U163" s="84">
        <f>R163/'סכום נכסי הקרן'!$C$42</f>
        <v>1.9747088156761553E-4</v>
      </c>
    </row>
    <row r="164" spans="2:21">
      <c r="B164" s="76" t="s">
        <v>512</v>
      </c>
      <c r="C164" s="73">
        <v>1260652</v>
      </c>
      <c r="D164" s="86" t="s">
        <v>119</v>
      </c>
      <c r="E164" s="86" t="s">
        <v>290</v>
      </c>
      <c r="F164" s="73" t="s">
        <v>499</v>
      </c>
      <c r="G164" s="86" t="s">
        <v>487</v>
      </c>
      <c r="H164" s="73" t="s">
        <v>511</v>
      </c>
      <c r="I164" s="73" t="s">
        <v>130</v>
      </c>
      <c r="J164" s="73"/>
      <c r="K164" s="83">
        <v>3.1900000000004227</v>
      </c>
      <c r="L164" s="86" t="s">
        <v>132</v>
      </c>
      <c r="M164" s="87">
        <v>3.2799999999999996E-2</v>
      </c>
      <c r="N164" s="87">
        <v>0.12140000000001237</v>
      </c>
      <c r="O164" s="83">
        <v>3618326.3304719995</v>
      </c>
      <c r="P164" s="85">
        <v>84.87</v>
      </c>
      <c r="Q164" s="73"/>
      <c r="R164" s="83">
        <v>3070.8735325300004</v>
      </c>
      <c r="S164" s="84">
        <v>2.4114668704418095E-3</v>
      </c>
      <c r="T164" s="84">
        <f t="shared" si="2"/>
        <v>2.4098377332025167E-3</v>
      </c>
      <c r="U164" s="84">
        <f>R164/'סכום נכסי הקרן'!$C$42</f>
        <v>1.7798327291177859E-4</v>
      </c>
    </row>
    <row r="165" spans="2:21">
      <c r="B165" s="76" t="s">
        <v>513</v>
      </c>
      <c r="C165" s="73">
        <v>1260736</v>
      </c>
      <c r="D165" s="86" t="s">
        <v>119</v>
      </c>
      <c r="E165" s="86" t="s">
        <v>290</v>
      </c>
      <c r="F165" s="73" t="s">
        <v>499</v>
      </c>
      <c r="G165" s="86" t="s">
        <v>487</v>
      </c>
      <c r="H165" s="73" t="s">
        <v>511</v>
      </c>
      <c r="I165" s="73" t="s">
        <v>130</v>
      </c>
      <c r="J165" s="73"/>
      <c r="K165" s="83">
        <v>4.0699999999995171</v>
      </c>
      <c r="L165" s="86" t="s">
        <v>132</v>
      </c>
      <c r="M165" s="87">
        <v>1.29E-2</v>
      </c>
      <c r="N165" s="87">
        <v>9.4999999999991952E-2</v>
      </c>
      <c r="O165" s="83">
        <v>1585129.6567430003</v>
      </c>
      <c r="P165" s="85">
        <v>78.33</v>
      </c>
      <c r="Q165" s="73"/>
      <c r="R165" s="83">
        <v>1241.6320556799999</v>
      </c>
      <c r="S165" s="84">
        <v>1.5381818516982074E-3</v>
      </c>
      <c r="T165" s="84">
        <f t="shared" si="2"/>
        <v>9.7435851617970871E-4</v>
      </c>
      <c r="U165" s="84">
        <f>R165/'סכום נכסי הקרן'!$C$42</f>
        <v>7.1963151422924047E-5</v>
      </c>
    </row>
    <row r="166" spans="2:21">
      <c r="B166" s="76" t="s">
        <v>514</v>
      </c>
      <c r="C166" s="73">
        <v>6120323</v>
      </c>
      <c r="D166" s="86" t="s">
        <v>119</v>
      </c>
      <c r="E166" s="86" t="s">
        <v>290</v>
      </c>
      <c r="F166" s="73" t="s">
        <v>501</v>
      </c>
      <c r="G166" s="86" t="s">
        <v>314</v>
      </c>
      <c r="H166" s="73" t="s">
        <v>508</v>
      </c>
      <c r="I166" s="73" t="s">
        <v>294</v>
      </c>
      <c r="J166" s="73"/>
      <c r="K166" s="83">
        <v>3.1900000000001238</v>
      </c>
      <c r="L166" s="86" t="s">
        <v>132</v>
      </c>
      <c r="M166" s="87">
        <v>3.3000000000000002E-2</v>
      </c>
      <c r="N166" s="87">
        <v>5.7600000000002573E-2</v>
      </c>
      <c r="O166" s="83">
        <v>4121013.637745</v>
      </c>
      <c r="P166" s="85">
        <v>101.7</v>
      </c>
      <c r="Q166" s="73"/>
      <c r="R166" s="83">
        <v>4191.0710512919995</v>
      </c>
      <c r="S166" s="84">
        <v>6.5268495388695492E-3</v>
      </c>
      <c r="T166" s="84">
        <f t="shared" si="2"/>
        <v>3.2889016935892107E-3</v>
      </c>
      <c r="U166" s="84">
        <f>R166/'סכום נכסי הקרן'!$C$42</f>
        <v>2.4290825877814668E-4</v>
      </c>
    </row>
    <row r="167" spans="2:21">
      <c r="B167" s="76" t="s">
        <v>515</v>
      </c>
      <c r="C167" s="73">
        <v>1168350</v>
      </c>
      <c r="D167" s="86" t="s">
        <v>119</v>
      </c>
      <c r="E167" s="86" t="s">
        <v>290</v>
      </c>
      <c r="F167" s="73" t="s">
        <v>516</v>
      </c>
      <c r="G167" s="86" t="s">
        <v>314</v>
      </c>
      <c r="H167" s="73" t="s">
        <v>508</v>
      </c>
      <c r="I167" s="73" t="s">
        <v>294</v>
      </c>
      <c r="J167" s="73"/>
      <c r="K167" s="83">
        <v>2.75</v>
      </c>
      <c r="L167" s="86" t="s">
        <v>132</v>
      </c>
      <c r="M167" s="87">
        <v>1E-3</v>
      </c>
      <c r="N167" s="87">
        <v>3.2400000000000553E-2</v>
      </c>
      <c r="O167" s="83">
        <v>4338298.5720079998</v>
      </c>
      <c r="P167" s="85">
        <v>100.12</v>
      </c>
      <c r="Q167" s="73"/>
      <c r="R167" s="83">
        <v>4343.5046733239997</v>
      </c>
      <c r="S167" s="84">
        <v>7.6606427080715507E-3</v>
      </c>
      <c r="T167" s="84">
        <f t="shared" si="2"/>
        <v>3.4085224758487794E-3</v>
      </c>
      <c r="U167" s="84">
        <f>R167/'סכום נכסי הקרן'!$C$42</f>
        <v>2.5174308530670784E-4</v>
      </c>
    </row>
    <row r="168" spans="2:21">
      <c r="B168" s="76" t="s">
        <v>517</v>
      </c>
      <c r="C168" s="73">
        <v>1175975</v>
      </c>
      <c r="D168" s="86" t="s">
        <v>119</v>
      </c>
      <c r="E168" s="86" t="s">
        <v>290</v>
      </c>
      <c r="F168" s="73" t="s">
        <v>516</v>
      </c>
      <c r="G168" s="86" t="s">
        <v>314</v>
      </c>
      <c r="H168" s="73" t="s">
        <v>508</v>
      </c>
      <c r="I168" s="73" t="s">
        <v>294</v>
      </c>
      <c r="J168" s="73"/>
      <c r="K168" s="83">
        <v>5.4600000000002211</v>
      </c>
      <c r="L168" s="86" t="s">
        <v>132</v>
      </c>
      <c r="M168" s="87">
        <v>3.0000000000000001E-3</v>
      </c>
      <c r="N168" s="87">
        <v>4.0200000000003511E-2</v>
      </c>
      <c r="O168" s="83">
        <v>2446520.0832420001</v>
      </c>
      <c r="P168" s="85">
        <v>88.42</v>
      </c>
      <c r="Q168" s="73"/>
      <c r="R168" s="83">
        <v>2163.2130571120001</v>
      </c>
      <c r="S168" s="84">
        <v>6.7621908689530505E-3</v>
      </c>
      <c r="T168" s="84">
        <f t="shared" si="2"/>
        <v>1.6975601224743504E-3</v>
      </c>
      <c r="U168" s="84">
        <f>R168/'סכום נכסי הקרן'!$C$42</f>
        <v>1.2537661868253008E-4</v>
      </c>
    </row>
    <row r="169" spans="2:21">
      <c r="B169" s="76" t="s">
        <v>518</v>
      </c>
      <c r="C169" s="73">
        <v>1185834</v>
      </c>
      <c r="D169" s="86" t="s">
        <v>119</v>
      </c>
      <c r="E169" s="86" t="s">
        <v>290</v>
      </c>
      <c r="F169" s="73" t="s">
        <v>516</v>
      </c>
      <c r="G169" s="86" t="s">
        <v>314</v>
      </c>
      <c r="H169" s="73" t="s">
        <v>508</v>
      </c>
      <c r="I169" s="73" t="s">
        <v>294</v>
      </c>
      <c r="J169" s="73"/>
      <c r="K169" s="83">
        <v>3.9800000000007127</v>
      </c>
      <c r="L169" s="86" t="s">
        <v>132</v>
      </c>
      <c r="M169" s="87">
        <v>3.0000000000000001E-3</v>
      </c>
      <c r="N169" s="87">
        <v>3.8500000000004302E-2</v>
      </c>
      <c r="O169" s="83">
        <v>3553373.2644560002</v>
      </c>
      <c r="P169" s="85">
        <v>91.6</v>
      </c>
      <c r="Q169" s="73"/>
      <c r="R169" s="83">
        <v>3254.889917816</v>
      </c>
      <c r="S169" s="84">
        <v>6.986577397672041E-3</v>
      </c>
      <c r="T169" s="84">
        <f t="shared" si="2"/>
        <v>2.5542427775953375E-3</v>
      </c>
      <c r="U169" s="84">
        <f>R169/'סכום נכסי הקרן'!$C$42</f>
        <v>1.8864858953118811E-4</v>
      </c>
    </row>
    <row r="170" spans="2:21">
      <c r="B170" s="76" t="s">
        <v>519</v>
      </c>
      <c r="C170" s="73">
        <v>1192129</v>
      </c>
      <c r="D170" s="86" t="s">
        <v>119</v>
      </c>
      <c r="E170" s="86" t="s">
        <v>290</v>
      </c>
      <c r="F170" s="73" t="s">
        <v>516</v>
      </c>
      <c r="G170" s="86" t="s">
        <v>314</v>
      </c>
      <c r="H170" s="73" t="s">
        <v>508</v>
      </c>
      <c r="I170" s="73" t="s">
        <v>294</v>
      </c>
      <c r="J170" s="73"/>
      <c r="K170" s="83">
        <v>3.4900000000010971</v>
      </c>
      <c r="L170" s="86" t="s">
        <v>132</v>
      </c>
      <c r="M170" s="87">
        <v>3.0000000000000001E-3</v>
      </c>
      <c r="N170" s="87">
        <v>3.2800000000005124E-2</v>
      </c>
      <c r="O170" s="83">
        <v>1367737.6953120001</v>
      </c>
      <c r="P170" s="85">
        <v>91.26</v>
      </c>
      <c r="Q170" s="73"/>
      <c r="R170" s="83">
        <v>1248.1974211870001</v>
      </c>
      <c r="S170" s="84">
        <v>5.4709507812480008E-3</v>
      </c>
      <c r="T170" s="84">
        <f t="shared" si="2"/>
        <v>9.7951062204256422E-4</v>
      </c>
      <c r="U170" s="84">
        <f>R170/'סכום נכסי הקרן'!$C$42</f>
        <v>7.2343670265012378E-5</v>
      </c>
    </row>
    <row r="171" spans="2:21">
      <c r="B171" s="76" t="s">
        <v>520</v>
      </c>
      <c r="C171" s="73">
        <v>1188192</v>
      </c>
      <c r="D171" s="86" t="s">
        <v>119</v>
      </c>
      <c r="E171" s="86" t="s">
        <v>290</v>
      </c>
      <c r="F171" s="73" t="s">
        <v>521</v>
      </c>
      <c r="G171" s="86" t="s">
        <v>522</v>
      </c>
      <c r="H171" s="73" t="s">
        <v>511</v>
      </c>
      <c r="I171" s="73" t="s">
        <v>130</v>
      </c>
      <c r="J171" s="73"/>
      <c r="K171" s="83">
        <v>4.4100000000003403</v>
      </c>
      <c r="L171" s="86" t="s">
        <v>132</v>
      </c>
      <c r="M171" s="87">
        <v>3.2500000000000001E-2</v>
      </c>
      <c r="N171" s="87">
        <v>5.5600000000005832E-2</v>
      </c>
      <c r="O171" s="83">
        <v>1753064.5064970001</v>
      </c>
      <c r="P171" s="85">
        <v>93.95</v>
      </c>
      <c r="Q171" s="73"/>
      <c r="R171" s="83">
        <v>1647.0041156839998</v>
      </c>
      <c r="S171" s="84">
        <v>6.7425557942192311E-3</v>
      </c>
      <c r="T171" s="84">
        <f t="shared" si="2"/>
        <v>1.2924702442712432E-3</v>
      </c>
      <c r="U171" s="84">
        <f>R171/'סכום נכסי הקרן'!$C$42</f>
        <v>9.5457914467451E-5</v>
      </c>
    </row>
    <row r="172" spans="2:21">
      <c r="B172" s="76" t="s">
        <v>527</v>
      </c>
      <c r="C172" s="73">
        <v>3660156</v>
      </c>
      <c r="D172" s="86" t="s">
        <v>119</v>
      </c>
      <c r="E172" s="86" t="s">
        <v>290</v>
      </c>
      <c r="F172" s="73" t="s">
        <v>528</v>
      </c>
      <c r="G172" s="86" t="s">
        <v>314</v>
      </c>
      <c r="H172" s="73" t="s">
        <v>526</v>
      </c>
      <c r="I172" s="73"/>
      <c r="J172" s="73"/>
      <c r="K172" s="83">
        <v>3.6600000000004806</v>
      </c>
      <c r="L172" s="86" t="s">
        <v>132</v>
      </c>
      <c r="M172" s="87">
        <v>1.9E-2</v>
      </c>
      <c r="N172" s="87">
        <v>3.7000000000004252E-2</v>
      </c>
      <c r="O172" s="83">
        <v>3564601.76</v>
      </c>
      <c r="P172" s="85">
        <v>98.09</v>
      </c>
      <c r="Q172" s="83">
        <v>35.413835482000003</v>
      </c>
      <c r="R172" s="83">
        <v>3531.9317130049999</v>
      </c>
      <c r="S172" s="84">
        <v>6.5548540945291655E-3</v>
      </c>
      <c r="T172" s="84">
        <f t="shared" si="2"/>
        <v>2.7716485954020313E-3</v>
      </c>
      <c r="U172" s="84">
        <f>R172/'סכום נכסי הקרן'!$C$42</f>
        <v>2.0470552086318888E-4</v>
      </c>
    </row>
    <row r="173" spans="2:21">
      <c r="B173" s="76" t="s">
        <v>529</v>
      </c>
      <c r="C173" s="73">
        <v>1140581</v>
      </c>
      <c r="D173" s="86" t="s">
        <v>119</v>
      </c>
      <c r="E173" s="86" t="s">
        <v>290</v>
      </c>
      <c r="F173" s="73" t="s">
        <v>530</v>
      </c>
      <c r="G173" s="86" t="s">
        <v>314</v>
      </c>
      <c r="H173" s="73" t="s">
        <v>526</v>
      </c>
      <c r="I173" s="73"/>
      <c r="J173" s="73"/>
      <c r="K173" s="73">
        <v>0.01</v>
      </c>
      <c r="L173" s="86" t="s">
        <v>132</v>
      </c>
      <c r="M173" s="87">
        <v>2.1000000000000001E-2</v>
      </c>
      <c r="N173" s="87">
        <v>0.24750082781456953</v>
      </c>
      <c r="O173" s="83">
        <v>9.7134999999999999E-2</v>
      </c>
      <c r="P173" s="85">
        <v>111.53</v>
      </c>
      <c r="Q173" s="73"/>
      <c r="R173" s="83">
        <v>1.0872E-4</v>
      </c>
      <c r="S173" s="84">
        <v>4.7645553769995215E-10</v>
      </c>
      <c r="T173" s="84">
        <f t="shared" si="2"/>
        <v>8.531694828146364E-11</v>
      </c>
      <c r="U173" s="84">
        <f>R173/'סכום נכסי הקרן'!$C$42</f>
        <v>6.3012498645707513E-12</v>
      </c>
    </row>
    <row r="174" spans="2:21">
      <c r="B174" s="76" t="s">
        <v>531</v>
      </c>
      <c r="C174" s="73">
        <v>1155928</v>
      </c>
      <c r="D174" s="86" t="s">
        <v>119</v>
      </c>
      <c r="E174" s="86" t="s">
        <v>290</v>
      </c>
      <c r="F174" s="73" t="s">
        <v>530</v>
      </c>
      <c r="G174" s="86" t="s">
        <v>314</v>
      </c>
      <c r="H174" s="73" t="s">
        <v>526</v>
      </c>
      <c r="I174" s="73"/>
      <c r="J174" s="73"/>
      <c r="K174" s="83">
        <v>3.9399999999997379</v>
      </c>
      <c r="L174" s="86" t="s">
        <v>132</v>
      </c>
      <c r="M174" s="87">
        <v>2.75E-2</v>
      </c>
      <c r="N174" s="87">
        <v>3.469999999999869E-2</v>
      </c>
      <c r="O174" s="83">
        <v>3733444.1007739995</v>
      </c>
      <c r="P174" s="85">
        <v>106.19</v>
      </c>
      <c r="Q174" s="73"/>
      <c r="R174" s="83">
        <v>3964.5442979159998</v>
      </c>
      <c r="S174" s="84">
        <v>7.3094053957520897E-3</v>
      </c>
      <c r="T174" s="84">
        <f t="shared" si="2"/>
        <v>3.1111370568880697E-3</v>
      </c>
      <c r="U174" s="84">
        <f>R174/'סכום נכסי הקרן'!$C$42</f>
        <v>2.2977910430765208E-4</v>
      </c>
    </row>
    <row r="175" spans="2:21">
      <c r="B175" s="76" t="s">
        <v>532</v>
      </c>
      <c r="C175" s="73">
        <v>1177658</v>
      </c>
      <c r="D175" s="86" t="s">
        <v>119</v>
      </c>
      <c r="E175" s="86" t="s">
        <v>290</v>
      </c>
      <c r="F175" s="73" t="s">
        <v>530</v>
      </c>
      <c r="G175" s="86" t="s">
        <v>314</v>
      </c>
      <c r="H175" s="73" t="s">
        <v>526</v>
      </c>
      <c r="I175" s="73"/>
      <c r="J175" s="73"/>
      <c r="K175" s="83">
        <v>5.6500000000004524</v>
      </c>
      <c r="L175" s="86" t="s">
        <v>132</v>
      </c>
      <c r="M175" s="87">
        <v>8.5000000000000006E-3</v>
      </c>
      <c r="N175" s="87">
        <v>3.6300000000002414E-2</v>
      </c>
      <c r="O175" s="83">
        <v>2872271.3943589996</v>
      </c>
      <c r="P175" s="85">
        <v>92.28</v>
      </c>
      <c r="Q175" s="73"/>
      <c r="R175" s="83">
        <v>2650.5319639720001</v>
      </c>
      <c r="S175" s="84">
        <v>5.5545333131420361E-3</v>
      </c>
      <c r="T175" s="84">
        <f t="shared" si="2"/>
        <v>2.0799788308366943E-3</v>
      </c>
      <c r="U175" s="84">
        <f>R175/'סכום נכסי הקרן'!$C$42</f>
        <v>1.5362089936551702E-4</v>
      </c>
    </row>
    <row r="176" spans="2:21">
      <c r="B176" s="76" t="s">
        <v>533</v>
      </c>
      <c r="C176" s="73">
        <v>1193929</v>
      </c>
      <c r="D176" s="86" t="s">
        <v>119</v>
      </c>
      <c r="E176" s="86" t="s">
        <v>290</v>
      </c>
      <c r="F176" s="73" t="s">
        <v>530</v>
      </c>
      <c r="G176" s="86" t="s">
        <v>314</v>
      </c>
      <c r="H176" s="73" t="s">
        <v>526</v>
      </c>
      <c r="I176" s="73"/>
      <c r="J176" s="73"/>
      <c r="K176" s="83">
        <v>6.960000000001493</v>
      </c>
      <c r="L176" s="86" t="s">
        <v>132</v>
      </c>
      <c r="M176" s="87">
        <v>3.1800000000000002E-2</v>
      </c>
      <c r="N176" s="87">
        <v>3.8200000000007804E-2</v>
      </c>
      <c r="O176" s="83">
        <v>1220742.4302340001</v>
      </c>
      <c r="P176" s="85">
        <v>96.57</v>
      </c>
      <c r="Q176" s="73"/>
      <c r="R176" s="83">
        <v>1178.870927894</v>
      </c>
      <c r="S176" s="84">
        <v>6.2327296550291032E-3</v>
      </c>
      <c r="T176" s="84">
        <f t="shared" si="2"/>
        <v>9.2510733982389124E-4</v>
      </c>
      <c r="U176" s="84">
        <f>R176/'סכום נכסי הקרן'!$C$42</f>
        <v>6.8325609591045469E-5</v>
      </c>
    </row>
    <row r="177" spans="2:21">
      <c r="B177" s="76" t="s">
        <v>534</v>
      </c>
      <c r="C177" s="73">
        <v>1169531</v>
      </c>
      <c r="D177" s="86" t="s">
        <v>119</v>
      </c>
      <c r="E177" s="86" t="s">
        <v>290</v>
      </c>
      <c r="F177" s="73" t="s">
        <v>535</v>
      </c>
      <c r="G177" s="86" t="s">
        <v>324</v>
      </c>
      <c r="H177" s="73" t="s">
        <v>526</v>
      </c>
      <c r="I177" s="73"/>
      <c r="J177" s="73"/>
      <c r="K177" s="83">
        <v>2.7600000000003142</v>
      </c>
      <c r="L177" s="86" t="s">
        <v>132</v>
      </c>
      <c r="M177" s="87">
        <v>1.6399999999999998E-2</v>
      </c>
      <c r="N177" s="87">
        <v>3.4100000000004953E-2</v>
      </c>
      <c r="O177" s="83">
        <v>1592413.2961889999</v>
      </c>
      <c r="P177" s="85">
        <v>104.01</v>
      </c>
      <c r="Q177" s="73"/>
      <c r="R177" s="83">
        <v>1656.2690654979999</v>
      </c>
      <c r="S177" s="84">
        <v>6.1066549918795659E-3</v>
      </c>
      <c r="T177" s="84">
        <f t="shared" si="2"/>
        <v>1.2997408223075881E-3</v>
      </c>
      <c r="U177" s="84">
        <f>R177/'סכום נכסי הקרן'!$C$42</f>
        <v>9.5994897209915347E-5</v>
      </c>
    </row>
    <row r="178" spans="2:21">
      <c r="B178" s="76" t="s">
        <v>536</v>
      </c>
      <c r="C178" s="73">
        <v>1179340</v>
      </c>
      <c r="D178" s="86" t="s">
        <v>119</v>
      </c>
      <c r="E178" s="86" t="s">
        <v>290</v>
      </c>
      <c r="F178" s="73" t="s">
        <v>537</v>
      </c>
      <c r="G178" s="86" t="s">
        <v>538</v>
      </c>
      <c r="H178" s="73" t="s">
        <v>526</v>
      </c>
      <c r="I178" s="73"/>
      <c r="J178" s="73"/>
      <c r="K178" s="83">
        <v>3.1300000000001051</v>
      </c>
      <c r="L178" s="86" t="s">
        <v>132</v>
      </c>
      <c r="M178" s="87">
        <v>1.4800000000000001E-2</v>
      </c>
      <c r="N178" s="87">
        <v>4.8300000000002043E-2</v>
      </c>
      <c r="O178" s="83">
        <v>6249237.0180219999</v>
      </c>
      <c r="P178" s="85">
        <v>96.82</v>
      </c>
      <c r="Q178" s="73"/>
      <c r="R178" s="83">
        <v>6050.5112331720002</v>
      </c>
      <c r="S178" s="84">
        <v>8.7157509613210501E-3</v>
      </c>
      <c r="T178" s="84">
        <f t="shared" si="2"/>
        <v>4.7480790466974832E-3</v>
      </c>
      <c r="U178" s="84">
        <f>R178/'סכום נכסי הקרן'!$C$42</f>
        <v>3.5067865239706469E-4</v>
      </c>
    </row>
    <row r="179" spans="2:21">
      <c r="B179" s="76" t="s">
        <v>539</v>
      </c>
      <c r="C179" s="73">
        <v>1113034</v>
      </c>
      <c r="D179" s="86" t="s">
        <v>119</v>
      </c>
      <c r="E179" s="86" t="s">
        <v>290</v>
      </c>
      <c r="F179" s="73" t="s">
        <v>540</v>
      </c>
      <c r="G179" s="86" t="s">
        <v>468</v>
      </c>
      <c r="H179" s="73" t="s">
        <v>526</v>
      </c>
      <c r="I179" s="73"/>
      <c r="J179" s="73"/>
      <c r="K179" s="83">
        <v>0</v>
      </c>
      <c r="L179" s="86" t="s">
        <v>132</v>
      </c>
      <c r="M179" s="87">
        <v>4.9000000000000002E-2</v>
      </c>
      <c r="N179" s="87">
        <v>0</v>
      </c>
      <c r="O179" s="83">
        <v>1197006.714012</v>
      </c>
      <c r="P179" s="85">
        <v>25.2</v>
      </c>
      <c r="Q179" s="73"/>
      <c r="R179" s="83">
        <v>301.64566660499997</v>
      </c>
      <c r="S179" s="84">
        <v>2.6357352299510852E-3</v>
      </c>
      <c r="T179" s="84">
        <f t="shared" si="2"/>
        <v>2.3671346336521712E-4</v>
      </c>
      <c r="U179" s="84">
        <f>R179/'סכום נכסי הקרן'!$C$42</f>
        <v>1.7482935208269959E-5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46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4.1104754339694809</v>
      </c>
      <c r="L181" s="71"/>
      <c r="M181" s="71"/>
      <c r="N181" s="91">
        <v>6.5000606384577428E-2</v>
      </c>
      <c r="O181" s="80"/>
      <c r="P181" s="82"/>
      <c r="Q181" s="80">
        <v>64.859556264000005</v>
      </c>
      <c r="R181" s="80">
        <v>123896.60581471496</v>
      </c>
      <c r="S181" s="71"/>
      <c r="T181" s="81">
        <f t="shared" ref="T181:T202" si="3">IFERROR(R181/$R$11,0)</f>
        <v>9.7226640089614819E-2</v>
      </c>
      <c r="U181" s="81">
        <f>R181/'סכום נכסי הקרן'!$C$42</f>
        <v>7.180863416213653E-3</v>
      </c>
    </row>
    <row r="182" spans="2:21">
      <c r="B182" s="76" t="s">
        <v>541</v>
      </c>
      <c r="C182" s="73">
        <v>7480163</v>
      </c>
      <c r="D182" s="86" t="s">
        <v>119</v>
      </c>
      <c r="E182" s="86" t="s">
        <v>290</v>
      </c>
      <c r="F182" s="73" t="s">
        <v>300</v>
      </c>
      <c r="G182" s="86" t="s">
        <v>297</v>
      </c>
      <c r="H182" s="73" t="s">
        <v>298</v>
      </c>
      <c r="I182" s="73" t="s">
        <v>130</v>
      </c>
      <c r="J182" s="73"/>
      <c r="K182" s="73">
        <v>3.83</v>
      </c>
      <c r="L182" s="86" t="s">
        <v>132</v>
      </c>
      <c r="M182" s="87">
        <v>2.6800000000000001E-2</v>
      </c>
      <c r="N182" s="87">
        <v>4.5700003074368986E-2</v>
      </c>
      <c r="O182" s="83">
        <v>0.17332900000000001</v>
      </c>
      <c r="P182" s="85">
        <v>93.96</v>
      </c>
      <c r="Q182" s="73"/>
      <c r="R182" s="83">
        <v>1.62635E-4</v>
      </c>
      <c r="S182" s="84">
        <v>6.6420984986729834E-11</v>
      </c>
      <c r="T182" s="84">
        <f t="shared" si="3"/>
        <v>1.2762621305882855E-10</v>
      </c>
      <c r="U182" s="84">
        <f>R182/'סכום נכסי הקרן'!$C$42</f>
        <v>9.4260832572154537E-12</v>
      </c>
    </row>
    <row r="183" spans="2:21">
      <c r="B183" s="76" t="s">
        <v>542</v>
      </c>
      <c r="C183" s="73">
        <v>1143585</v>
      </c>
      <c r="D183" s="86" t="s">
        <v>119</v>
      </c>
      <c r="E183" s="86" t="s">
        <v>290</v>
      </c>
      <c r="F183" s="73" t="s">
        <v>543</v>
      </c>
      <c r="G183" s="86" t="s">
        <v>314</v>
      </c>
      <c r="H183" s="73" t="s">
        <v>298</v>
      </c>
      <c r="I183" s="73" t="s">
        <v>130</v>
      </c>
      <c r="J183" s="73"/>
      <c r="K183" s="73">
        <v>2.63</v>
      </c>
      <c r="L183" s="86" t="s">
        <v>132</v>
      </c>
      <c r="M183" s="87">
        <v>1.44E-2</v>
      </c>
      <c r="N183" s="87">
        <v>4.5699537681224471E-2</v>
      </c>
      <c r="O183" s="83">
        <v>2.4060999999999999E-2</v>
      </c>
      <c r="P183" s="85">
        <v>92.24</v>
      </c>
      <c r="Q183" s="73"/>
      <c r="R183" s="83">
        <v>2.2279000000000001E-5</v>
      </c>
      <c r="S183" s="84">
        <v>4.8121999999999995E-11</v>
      </c>
      <c r="T183" s="84">
        <f t="shared" si="3"/>
        <v>1.7483225632475429E-11</v>
      </c>
      <c r="U183" s="84">
        <f>R183/'סכום נכסי הקרן'!$C$42</f>
        <v>1.2912577789990045E-12</v>
      </c>
    </row>
    <row r="184" spans="2:21">
      <c r="B184" s="76" t="s">
        <v>544</v>
      </c>
      <c r="C184" s="73">
        <v>6620488</v>
      </c>
      <c r="D184" s="86" t="s">
        <v>119</v>
      </c>
      <c r="E184" s="86" t="s">
        <v>290</v>
      </c>
      <c r="F184" s="73" t="s">
        <v>317</v>
      </c>
      <c r="G184" s="86" t="s">
        <v>297</v>
      </c>
      <c r="H184" s="73" t="s">
        <v>298</v>
      </c>
      <c r="I184" s="73" t="s">
        <v>130</v>
      </c>
      <c r="J184" s="73"/>
      <c r="K184" s="83">
        <v>4.2599999999988905</v>
      </c>
      <c r="L184" s="86" t="s">
        <v>132</v>
      </c>
      <c r="M184" s="87">
        <v>2.5000000000000001E-2</v>
      </c>
      <c r="N184" s="87">
        <v>4.5299999999977809E-2</v>
      </c>
      <c r="O184" s="83">
        <v>973851.99013300007</v>
      </c>
      <c r="P184" s="85">
        <v>92.55</v>
      </c>
      <c r="Q184" s="73"/>
      <c r="R184" s="83">
        <v>901.29999520000001</v>
      </c>
      <c r="S184" s="84">
        <v>3.2822690698583804E-4</v>
      </c>
      <c r="T184" s="84">
        <f t="shared" si="3"/>
        <v>7.0728628657617577E-4</v>
      </c>
      <c r="U184" s="84">
        <f>R184/'סכום נכסי הקרן'!$C$42</f>
        <v>5.2238010234470366E-5</v>
      </c>
    </row>
    <row r="185" spans="2:21">
      <c r="B185" s="76" t="s">
        <v>545</v>
      </c>
      <c r="C185" s="73">
        <v>6000202</v>
      </c>
      <c r="D185" s="86" t="s">
        <v>119</v>
      </c>
      <c r="E185" s="86" t="s">
        <v>290</v>
      </c>
      <c r="F185" s="73" t="s">
        <v>323</v>
      </c>
      <c r="G185" s="86" t="s">
        <v>324</v>
      </c>
      <c r="H185" s="73" t="s">
        <v>325</v>
      </c>
      <c r="I185" s="73" t="s">
        <v>130</v>
      </c>
      <c r="J185" s="73"/>
      <c r="K185" s="73">
        <v>0.52</v>
      </c>
      <c r="L185" s="86" t="s">
        <v>132</v>
      </c>
      <c r="M185" s="87">
        <v>4.8000000000000001E-2</v>
      </c>
      <c r="N185" s="87">
        <v>4.8600155604763898E-2</v>
      </c>
      <c r="O185" s="83">
        <v>3.2527E-2</v>
      </c>
      <c r="P185" s="85">
        <v>102.23</v>
      </c>
      <c r="Q185" s="73"/>
      <c r="R185" s="83">
        <v>3.3418000000000004E-5</v>
      </c>
      <c r="S185" s="84">
        <v>4.7987708820373099E-11</v>
      </c>
      <c r="T185" s="84">
        <f t="shared" si="3"/>
        <v>2.6224446078641947E-11</v>
      </c>
      <c r="U185" s="84">
        <f>R185/'סכום נכסי הקרן'!$C$42</f>
        <v>1.9368576892404835E-12</v>
      </c>
    </row>
    <row r="186" spans="2:21">
      <c r="B186" s="76" t="s">
        <v>546</v>
      </c>
      <c r="C186" s="73">
        <v>7460389</v>
      </c>
      <c r="D186" s="86" t="s">
        <v>119</v>
      </c>
      <c r="E186" s="86" t="s">
        <v>290</v>
      </c>
      <c r="F186" s="73" t="s">
        <v>547</v>
      </c>
      <c r="G186" s="86" t="s">
        <v>548</v>
      </c>
      <c r="H186" s="73" t="s">
        <v>325</v>
      </c>
      <c r="I186" s="73" t="s">
        <v>130</v>
      </c>
      <c r="J186" s="73"/>
      <c r="K186" s="73">
        <v>2.4700000000000002</v>
      </c>
      <c r="L186" s="86" t="s">
        <v>132</v>
      </c>
      <c r="M186" s="87">
        <v>2.6099999999999998E-2</v>
      </c>
      <c r="N186" s="87">
        <v>4.7699503897944723E-2</v>
      </c>
      <c r="O186" s="83">
        <v>4.3666000000000003E-2</v>
      </c>
      <c r="P186" s="85">
        <v>95.61</v>
      </c>
      <c r="Q186" s="73"/>
      <c r="R186" s="83">
        <v>4.2329999999999996E-5</v>
      </c>
      <c r="S186" s="84">
        <v>8.517781888916546E-11</v>
      </c>
      <c r="T186" s="84">
        <f t="shared" si="3"/>
        <v>3.3218050227689071E-11</v>
      </c>
      <c r="U186" s="84">
        <f>R186/'סכום נכסי הקרן'!$C$42</f>
        <v>2.4533839842465036E-12</v>
      </c>
    </row>
    <row r="187" spans="2:21">
      <c r="B187" s="76" t="s">
        <v>549</v>
      </c>
      <c r="C187" s="73">
        <v>1133131</v>
      </c>
      <c r="D187" s="86" t="s">
        <v>119</v>
      </c>
      <c r="E187" s="86" t="s">
        <v>290</v>
      </c>
      <c r="F187" s="73" t="s">
        <v>550</v>
      </c>
      <c r="G187" s="86" t="s">
        <v>551</v>
      </c>
      <c r="H187" s="73" t="s">
        <v>334</v>
      </c>
      <c r="I187" s="73" t="s">
        <v>294</v>
      </c>
      <c r="J187" s="73"/>
      <c r="K187" s="73">
        <v>0.66</v>
      </c>
      <c r="L187" s="86" t="s">
        <v>132</v>
      </c>
      <c r="M187" s="87">
        <v>5.2000000000000005E-2</v>
      </c>
      <c r="N187" s="87">
        <v>4.6000043944178344E-2</v>
      </c>
      <c r="O187" s="83">
        <v>0.31190299999999999</v>
      </c>
      <c r="P187" s="85">
        <v>102.13</v>
      </c>
      <c r="Q187" s="73"/>
      <c r="R187" s="83">
        <v>3.1858599999999999E-4</v>
      </c>
      <c r="S187" s="84">
        <v>2.01943766783622E-9</v>
      </c>
      <c r="T187" s="84">
        <f t="shared" si="3"/>
        <v>2.5000722300587175E-10</v>
      </c>
      <c r="U187" s="84">
        <f>R187/'סכום נכסי הקרן'!$C$42</f>
        <v>1.8464771793176392E-11</v>
      </c>
    </row>
    <row r="188" spans="2:21">
      <c r="B188" s="76" t="s">
        <v>552</v>
      </c>
      <c r="C188" s="73">
        <v>2810372</v>
      </c>
      <c r="D188" s="86" t="s">
        <v>119</v>
      </c>
      <c r="E188" s="86" t="s">
        <v>290</v>
      </c>
      <c r="F188" s="73" t="s">
        <v>553</v>
      </c>
      <c r="G188" s="86" t="s">
        <v>407</v>
      </c>
      <c r="H188" s="73" t="s">
        <v>348</v>
      </c>
      <c r="I188" s="73" t="s">
        <v>294</v>
      </c>
      <c r="J188" s="73"/>
      <c r="K188" s="83">
        <v>8.5699999999993466</v>
      </c>
      <c r="L188" s="86" t="s">
        <v>132</v>
      </c>
      <c r="M188" s="87">
        <v>2.4E-2</v>
      </c>
      <c r="N188" s="87">
        <v>5.159999999999558E-2</v>
      </c>
      <c r="O188" s="83">
        <v>1363124.387714</v>
      </c>
      <c r="P188" s="85">
        <v>79.739999999999995</v>
      </c>
      <c r="Q188" s="73"/>
      <c r="R188" s="83">
        <v>1086.9553866030001</v>
      </c>
      <c r="S188" s="84">
        <v>1.8149761248083664E-3</v>
      </c>
      <c r="T188" s="84">
        <f t="shared" si="3"/>
        <v>8.5297752486264238E-4</v>
      </c>
      <c r="U188" s="84">
        <f>R188/'סכום נכסי הקרן'!$C$42</f>
        <v>6.2998321216212316E-5</v>
      </c>
    </row>
    <row r="189" spans="2:21">
      <c r="B189" s="76" t="s">
        <v>554</v>
      </c>
      <c r="C189" s="73">
        <v>1138114</v>
      </c>
      <c r="D189" s="86" t="s">
        <v>119</v>
      </c>
      <c r="E189" s="86" t="s">
        <v>290</v>
      </c>
      <c r="F189" s="73" t="s">
        <v>342</v>
      </c>
      <c r="G189" s="86" t="s">
        <v>314</v>
      </c>
      <c r="H189" s="73" t="s">
        <v>343</v>
      </c>
      <c r="I189" s="73" t="s">
        <v>130</v>
      </c>
      <c r="J189" s="73"/>
      <c r="K189" s="73">
        <v>1.71</v>
      </c>
      <c r="L189" s="86" t="s">
        <v>132</v>
      </c>
      <c r="M189" s="87">
        <v>3.39E-2</v>
      </c>
      <c r="N189" s="87">
        <v>5.4800198443166116E-2</v>
      </c>
      <c r="O189" s="83">
        <v>8.7332999999999994E-2</v>
      </c>
      <c r="P189" s="85">
        <v>97.37</v>
      </c>
      <c r="Q189" s="73"/>
      <c r="R189" s="83">
        <v>8.4659000000000004E-5</v>
      </c>
      <c r="S189" s="84">
        <v>1.3412575541628742E-10</v>
      </c>
      <c r="T189" s="84">
        <f t="shared" si="3"/>
        <v>6.6435315715235748E-11</v>
      </c>
      <c r="U189" s="84">
        <f>R189/'סכום נכסי הקרן'!$C$42</f>
        <v>4.9067100099769612E-12</v>
      </c>
    </row>
    <row r="190" spans="2:21">
      <c r="B190" s="76" t="s">
        <v>555</v>
      </c>
      <c r="C190" s="73">
        <v>1162866</v>
      </c>
      <c r="D190" s="86" t="s">
        <v>119</v>
      </c>
      <c r="E190" s="86" t="s">
        <v>290</v>
      </c>
      <c r="F190" s="73" t="s">
        <v>342</v>
      </c>
      <c r="G190" s="86" t="s">
        <v>314</v>
      </c>
      <c r="H190" s="73" t="s">
        <v>343</v>
      </c>
      <c r="I190" s="73" t="s">
        <v>130</v>
      </c>
      <c r="J190" s="73"/>
      <c r="K190" s="83">
        <v>6.5999999999997216</v>
      </c>
      <c r="L190" s="86" t="s">
        <v>132</v>
      </c>
      <c r="M190" s="87">
        <v>2.4399999999999998E-2</v>
      </c>
      <c r="N190" s="87">
        <v>5.5099999999989296E-2</v>
      </c>
      <c r="O190" s="83">
        <v>870753.96695899998</v>
      </c>
      <c r="P190" s="85">
        <v>82.59</v>
      </c>
      <c r="Q190" s="73"/>
      <c r="R190" s="83">
        <v>719.15569152700004</v>
      </c>
      <c r="S190" s="84">
        <v>7.9264801669036477E-4</v>
      </c>
      <c r="T190" s="84">
        <f t="shared" si="3"/>
        <v>5.6435033977491982E-4</v>
      </c>
      <c r="U190" s="84">
        <f>R190/'סכום נכסי הקרן'!$C$42</f>
        <v>4.1681196687268153E-5</v>
      </c>
    </row>
    <row r="191" spans="2:21">
      <c r="B191" s="76" t="s">
        <v>556</v>
      </c>
      <c r="C191" s="73">
        <v>1132521</v>
      </c>
      <c r="D191" s="86" t="s">
        <v>119</v>
      </c>
      <c r="E191" s="86" t="s">
        <v>290</v>
      </c>
      <c r="F191" s="73" t="s">
        <v>351</v>
      </c>
      <c r="G191" s="86" t="s">
        <v>314</v>
      </c>
      <c r="H191" s="73" t="s">
        <v>343</v>
      </c>
      <c r="I191" s="73" t="s">
        <v>130</v>
      </c>
      <c r="J191" s="73"/>
      <c r="K191" s="83">
        <v>0.26000000000014045</v>
      </c>
      <c r="L191" s="86" t="s">
        <v>132</v>
      </c>
      <c r="M191" s="87">
        <v>3.5000000000000003E-2</v>
      </c>
      <c r="N191" s="87">
        <v>3.1500000000021074E-2</v>
      </c>
      <c r="O191" s="83">
        <v>846305.65387299994</v>
      </c>
      <c r="P191" s="85">
        <v>100.94</v>
      </c>
      <c r="Q191" s="73"/>
      <c r="R191" s="83">
        <v>854.26088968800002</v>
      </c>
      <c r="S191" s="84">
        <v>7.423277990588297E-3</v>
      </c>
      <c r="T191" s="84">
        <f t="shared" si="3"/>
        <v>6.7037281221843468E-4</v>
      </c>
      <c r="U191" s="84">
        <f>R191/'סכום נכסי הקרן'!$C$42</f>
        <v>4.9511693482842156E-5</v>
      </c>
    </row>
    <row r="192" spans="2:21">
      <c r="B192" s="76" t="s">
        <v>557</v>
      </c>
      <c r="C192" s="73">
        <v>7590151</v>
      </c>
      <c r="D192" s="86" t="s">
        <v>119</v>
      </c>
      <c r="E192" s="86" t="s">
        <v>290</v>
      </c>
      <c r="F192" s="73" t="s">
        <v>356</v>
      </c>
      <c r="G192" s="86" t="s">
        <v>314</v>
      </c>
      <c r="H192" s="73" t="s">
        <v>348</v>
      </c>
      <c r="I192" s="73" t="s">
        <v>294</v>
      </c>
      <c r="J192" s="73"/>
      <c r="K192" s="83">
        <v>5.9499999999997675</v>
      </c>
      <c r="L192" s="86" t="s">
        <v>132</v>
      </c>
      <c r="M192" s="87">
        <v>2.5499999999999998E-2</v>
      </c>
      <c r="N192" s="87">
        <v>5.4499999999998432E-2</v>
      </c>
      <c r="O192" s="83">
        <v>7876642.6252859998</v>
      </c>
      <c r="P192" s="85">
        <v>84.96</v>
      </c>
      <c r="Q192" s="73"/>
      <c r="R192" s="83">
        <v>6691.9958363690002</v>
      </c>
      <c r="S192" s="84">
        <v>5.5730263213756371E-3</v>
      </c>
      <c r="T192" s="84">
        <f t="shared" si="3"/>
        <v>5.2514777655561446E-3</v>
      </c>
      <c r="U192" s="84">
        <f>R192/'סכום נכסי הקרן'!$C$42</f>
        <v>3.8785814806501282E-4</v>
      </c>
    </row>
    <row r="193" spans="2:21">
      <c r="B193" s="76" t="s">
        <v>558</v>
      </c>
      <c r="C193" s="73">
        <v>4160156</v>
      </c>
      <c r="D193" s="86" t="s">
        <v>119</v>
      </c>
      <c r="E193" s="86" t="s">
        <v>290</v>
      </c>
      <c r="F193" s="73" t="s">
        <v>559</v>
      </c>
      <c r="G193" s="86" t="s">
        <v>314</v>
      </c>
      <c r="H193" s="73" t="s">
        <v>348</v>
      </c>
      <c r="I193" s="73" t="s">
        <v>294</v>
      </c>
      <c r="J193" s="73"/>
      <c r="K193" s="83">
        <v>1.1000000000002548</v>
      </c>
      <c r="L193" s="86" t="s">
        <v>132</v>
      </c>
      <c r="M193" s="87">
        <v>2.5499999999999998E-2</v>
      </c>
      <c r="N193" s="87">
        <v>5.2300000000000256E-2</v>
      </c>
      <c r="O193" s="83">
        <v>2005088.49</v>
      </c>
      <c r="P193" s="85">
        <v>97.85</v>
      </c>
      <c r="Q193" s="73"/>
      <c r="R193" s="83">
        <v>1961.979087465</v>
      </c>
      <c r="S193" s="84">
        <v>6.6396736603683611E-3</v>
      </c>
      <c r="T193" s="84">
        <f t="shared" si="3"/>
        <v>1.5396437484783356E-3</v>
      </c>
      <c r="U193" s="84">
        <f>R193/'סכום נכסי הקרן'!$C$42</f>
        <v>1.1371339642365229E-4</v>
      </c>
    </row>
    <row r="194" spans="2:21">
      <c r="B194" s="76" t="s">
        <v>560</v>
      </c>
      <c r="C194" s="73">
        <v>2320232</v>
      </c>
      <c r="D194" s="86" t="s">
        <v>119</v>
      </c>
      <c r="E194" s="86" t="s">
        <v>290</v>
      </c>
      <c r="F194" s="73" t="s">
        <v>561</v>
      </c>
      <c r="G194" s="86" t="s">
        <v>126</v>
      </c>
      <c r="H194" s="73" t="s">
        <v>348</v>
      </c>
      <c r="I194" s="73" t="s">
        <v>294</v>
      </c>
      <c r="J194" s="73"/>
      <c r="K194" s="83">
        <v>4.06000000000037</v>
      </c>
      <c r="L194" s="86" t="s">
        <v>132</v>
      </c>
      <c r="M194" s="87">
        <v>2.2400000000000003E-2</v>
      </c>
      <c r="N194" s="87">
        <v>4.9900000000006391E-2</v>
      </c>
      <c r="O194" s="83">
        <v>1313119.218071</v>
      </c>
      <c r="P194" s="85">
        <v>90.6</v>
      </c>
      <c r="Q194" s="73"/>
      <c r="R194" s="83">
        <v>1189.6859505759999</v>
      </c>
      <c r="S194" s="84">
        <v>3.977790428890471E-3</v>
      </c>
      <c r="T194" s="84">
        <f t="shared" si="3"/>
        <v>9.3359432226339668E-4</v>
      </c>
      <c r="U194" s="84">
        <f>R194/'סכום נכסי הקרן'!$C$42</f>
        <v>6.8952432256702938E-5</v>
      </c>
    </row>
    <row r="195" spans="2:21">
      <c r="B195" s="76" t="s">
        <v>562</v>
      </c>
      <c r="C195" s="73">
        <v>1135920</v>
      </c>
      <c r="D195" s="86" t="s">
        <v>119</v>
      </c>
      <c r="E195" s="86" t="s">
        <v>290</v>
      </c>
      <c r="F195" s="73" t="s">
        <v>563</v>
      </c>
      <c r="G195" s="86" t="s">
        <v>430</v>
      </c>
      <c r="H195" s="73" t="s">
        <v>343</v>
      </c>
      <c r="I195" s="73" t="s">
        <v>130</v>
      </c>
      <c r="J195" s="73"/>
      <c r="K195" s="83">
        <v>1.2200000000001494</v>
      </c>
      <c r="L195" s="86" t="s">
        <v>132</v>
      </c>
      <c r="M195" s="87">
        <v>4.0999999999999995E-2</v>
      </c>
      <c r="N195" s="87">
        <v>4.9200000000016439E-2</v>
      </c>
      <c r="O195" s="83">
        <v>1069380.5279999999</v>
      </c>
      <c r="P195" s="85">
        <v>100.08</v>
      </c>
      <c r="Q195" s="73"/>
      <c r="R195" s="83">
        <v>1070.2360324220001</v>
      </c>
      <c r="S195" s="84">
        <v>3.5646017599999997E-3</v>
      </c>
      <c r="T195" s="84">
        <f t="shared" si="3"/>
        <v>8.3985717648184905E-4</v>
      </c>
      <c r="U195" s="84">
        <f>R195/'סכום נכסי הקרן'!$C$42</f>
        <v>6.2029292258626437E-5</v>
      </c>
    </row>
    <row r="196" spans="2:21">
      <c r="B196" s="76" t="s">
        <v>564</v>
      </c>
      <c r="C196" s="73">
        <v>7770209</v>
      </c>
      <c r="D196" s="86" t="s">
        <v>119</v>
      </c>
      <c r="E196" s="86" t="s">
        <v>290</v>
      </c>
      <c r="F196" s="73" t="s">
        <v>399</v>
      </c>
      <c r="G196" s="86" t="s">
        <v>400</v>
      </c>
      <c r="H196" s="73" t="s">
        <v>348</v>
      </c>
      <c r="I196" s="73" t="s">
        <v>294</v>
      </c>
      <c r="J196" s="73"/>
      <c r="K196" s="73">
        <v>3.17</v>
      </c>
      <c r="L196" s="86" t="s">
        <v>132</v>
      </c>
      <c r="M196" s="87">
        <v>5.0900000000000001E-2</v>
      </c>
      <c r="N196" s="87">
        <v>4.9100723600201214E-2</v>
      </c>
      <c r="O196" s="83">
        <v>2.5398E-2</v>
      </c>
      <c r="P196" s="85">
        <v>102.93</v>
      </c>
      <c r="Q196" s="73"/>
      <c r="R196" s="83">
        <v>2.5843E-5</v>
      </c>
      <c r="S196" s="84">
        <v>3.5143123574012552E-11</v>
      </c>
      <c r="T196" s="84">
        <f t="shared" si="3"/>
        <v>2.0280039499980361E-11</v>
      </c>
      <c r="U196" s="84">
        <f>R196/'סכום נכסי הקרן'!$C$42</f>
        <v>1.4978219301885753E-12</v>
      </c>
    </row>
    <row r="197" spans="2:21">
      <c r="B197" s="76" t="s">
        <v>565</v>
      </c>
      <c r="C197" s="73">
        <v>7770258</v>
      </c>
      <c r="D197" s="86" t="s">
        <v>119</v>
      </c>
      <c r="E197" s="86" t="s">
        <v>290</v>
      </c>
      <c r="F197" s="73" t="s">
        <v>399</v>
      </c>
      <c r="G197" s="86" t="s">
        <v>400</v>
      </c>
      <c r="H197" s="73" t="s">
        <v>348</v>
      </c>
      <c r="I197" s="73" t="s">
        <v>294</v>
      </c>
      <c r="J197" s="73"/>
      <c r="K197" s="73">
        <v>4.41</v>
      </c>
      <c r="L197" s="86" t="s">
        <v>132</v>
      </c>
      <c r="M197" s="87">
        <v>3.5200000000000002E-2</v>
      </c>
      <c r="N197" s="87">
        <v>5.1100034846674636E-2</v>
      </c>
      <c r="O197" s="83">
        <v>0.25665100000000002</v>
      </c>
      <c r="P197" s="85">
        <v>93.91</v>
      </c>
      <c r="Q197" s="73"/>
      <c r="R197" s="83">
        <v>2.4105599999999999E-4</v>
      </c>
      <c r="S197" s="84">
        <v>3.1935922839427829E-10</v>
      </c>
      <c r="T197" s="84">
        <f t="shared" si="3"/>
        <v>1.8916631976578826E-10</v>
      </c>
      <c r="U197" s="84">
        <f>R197/'סכום נכסי הקרן'!$C$42</f>
        <v>1.3971248044094618E-11</v>
      </c>
    </row>
    <row r="198" spans="2:21">
      <c r="B198" s="76" t="s">
        <v>566</v>
      </c>
      <c r="C198" s="73">
        <v>1410299</v>
      </c>
      <c r="D198" s="86" t="s">
        <v>119</v>
      </c>
      <c r="E198" s="86" t="s">
        <v>290</v>
      </c>
      <c r="F198" s="73" t="s">
        <v>402</v>
      </c>
      <c r="G198" s="86" t="s">
        <v>128</v>
      </c>
      <c r="H198" s="73" t="s">
        <v>348</v>
      </c>
      <c r="I198" s="73" t="s">
        <v>294</v>
      </c>
      <c r="J198" s="73"/>
      <c r="K198" s="83">
        <v>1.6600000000094437</v>
      </c>
      <c r="L198" s="86" t="s">
        <v>132</v>
      </c>
      <c r="M198" s="87">
        <v>2.7000000000000003E-2</v>
      </c>
      <c r="N198" s="87">
        <v>5.3700000000188874E-2</v>
      </c>
      <c r="O198" s="83">
        <v>44159.188002000003</v>
      </c>
      <c r="P198" s="85">
        <v>95.92</v>
      </c>
      <c r="Q198" s="73"/>
      <c r="R198" s="83">
        <v>42.357493460000001</v>
      </c>
      <c r="S198" s="84">
        <v>2.1719948149162758E-4</v>
      </c>
      <c r="T198" s="84">
        <f t="shared" si="3"/>
        <v>3.3239625449404471E-5</v>
      </c>
      <c r="U198" s="84">
        <f>R198/'סכום נכסי הקרן'!$C$42</f>
        <v>2.4549774643890865E-6</v>
      </c>
    </row>
    <row r="199" spans="2:21">
      <c r="B199" s="76" t="s">
        <v>567</v>
      </c>
      <c r="C199" s="73">
        <v>1192731</v>
      </c>
      <c r="D199" s="86" t="s">
        <v>119</v>
      </c>
      <c r="E199" s="86" t="s">
        <v>290</v>
      </c>
      <c r="F199" s="73" t="s">
        <v>402</v>
      </c>
      <c r="G199" s="86" t="s">
        <v>128</v>
      </c>
      <c r="H199" s="73" t="s">
        <v>348</v>
      </c>
      <c r="I199" s="73" t="s">
        <v>294</v>
      </c>
      <c r="J199" s="73"/>
      <c r="K199" s="83">
        <v>3.9000000000000612</v>
      </c>
      <c r="L199" s="86" t="s">
        <v>132</v>
      </c>
      <c r="M199" s="87">
        <v>4.5599999999999995E-2</v>
      </c>
      <c r="N199" s="87">
        <v>5.540000000000158E-2</v>
      </c>
      <c r="O199" s="83">
        <v>1695364.3392469999</v>
      </c>
      <c r="P199" s="85">
        <v>96.8</v>
      </c>
      <c r="Q199" s="73"/>
      <c r="R199" s="83">
        <v>1641.112623881</v>
      </c>
      <c r="S199" s="84">
        <v>5.8641252129724621E-3</v>
      </c>
      <c r="T199" s="84">
        <f t="shared" si="3"/>
        <v>1.2878469541548231E-3</v>
      </c>
      <c r="U199" s="84">
        <f>R199/'סכום נכסי הקרן'!$C$42</f>
        <v>9.5116452345249273E-5</v>
      </c>
    </row>
    <row r="200" spans="2:21">
      <c r="B200" s="76" t="s">
        <v>568</v>
      </c>
      <c r="C200" s="73">
        <v>2300309</v>
      </c>
      <c r="D200" s="86" t="s">
        <v>119</v>
      </c>
      <c r="E200" s="86" t="s">
        <v>290</v>
      </c>
      <c r="F200" s="73" t="s">
        <v>410</v>
      </c>
      <c r="G200" s="86" t="s">
        <v>156</v>
      </c>
      <c r="H200" s="73" t="s">
        <v>411</v>
      </c>
      <c r="I200" s="73" t="s">
        <v>130</v>
      </c>
      <c r="J200" s="73"/>
      <c r="K200" s="83">
        <v>8.9400000000003814</v>
      </c>
      <c r="L200" s="86" t="s">
        <v>132</v>
      </c>
      <c r="M200" s="87">
        <v>2.7900000000000001E-2</v>
      </c>
      <c r="N200" s="87">
        <v>5.3900000000003015E-2</v>
      </c>
      <c r="O200" s="83">
        <v>1559513.27</v>
      </c>
      <c r="P200" s="85">
        <v>80.540000000000006</v>
      </c>
      <c r="Q200" s="73"/>
      <c r="R200" s="83">
        <v>1256.0319876580002</v>
      </c>
      <c r="S200" s="84">
        <v>3.6264377034694447E-3</v>
      </c>
      <c r="T200" s="84">
        <f t="shared" si="3"/>
        <v>9.8565872085063996E-4</v>
      </c>
      <c r="U200" s="84">
        <f>R200/'סכום נכסי הקרן'!$C$42</f>
        <v>7.2797750111538856E-5</v>
      </c>
    </row>
    <row r="201" spans="2:21">
      <c r="B201" s="76" t="s">
        <v>569</v>
      </c>
      <c r="C201" s="73">
        <v>2300176</v>
      </c>
      <c r="D201" s="86" t="s">
        <v>119</v>
      </c>
      <c r="E201" s="86" t="s">
        <v>290</v>
      </c>
      <c r="F201" s="73" t="s">
        <v>410</v>
      </c>
      <c r="G201" s="86" t="s">
        <v>156</v>
      </c>
      <c r="H201" s="73" t="s">
        <v>411</v>
      </c>
      <c r="I201" s="73" t="s">
        <v>130</v>
      </c>
      <c r="J201" s="73"/>
      <c r="K201" s="83">
        <v>1.5999999999996029</v>
      </c>
      <c r="L201" s="86" t="s">
        <v>132</v>
      </c>
      <c r="M201" s="87">
        <v>3.6499999999999998E-2</v>
      </c>
      <c r="N201" s="87">
        <v>5.1699999999977375E-2</v>
      </c>
      <c r="O201" s="83">
        <v>1018870.460144</v>
      </c>
      <c r="P201" s="85">
        <v>98.9</v>
      </c>
      <c r="Q201" s="73"/>
      <c r="R201" s="83">
        <v>1007.6628513840001</v>
      </c>
      <c r="S201" s="84">
        <v>6.3780202269705423E-4</v>
      </c>
      <c r="T201" s="84">
        <f t="shared" si="3"/>
        <v>7.9075348948382006E-4</v>
      </c>
      <c r="U201" s="84">
        <f>R201/'סכום נכסי הקרן'!$C$42</f>
        <v>5.8402643541357682E-5</v>
      </c>
    </row>
    <row r="202" spans="2:21">
      <c r="B202" s="76" t="s">
        <v>570</v>
      </c>
      <c r="C202" s="73">
        <v>1185941</v>
      </c>
      <c r="D202" s="86" t="s">
        <v>119</v>
      </c>
      <c r="E202" s="86" t="s">
        <v>290</v>
      </c>
      <c r="F202" s="73" t="s">
        <v>571</v>
      </c>
      <c r="G202" s="86" t="s">
        <v>129</v>
      </c>
      <c r="H202" s="73" t="s">
        <v>411</v>
      </c>
      <c r="I202" s="73" t="s">
        <v>130</v>
      </c>
      <c r="J202" s="73"/>
      <c r="K202" s="83">
        <v>1.9600000000000479</v>
      </c>
      <c r="L202" s="86" t="s">
        <v>132</v>
      </c>
      <c r="M202" s="87">
        <v>5.5999999999999994E-2</v>
      </c>
      <c r="N202" s="87">
        <v>6.7400000000000113E-2</v>
      </c>
      <c r="O202" s="83">
        <v>3341814.15</v>
      </c>
      <c r="P202" s="85">
        <v>100.51</v>
      </c>
      <c r="Q202" s="73"/>
      <c r="R202" s="83">
        <v>3358.8573277540004</v>
      </c>
      <c r="S202" s="84">
        <v>8.6753047688273924E-3</v>
      </c>
      <c r="T202" s="84">
        <f t="shared" si="3"/>
        <v>2.6358301776747903E-3</v>
      </c>
      <c r="U202" s="84">
        <f>R202/'סכום נכסי הקרן'!$C$42</f>
        <v>1.9467438632838824E-4</v>
      </c>
    </row>
    <row r="203" spans="2:21">
      <c r="B203" s="76" t="s">
        <v>572</v>
      </c>
      <c r="C203" s="73">
        <v>1143130</v>
      </c>
      <c r="D203" s="86" t="s">
        <v>119</v>
      </c>
      <c r="E203" s="86" t="s">
        <v>290</v>
      </c>
      <c r="F203" s="73" t="s">
        <v>432</v>
      </c>
      <c r="G203" s="86" t="s">
        <v>430</v>
      </c>
      <c r="H203" s="73" t="s">
        <v>411</v>
      </c>
      <c r="I203" s="73" t="s">
        <v>130</v>
      </c>
      <c r="J203" s="73"/>
      <c r="K203" s="83">
        <v>7.5699999999985614</v>
      </c>
      <c r="L203" s="86" t="s">
        <v>132</v>
      </c>
      <c r="M203" s="87">
        <v>3.0499999999999999E-2</v>
      </c>
      <c r="N203" s="87">
        <v>5.4899999999991088E-2</v>
      </c>
      <c r="O203" s="83">
        <v>2776052.455511</v>
      </c>
      <c r="P203" s="85">
        <v>84.4</v>
      </c>
      <c r="Q203" s="73"/>
      <c r="R203" s="83">
        <v>2342.9882725410002</v>
      </c>
      <c r="S203" s="84">
        <v>4.0665019522956774E-3</v>
      </c>
      <c r="T203" s="84">
        <f t="shared" ref="T203:T266" si="4">IFERROR(R203/$R$11,0)</f>
        <v>1.8386369506296575E-3</v>
      </c>
      <c r="U203" s="84">
        <f>R203/'סכום נכסי הקרן'!$C$42</f>
        <v>1.3579612339072696E-4</v>
      </c>
    </row>
    <row r="204" spans="2:21">
      <c r="B204" s="76" t="s">
        <v>573</v>
      </c>
      <c r="C204" s="73">
        <v>1157601</v>
      </c>
      <c r="D204" s="86" t="s">
        <v>119</v>
      </c>
      <c r="E204" s="86" t="s">
        <v>290</v>
      </c>
      <c r="F204" s="73" t="s">
        <v>432</v>
      </c>
      <c r="G204" s="86" t="s">
        <v>430</v>
      </c>
      <c r="H204" s="73" t="s">
        <v>411</v>
      </c>
      <c r="I204" s="73" t="s">
        <v>130</v>
      </c>
      <c r="J204" s="73"/>
      <c r="K204" s="83">
        <v>3.0999999999998051</v>
      </c>
      <c r="L204" s="86" t="s">
        <v>132</v>
      </c>
      <c r="M204" s="87">
        <v>2.9100000000000001E-2</v>
      </c>
      <c r="N204" s="87">
        <v>4.9999999999993501E-2</v>
      </c>
      <c r="O204" s="83">
        <v>1623100.1957080001</v>
      </c>
      <c r="P204" s="85">
        <v>94.7</v>
      </c>
      <c r="Q204" s="73"/>
      <c r="R204" s="83">
        <v>1537.0758851129999</v>
      </c>
      <c r="S204" s="84">
        <v>2.705166992846667E-3</v>
      </c>
      <c r="T204" s="84">
        <f t="shared" si="4"/>
        <v>1.2062051489594441E-3</v>
      </c>
      <c r="U204" s="84">
        <f>R204/'סכום נכסי הקרן'!$C$42</f>
        <v>8.9086637351943135E-5</v>
      </c>
    </row>
    <row r="205" spans="2:21">
      <c r="B205" s="76" t="s">
        <v>574</v>
      </c>
      <c r="C205" s="73">
        <v>1138163</v>
      </c>
      <c r="D205" s="86" t="s">
        <v>119</v>
      </c>
      <c r="E205" s="86" t="s">
        <v>290</v>
      </c>
      <c r="F205" s="73" t="s">
        <v>432</v>
      </c>
      <c r="G205" s="86" t="s">
        <v>430</v>
      </c>
      <c r="H205" s="73" t="s">
        <v>411</v>
      </c>
      <c r="I205" s="73" t="s">
        <v>130</v>
      </c>
      <c r="J205" s="73"/>
      <c r="K205" s="73">
        <v>5.14</v>
      </c>
      <c r="L205" s="86" t="s">
        <v>132</v>
      </c>
      <c r="M205" s="87">
        <v>3.95E-2</v>
      </c>
      <c r="N205" s="87">
        <v>5.0799952999236238E-2</v>
      </c>
      <c r="O205" s="83">
        <v>8.9115E-2</v>
      </c>
      <c r="P205" s="85">
        <v>95.66</v>
      </c>
      <c r="Q205" s="73"/>
      <c r="R205" s="83">
        <v>8.5105000000000006E-5</v>
      </c>
      <c r="S205" s="84">
        <v>3.7129707105962635E-10</v>
      </c>
      <c r="T205" s="84">
        <f t="shared" si="4"/>
        <v>6.6785309818745072E-11</v>
      </c>
      <c r="U205" s="84">
        <f>R205/'סכום נכסי הקרן'!$C$42</f>
        <v>4.9325595081336809E-12</v>
      </c>
    </row>
    <row r="206" spans="2:21">
      <c r="B206" s="76" t="s">
        <v>575</v>
      </c>
      <c r="C206" s="73">
        <v>1143122</v>
      </c>
      <c r="D206" s="86" t="s">
        <v>119</v>
      </c>
      <c r="E206" s="86" t="s">
        <v>290</v>
      </c>
      <c r="F206" s="73" t="s">
        <v>432</v>
      </c>
      <c r="G206" s="86" t="s">
        <v>430</v>
      </c>
      <c r="H206" s="73" t="s">
        <v>411</v>
      </c>
      <c r="I206" s="73" t="s">
        <v>130</v>
      </c>
      <c r="J206" s="73"/>
      <c r="K206" s="83">
        <v>6.8200000000001699</v>
      </c>
      <c r="L206" s="86" t="s">
        <v>132</v>
      </c>
      <c r="M206" s="87">
        <v>3.0499999999999999E-2</v>
      </c>
      <c r="N206" s="87">
        <v>5.5300000000002854E-2</v>
      </c>
      <c r="O206" s="83">
        <v>3732257.9470120003</v>
      </c>
      <c r="P206" s="85">
        <v>85.68</v>
      </c>
      <c r="Q206" s="73"/>
      <c r="R206" s="83">
        <v>3197.7986090529994</v>
      </c>
      <c r="S206" s="84">
        <v>5.1205980025450307E-3</v>
      </c>
      <c r="T206" s="84">
        <f t="shared" si="4"/>
        <v>2.509440935826997E-3</v>
      </c>
      <c r="U206" s="84">
        <f>R206/'סכום נכסי הקרן'!$C$42</f>
        <v>1.8533966199613455E-4</v>
      </c>
    </row>
    <row r="207" spans="2:21">
      <c r="B207" s="76" t="s">
        <v>576</v>
      </c>
      <c r="C207" s="73">
        <v>1182666</v>
      </c>
      <c r="D207" s="86" t="s">
        <v>119</v>
      </c>
      <c r="E207" s="86" t="s">
        <v>290</v>
      </c>
      <c r="F207" s="73" t="s">
        <v>432</v>
      </c>
      <c r="G207" s="86" t="s">
        <v>430</v>
      </c>
      <c r="H207" s="73" t="s">
        <v>411</v>
      </c>
      <c r="I207" s="73" t="s">
        <v>130</v>
      </c>
      <c r="J207" s="73"/>
      <c r="K207" s="83">
        <v>8.4300000000000122</v>
      </c>
      <c r="L207" s="86" t="s">
        <v>132</v>
      </c>
      <c r="M207" s="87">
        <v>2.63E-2</v>
      </c>
      <c r="N207" s="87">
        <v>5.5E-2</v>
      </c>
      <c r="O207" s="83">
        <v>4010176.98</v>
      </c>
      <c r="P207" s="85">
        <v>79.64</v>
      </c>
      <c r="Q207" s="73"/>
      <c r="R207" s="83">
        <v>3193.7049468720002</v>
      </c>
      <c r="S207" s="84">
        <v>5.7809185921129259E-3</v>
      </c>
      <c r="T207" s="84">
        <f t="shared" si="4"/>
        <v>2.5062284747841522E-3</v>
      </c>
      <c r="U207" s="84">
        <f>R207/'סכום נכסי הקרן'!$C$42</f>
        <v>1.8510239941092833E-4</v>
      </c>
    </row>
    <row r="208" spans="2:21">
      <c r="B208" s="76" t="s">
        <v>577</v>
      </c>
      <c r="C208" s="73">
        <v>1141647</v>
      </c>
      <c r="D208" s="86" t="s">
        <v>119</v>
      </c>
      <c r="E208" s="86" t="s">
        <v>290</v>
      </c>
      <c r="F208" s="73" t="s">
        <v>578</v>
      </c>
      <c r="G208" s="86" t="s">
        <v>127</v>
      </c>
      <c r="H208" s="73" t="s">
        <v>408</v>
      </c>
      <c r="I208" s="73" t="s">
        <v>294</v>
      </c>
      <c r="J208" s="73"/>
      <c r="K208" s="83">
        <v>0.23000000002198889</v>
      </c>
      <c r="L208" s="86" t="s">
        <v>132</v>
      </c>
      <c r="M208" s="87">
        <v>3.4000000000000002E-2</v>
      </c>
      <c r="N208" s="87">
        <v>5.95000000006108E-2</v>
      </c>
      <c r="O208" s="83">
        <v>20483.314760000001</v>
      </c>
      <c r="P208" s="85">
        <v>99.91</v>
      </c>
      <c r="Q208" s="73"/>
      <c r="R208" s="83">
        <v>20.464879085</v>
      </c>
      <c r="S208" s="84">
        <v>2.9255446209754745E-4</v>
      </c>
      <c r="T208" s="84">
        <f t="shared" si="4"/>
        <v>1.6059612127311919E-5</v>
      </c>
      <c r="U208" s="84">
        <f>R208/'סכום נכסי הקרן'!$C$42</f>
        <v>1.1861140228367646E-6</v>
      </c>
    </row>
    <row r="209" spans="2:21">
      <c r="B209" s="76" t="s">
        <v>579</v>
      </c>
      <c r="C209" s="73">
        <v>1136068</v>
      </c>
      <c r="D209" s="86" t="s">
        <v>119</v>
      </c>
      <c r="E209" s="86" t="s">
        <v>290</v>
      </c>
      <c r="F209" s="73" t="s">
        <v>438</v>
      </c>
      <c r="G209" s="86" t="s">
        <v>430</v>
      </c>
      <c r="H209" s="73" t="s">
        <v>411</v>
      </c>
      <c r="I209" s="73" t="s">
        <v>130</v>
      </c>
      <c r="J209" s="73"/>
      <c r="K209" s="83">
        <v>1.3099999999998022</v>
      </c>
      <c r="L209" s="86" t="s">
        <v>132</v>
      </c>
      <c r="M209" s="87">
        <v>3.9199999999999999E-2</v>
      </c>
      <c r="N209" s="87">
        <v>5.3399999999893331E-2</v>
      </c>
      <c r="O209" s="83">
        <v>255913.208644</v>
      </c>
      <c r="P209" s="85">
        <v>98.91</v>
      </c>
      <c r="Q209" s="73"/>
      <c r="R209" s="83">
        <v>253.12376295500005</v>
      </c>
      <c r="S209" s="84">
        <v>2.6661680697689439E-4</v>
      </c>
      <c r="T209" s="84">
        <f t="shared" si="4"/>
        <v>1.9863637778551508E-4</v>
      </c>
      <c r="U209" s="84">
        <f>R209/'סכום נכסי הקרן'!$C$42</f>
        <v>1.4670677676966821E-5</v>
      </c>
    </row>
    <row r="210" spans="2:21">
      <c r="B210" s="76" t="s">
        <v>580</v>
      </c>
      <c r="C210" s="73">
        <v>1160647</v>
      </c>
      <c r="D210" s="86" t="s">
        <v>119</v>
      </c>
      <c r="E210" s="86" t="s">
        <v>290</v>
      </c>
      <c r="F210" s="73" t="s">
        <v>438</v>
      </c>
      <c r="G210" s="86" t="s">
        <v>430</v>
      </c>
      <c r="H210" s="73" t="s">
        <v>411</v>
      </c>
      <c r="I210" s="73" t="s">
        <v>130</v>
      </c>
      <c r="J210" s="73"/>
      <c r="K210" s="83">
        <v>6.3799999999997157</v>
      </c>
      <c r="L210" s="86" t="s">
        <v>132</v>
      </c>
      <c r="M210" s="87">
        <v>2.64E-2</v>
      </c>
      <c r="N210" s="87">
        <v>5.3399999999997616E-2</v>
      </c>
      <c r="O210" s="83">
        <v>8500603.9755109996</v>
      </c>
      <c r="P210" s="85">
        <v>84.75</v>
      </c>
      <c r="Q210" s="73"/>
      <c r="R210" s="83">
        <v>7204.2618693080003</v>
      </c>
      <c r="S210" s="84">
        <v>5.1954211693411084E-3</v>
      </c>
      <c r="T210" s="84">
        <f t="shared" si="4"/>
        <v>5.6534734851901329E-3</v>
      </c>
      <c r="U210" s="84">
        <f>R210/'סכום נכסי הקרן'!$C$42</f>
        <v>4.1754832715516245E-4</v>
      </c>
    </row>
    <row r="211" spans="2:21">
      <c r="B211" s="76" t="s">
        <v>581</v>
      </c>
      <c r="C211" s="73">
        <v>1179928</v>
      </c>
      <c r="D211" s="86" t="s">
        <v>119</v>
      </c>
      <c r="E211" s="86" t="s">
        <v>290</v>
      </c>
      <c r="F211" s="73" t="s">
        <v>438</v>
      </c>
      <c r="G211" s="86" t="s">
        <v>430</v>
      </c>
      <c r="H211" s="73" t="s">
        <v>411</v>
      </c>
      <c r="I211" s="73" t="s">
        <v>130</v>
      </c>
      <c r="J211" s="73"/>
      <c r="K211" s="83">
        <v>7.9799999999998787</v>
      </c>
      <c r="L211" s="86" t="s">
        <v>132</v>
      </c>
      <c r="M211" s="87">
        <v>2.5000000000000001E-2</v>
      </c>
      <c r="N211" s="87">
        <v>5.5299999999998038E-2</v>
      </c>
      <c r="O211" s="83">
        <v>3360675.438178</v>
      </c>
      <c r="P211" s="85">
        <v>79.150000000000006</v>
      </c>
      <c r="Q211" s="73"/>
      <c r="R211" s="83">
        <v>2659.9746091840002</v>
      </c>
      <c r="S211" s="84">
        <v>2.5199132247461218E-3</v>
      </c>
      <c r="T211" s="84">
        <f t="shared" si="4"/>
        <v>2.0873888535849687E-3</v>
      </c>
      <c r="U211" s="84">
        <f>R211/'סכום נכסי הקרן'!$C$42</f>
        <v>1.5416818106955775E-4</v>
      </c>
    </row>
    <row r="212" spans="2:21">
      <c r="B212" s="76" t="s">
        <v>582</v>
      </c>
      <c r="C212" s="73">
        <v>1143411</v>
      </c>
      <c r="D212" s="86" t="s">
        <v>119</v>
      </c>
      <c r="E212" s="86" t="s">
        <v>290</v>
      </c>
      <c r="F212" s="73" t="s">
        <v>563</v>
      </c>
      <c r="G212" s="86" t="s">
        <v>430</v>
      </c>
      <c r="H212" s="73" t="s">
        <v>411</v>
      </c>
      <c r="I212" s="73" t="s">
        <v>130</v>
      </c>
      <c r="J212" s="73"/>
      <c r="K212" s="83">
        <v>5.5999999999996808</v>
      </c>
      <c r="L212" s="86" t="s">
        <v>132</v>
      </c>
      <c r="M212" s="87">
        <v>3.4300000000000004E-2</v>
      </c>
      <c r="N212" s="87">
        <v>5.2599999999997676E-2</v>
      </c>
      <c r="O212" s="83">
        <v>2743665.6424150001</v>
      </c>
      <c r="P212" s="85">
        <v>91.5</v>
      </c>
      <c r="Q212" s="73"/>
      <c r="R212" s="83">
        <v>2510.4540630330002</v>
      </c>
      <c r="S212" s="84">
        <v>9.0287799210708175E-3</v>
      </c>
      <c r="T212" s="84">
        <f t="shared" si="4"/>
        <v>1.9700540789070707E-3</v>
      </c>
      <c r="U212" s="84">
        <f>R212/'סכום נכסי הקרן'!$C$42</f>
        <v>1.4550219209619007E-4</v>
      </c>
    </row>
    <row r="213" spans="2:21">
      <c r="B213" s="76" t="s">
        <v>583</v>
      </c>
      <c r="C213" s="73">
        <v>1184191</v>
      </c>
      <c r="D213" s="86" t="s">
        <v>119</v>
      </c>
      <c r="E213" s="86" t="s">
        <v>290</v>
      </c>
      <c r="F213" s="73" t="s">
        <v>563</v>
      </c>
      <c r="G213" s="86" t="s">
        <v>430</v>
      </c>
      <c r="H213" s="73" t="s">
        <v>411</v>
      </c>
      <c r="I213" s="73" t="s">
        <v>130</v>
      </c>
      <c r="J213" s="73"/>
      <c r="K213" s="83">
        <v>6.8399999999997414</v>
      </c>
      <c r="L213" s="86" t="s">
        <v>132</v>
      </c>
      <c r="M213" s="87">
        <v>2.98E-2</v>
      </c>
      <c r="N213" s="87">
        <v>5.5099999999994778E-2</v>
      </c>
      <c r="O213" s="83">
        <v>2176144.816958</v>
      </c>
      <c r="P213" s="85">
        <v>85.31</v>
      </c>
      <c r="Q213" s="73"/>
      <c r="R213" s="83">
        <v>1856.4691433469998</v>
      </c>
      <c r="S213" s="84">
        <v>5.5437223620345179E-3</v>
      </c>
      <c r="T213" s="84">
        <f t="shared" si="4"/>
        <v>1.4568458599068166E-3</v>
      </c>
      <c r="U213" s="84">
        <f>R213/'סכום נכסי הקרן'!$C$42</f>
        <v>1.0759819663442843E-4</v>
      </c>
    </row>
    <row r="214" spans="2:21">
      <c r="B214" s="76" t="s">
        <v>584</v>
      </c>
      <c r="C214" s="73">
        <v>1139815</v>
      </c>
      <c r="D214" s="86" t="s">
        <v>119</v>
      </c>
      <c r="E214" s="86" t="s">
        <v>290</v>
      </c>
      <c r="F214" s="73" t="s">
        <v>450</v>
      </c>
      <c r="G214" s="86" t="s">
        <v>430</v>
      </c>
      <c r="H214" s="73" t="s">
        <v>411</v>
      </c>
      <c r="I214" s="73" t="s">
        <v>130</v>
      </c>
      <c r="J214" s="73"/>
      <c r="K214" s="83">
        <v>2.2499999999999551</v>
      </c>
      <c r="L214" s="86" t="s">
        <v>132</v>
      </c>
      <c r="M214" s="87">
        <v>3.61E-2</v>
      </c>
      <c r="N214" s="87">
        <v>4.9500000000001175E-2</v>
      </c>
      <c r="O214" s="83">
        <v>5647213.3873070003</v>
      </c>
      <c r="P214" s="85">
        <v>97.78</v>
      </c>
      <c r="Q214" s="73"/>
      <c r="R214" s="83">
        <v>5521.8450619329997</v>
      </c>
      <c r="S214" s="84">
        <v>7.3579327521915315E-3</v>
      </c>
      <c r="T214" s="84">
        <f t="shared" si="4"/>
        <v>4.3332134801986125E-3</v>
      </c>
      <c r="U214" s="84">
        <f>R214/'סכום נכסי הקרן'!$C$42</f>
        <v>3.2003794562809033E-4</v>
      </c>
    </row>
    <row r="215" spans="2:21">
      <c r="B215" s="76" t="s">
        <v>585</v>
      </c>
      <c r="C215" s="73">
        <v>1155522</v>
      </c>
      <c r="D215" s="86" t="s">
        <v>119</v>
      </c>
      <c r="E215" s="86" t="s">
        <v>290</v>
      </c>
      <c r="F215" s="73" t="s">
        <v>450</v>
      </c>
      <c r="G215" s="86" t="s">
        <v>430</v>
      </c>
      <c r="H215" s="73" t="s">
        <v>411</v>
      </c>
      <c r="I215" s="73" t="s">
        <v>130</v>
      </c>
      <c r="J215" s="73"/>
      <c r="K215" s="83">
        <v>3.2500000000002789</v>
      </c>
      <c r="L215" s="86" t="s">
        <v>132</v>
      </c>
      <c r="M215" s="87">
        <v>3.3000000000000002E-2</v>
      </c>
      <c r="N215" s="87">
        <v>4.8699999999999438E-2</v>
      </c>
      <c r="O215" s="83">
        <v>1878805.6999090002</v>
      </c>
      <c r="P215" s="85">
        <v>95.55</v>
      </c>
      <c r="Q215" s="73"/>
      <c r="R215" s="83">
        <v>1795.1988465300001</v>
      </c>
      <c r="S215" s="84">
        <v>6.093193338335307E-3</v>
      </c>
      <c r="T215" s="84">
        <f t="shared" si="4"/>
        <v>1.4087645984579029E-3</v>
      </c>
      <c r="U215" s="84">
        <f>R215/'סכום נכסי הקרן'!$C$42</f>
        <v>1.0404706115318922E-4</v>
      </c>
    </row>
    <row r="216" spans="2:21">
      <c r="B216" s="76" t="s">
        <v>586</v>
      </c>
      <c r="C216" s="73">
        <v>1159359</v>
      </c>
      <c r="D216" s="86" t="s">
        <v>119</v>
      </c>
      <c r="E216" s="86" t="s">
        <v>290</v>
      </c>
      <c r="F216" s="73" t="s">
        <v>450</v>
      </c>
      <c r="G216" s="86" t="s">
        <v>430</v>
      </c>
      <c r="H216" s="73" t="s">
        <v>411</v>
      </c>
      <c r="I216" s="73" t="s">
        <v>130</v>
      </c>
      <c r="J216" s="73"/>
      <c r="K216" s="83">
        <v>5.5599999999999303</v>
      </c>
      <c r="L216" s="86" t="s">
        <v>132</v>
      </c>
      <c r="M216" s="87">
        <v>2.6200000000000001E-2</v>
      </c>
      <c r="N216" s="87">
        <v>5.3299999999999986E-2</v>
      </c>
      <c r="O216" s="83">
        <v>5269855.911719</v>
      </c>
      <c r="P216" s="85">
        <v>87.48</v>
      </c>
      <c r="Q216" s="73"/>
      <c r="R216" s="83">
        <v>4610.0697759969999</v>
      </c>
      <c r="S216" s="84">
        <v>4.0745436979458946E-3</v>
      </c>
      <c r="T216" s="84">
        <f t="shared" si="4"/>
        <v>3.6177068124786122E-3</v>
      </c>
      <c r="U216" s="84">
        <f>R216/'סכום נכסי הקרן'!$C$42</f>
        <v>2.6719280308740623E-4</v>
      </c>
    </row>
    <row r="217" spans="2:21">
      <c r="B217" s="76" t="s">
        <v>587</v>
      </c>
      <c r="C217" s="73">
        <v>1141829</v>
      </c>
      <c r="D217" s="86" t="s">
        <v>119</v>
      </c>
      <c r="E217" s="86" t="s">
        <v>290</v>
      </c>
      <c r="F217" s="73" t="s">
        <v>588</v>
      </c>
      <c r="G217" s="86" t="s">
        <v>127</v>
      </c>
      <c r="H217" s="73" t="s">
        <v>408</v>
      </c>
      <c r="I217" s="73" t="s">
        <v>294</v>
      </c>
      <c r="J217" s="73"/>
      <c r="K217" s="83">
        <v>2.5499999999996907</v>
      </c>
      <c r="L217" s="86" t="s">
        <v>132</v>
      </c>
      <c r="M217" s="87">
        <v>2.3E-2</v>
      </c>
      <c r="N217" s="87">
        <v>5.7199999999993457E-2</v>
      </c>
      <c r="O217" s="83">
        <v>2462263.3469779999</v>
      </c>
      <c r="P217" s="85">
        <v>92.03</v>
      </c>
      <c r="Q217" s="73"/>
      <c r="R217" s="83">
        <v>2266.020903434</v>
      </c>
      <c r="S217" s="84">
        <v>3.0161056633499499E-3</v>
      </c>
      <c r="T217" s="84">
        <f t="shared" si="4"/>
        <v>1.7782375664366639E-3</v>
      </c>
      <c r="U217" s="84">
        <f>R217/'סכום נכסי הקרן'!$C$42</f>
        <v>1.3133520889328535E-4</v>
      </c>
    </row>
    <row r="218" spans="2:21">
      <c r="B218" s="76" t="s">
        <v>589</v>
      </c>
      <c r="C218" s="73">
        <v>1173566</v>
      </c>
      <c r="D218" s="86" t="s">
        <v>119</v>
      </c>
      <c r="E218" s="86" t="s">
        <v>290</v>
      </c>
      <c r="F218" s="73" t="s">
        <v>588</v>
      </c>
      <c r="G218" s="86" t="s">
        <v>127</v>
      </c>
      <c r="H218" s="73" t="s">
        <v>408</v>
      </c>
      <c r="I218" s="73" t="s">
        <v>294</v>
      </c>
      <c r="J218" s="73"/>
      <c r="K218" s="83">
        <v>2.6900000000003623</v>
      </c>
      <c r="L218" s="86" t="s">
        <v>132</v>
      </c>
      <c r="M218" s="87">
        <v>2.1499999999999998E-2</v>
      </c>
      <c r="N218" s="87">
        <v>6.0200000000012521E-2</v>
      </c>
      <c r="O218" s="83">
        <v>1271467.4489230001</v>
      </c>
      <c r="P218" s="85">
        <v>90.37</v>
      </c>
      <c r="Q218" s="83">
        <v>64.859554036000006</v>
      </c>
      <c r="R218" s="83">
        <v>1213.884687624</v>
      </c>
      <c r="S218" s="84">
        <v>2.2656816185241931E-3</v>
      </c>
      <c r="T218" s="84">
        <f t="shared" si="4"/>
        <v>9.5258404262028558E-4</v>
      </c>
      <c r="U218" s="84">
        <f>R218/'סכום נכסי הקרן'!$C$42</f>
        <v>7.0354955146203447E-5</v>
      </c>
    </row>
    <row r="219" spans="2:21">
      <c r="B219" s="76" t="s">
        <v>590</v>
      </c>
      <c r="C219" s="73">
        <v>1136464</v>
      </c>
      <c r="D219" s="86" t="s">
        <v>119</v>
      </c>
      <c r="E219" s="86" t="s">
        <v>290</v>
      </c>
      <c r="F219" s="73" t="s">
        <v>588</v>
      </c>
      <c r="G219" s="86" t="s">
        <v>127</v>
      </c>
      <c r="H219" s="73" t="s">
        <v>408</v>
      </c>
      <c r="I219" s="73" t="s">
        <v>294</v>
      </c>
      <c r="J219" s="73"/>
      <c r="K219" s="83">
        <v>1.8400000000010288</v>
      </c>
      <c r="L219" s="86" t="s">
        <v>132</v>
      </c>
      <c r="M219" s="87">
        <v>2.75E-2</v>
      </c>
      <c r="N219" s="87">
        <v>5.9700000000020015E-2</v>
      </c>
      <c r="O219" s="83">
        <v>1314184.355832</v>
      </c>
      <c r="P219" s="85">
        <v>94.66</v>
      </c>
      <c r="Q219" s="73"/>
      <c r="R219" s="83">
        <v>1244.006867783</v>
      </c>
      <c r="S219" s="84">
        <v>4.1748199034160344E-3</v>
      </c>
      <c r="T219" s="84">
        <f t="shared" si="4"/>
        <v>9.7622212656758444E-4</v>
      </c>
      <c r="U219" s="84">
        <f>R219/'סכום נכסי הקרן'!$C$42</f>
        <v>7.2100792008303089E-5</v>
      </c>
    </row>
    <row r="220" spans="2:21">
      <c r="B220" s="76" t="s">
        <v>591</v>
      </c>
      <c r="C220" s="73">
        <v>1139591</v>
      </c>
      <c r="D220" s="86" t="s">
        <v>119</v>
      </c>
      <c r="E220" s="86" t="s">
        <v>290</v>
      </c>
      <c r="F220" s="73" t="s">
        <v>588</v>
      </c>
      <c r="G220" s="86" t="s">
        <v>127</v>
      </c>
      <c r="H220" s="73" t="s">
        <v>408</v>
      </c>
      <c r="I220" s="73" t="s">
        <v>294</v>
      </c>
      <c r="J220" s="73"/>
      <c r="K220" s="83">
        <v>0.66000000000146553</v>
      </c>
      <c r="L220" s="86" t="s">
        <v>132</v>
      </c>
      <c r="M220" s="87">
        <v>2.4E-2</v>
      </c>
      <c r="N220" s="87">
        <v>5.9300000000084091E-2</v>
      </c>
      <c r="O220" s="83">
        <v>292542.60095200001</v>
      </c>
      <c r="P220" s="85">
        <v>97.96</v>
      </c>
      <c r="Q220" s="73"/>
      <c r="R220" s="83">
        <v>286.57473176300005</v>
      </c>
      <c r="S220" s="84">
        <v>2.5133647800291842E-3</v>
      </c>
      <c r="T220" s="84">
        <f t="shared" si="4"/>
        <v>2.2488669581124165E-4</v>
      </c>
      <c r="U220" s="84">
        <f>R220/'סכום נכסי הקרן'!$C$42</f>
        <v>1.6609446189394805E-5</v>
      </c>
    </row>
    <row r="221" spans="2:21">
      <c r="B221" s="76" t="s">
        <v>592</v>
      </c>
      <c r="C221" s="73">
        <v>1158740</v>
      </c>
      <c r="D221" s="86" t="s">
        <v>119</v>
      </c>
      <c r="E221" s="86" t="s">
        <v>290</v>
      </c>
      <c r="F221" s="73" t="s">
        <v>454</v>
      </c>
      <c r="G221" s="86" t="s">
        <v>128</v>
      </c>
      <c r="H221" s="73" t="s">
        <v>455</v>
      </c>
      <c r="I221" s="73" t="s">
        <v>294</v>
      </c>
      <c r="J221" s="73"/>
      <c r="K221" s="83">
        <v>1.8000000000327105</v>
      </c>
      <c r="L221" s="86" t="s">
        <v>132</v>
      </c>
      <c r="M221" s="87">
        <v>3.2500000000000001E-2</v>
      </c>
      <c r="N221" s="87">
        <v>6.3400000001161236E-2</v>
      </c>
      <c r="O221" s="83">
        <v>25606.494973000001</v>
      </c>
      <c r="P221" s="85">
        <v>95.51</v>
      </c>
      <c r="Q221" s="73"/>
      <c r="R221" s="83">
        <v>24.456762974</v>
      </c>
      <c r="S221" s="84">
        <v>6.1790299661137704E-5</v>
      </c>
      <c r="T221" s="84">
        <f t="shared" si="4"/>
        <v>1.919220365880034E-5</v>
      </c>
      <c r="U221" s="84">
        <f>R221/'סכום נכסי הקרן'!$C$42</f>
        <v>1.4174776892729621E-6</v>
      </c>
    </row>
    <row r="222" spans="2:21">
      <c r="B222" s="76" t="s">
        <v>593</v>
      </c>
      <c r="C222" s="73">
        <v>1191832</v>
      </c>
      <c r="D222" s="86" t="s">
        <v>119</v>
      </c>
      <c r="E222" s="86" t="s">
        <v>290</v>
      </c>
      <c r="F222" s="73" t="s">
        <v>454</v>
      </c>
      <c r="G222" s="86" t="s">
        <v>128</v>
      </c>
      <c r="H222" s="73" t="s">
        <v>455</v>
      </c>
      <c r="I222" s="73" t="s">
        <v>294</v>
      </c>
      <c r="J222" s="73"/>
      <c r="K222" s="83">
        <v>2.5800000000003367</v>
      </c>
      <c r="L222" s="86" t="s">
        <v>132</v>
      </c>
      <c r="M222" s="87">
        <v>5.7000000000000002E-2</v>
      </c>
      <c r="N222" s="87">
        <v>6.6500000000007123E-2</v>
      </c>
      <c r="O222" s="83">
        <v>2357271.1438879999</v>
      </c>
      <c r="P222" s="85">
        <v>98.15</v>
      </c>
      <c r="Q222" s="73"/>
      <c r="R222" s="83">
        <v>2313.661548859</v>
      </c>
      <c r="S222" s="84">
        <v>1.0992273856076998E-2</v>
      </c>
      <c r="T222" s="84">
        <f t="shared" si="4"/>
        <v>1.8156230933113904E-3</v>
      </c>
      <c r="U222" s="84">
        <f>R222/'סכום נכסי הקרן'!$C$42</f>
        <v>1.3409639000561377E-4</v>
      </c>
    </row>
    <row r="223" spans="2:21">
      <c r="B223" s="76" t="s">
        <v>594</v>
      </c>
      <c r="C223" s="73">
        <v>1161678</v>
      </c>
      <c r="D223" s="86" t="s">
        <v>119</v>
      </c>
      <c r="E223" s="86" t="s">
        <v>290</v>
      </c>
      <c r="F223" s="73" t="s">
        <v>458</v>
      </c>
      <c r="G223" s="86" t="s">
        <v>128</v>
      </c>
      <c r="H223" s="73" t="s">
        <v>455</v>
      </c>
      <c r="I223" s="73" t="s">
        <v>294</v>
      </c>
      <c r="J223" s="73"/>
      <c r="K223" s="83">
        <v>2.1299999999991845</v>
      </c>
      <c r="L223" s="86" t="s">
        <v>132</v>
      </c>
      <c r="M223" s="87">
        <v>2.7999999999999997E-2</v>
      </c>
      <c r="N223" s="87">
        <v>6.1999999999975547E-2</v>
      </c>
      <c r="O223" s="83">
        <v>1305857.862734</v>
      </c>
      <c r="P223" s="85">
        <v>93.93</v>
      </c>
      <c r="Q223" s="73"/>
      <c r="R223" s="83">
        <v>1226.5922612000002</v>
      </c>
      <c r="S223" s="84">
        <v>3.7558273113471896E-3</v>
      </c>
      <c r="T223" s="84">
        <f t="shared" si="4"/>
        <v>9.625561857178436E-4</v>
      </c>
      <c r="U223" s="84">
        <f>R223/'סכום נכסי הקרן'!$C$42</f>
        <v>7.109146725321957E-5</v>
      </c>
    </row>
    <row r="224" spans="2:21">
      <c r="B224" s="76" t="s">
        <v>595</v>
      </c>
      <c r="C224" s="73">
        <v>1192459</v>
      </c>
      <c r="D224" s="86" t="s">
        <v>119</v>
      </c>
      <c r="E224" s="86" t="s">
        <v>290</v>
      </c>
      <c r="F224" s="73" t="s">
        <v>458</v>
      </c>
      <c r="G224" s="86" t="s">
        <v>128</v>
      </c>
      <c r="H224" s="73" t="s">
        <v>455</v>
      </c>
      <c r="I224" s="73" t="s">
        <v>294</v>
      </c>
      <c r="J224" s="73"/>
      <c r="K224" s="83">
        <v>3.7400000000001317</v>
      </c>
      <c r="L224" s="86" t="s">
        <v>132</v>
      </c>
      <c r="M224" s="87">
        <v>5.6500000000000002E-2</v>
      </c>
      <c r="N224" s="87">
        <v>6.3000000000006579E-2</v>
      </c>
      <c r="O224" s="83">
        <v>2301389.9069190002</v>
      </c>
      <c r="P224" s="85">
        <v>99.11</v>
      </c>
      <c r="Q224" s="73"/>
      <c r="R224" s="83">
        <v>2280.907448555</v>
      </c>
      <c r="S224" s="84">
        <v>7.5463324247757148E-3</v>
      </c>
      <c r="T224" s="84">
        <f t="shared" si="4"/>
        <v>1.7899196359747252E-3</v>
      </c>
      <c r="U224" s="84">
        <f>R224/'סכום נכסי הקרן'!$C$42</f>
        <v>1.3219801095755711E-4</v>
      </c>
    </row>
    <row r="225" spans="2:21">
      <c r="B225" s="76" t="s">
        <v>596</v>
      </c>
      <c r="C225" s="73">
        <v>7390149</v>
      </c>
      <c r="D225" s="86" t="s">
        <v>119</v>
      </c>
      <c r="E225" s="86" t="s">
        <v>290</v>
      </c>
      <c r="F225" s="73" t="s">
        <v>597</v>
      </c>
      <c r="G225" s="86" t="s">
        <v>468</v>
      </c>
      <c r="H225" s="73" t="s">
        <v>463</v>
      </c>
      <c r="I225" s="73" t="s">
        <v>130</v>
      </c>
      <c r="J225" s="73"/>
      <c r="K225" s="83">
        <v>1.6600000000152864</v>
      </c>
      <c r="L225" s="86" t="s">
        <v>132</v>
      </c>
      <c r="M225" s="87">
        <v>0.04</v>
      </c>
      <c r="N225" s="87">
        <v>5.1700000000413519E-2</v>
      </c>
      <c r="O225" s="83">
        <v>51442.668822</v>
      </c>
      <c r="P225" s="85">
        <v>99.19</v>
      </c>
      <c r="Q225" s="73"/>
      <c r="R225" s="83">
        <v>51.025982917</v>
      </c>
      <c r="S225" s="84">
        <v>1.9521708505784171E-4</v>
      </c>
      <c r="T225" s="84">
        <f t="shared" si="4"/>
        <v>4.0042137100262472E-5</v>
      </c>
      <c r="U225" s="84">
        <f>R225/'סכום נכסי הקרן'!$C$42</f>
        <v>2.9573902496811597E-6</v>
      </c>
    </row>
    <row r="226" spans="2:21">
      <c r="B226" s="76" t="s">
        <v>598</v>
      </c>
      <c r="C226" s="73">
        <v>7390222</v>
      </c>
      <c r="D226" s="86" t="s">
        <v>119</v>
      </c>
      <c r="E226" s="86" t="s">
        <v>290</v>
      </c>
      <c r="F226" s="73" t="s">
        <v>597</v>
      </c>
      <c r="G226" s="86" t="s">
        <v>468</v>
      </c>
      <c r="H226" s="73" t="s">
        <v>455</v>
      </c>
      <c r="I226" s="73" t="s">
        <v>294</v>
      </c>
      <c r="J226" s="73"/>
      <c r="K226" s="83">
        <v>3.8099999999992229</v>
      </c>
      <c r="L226" s="86" t="s">
        <v>132</v>
      </c>
      <c r="M226" s="87">
        <v>0.04</v>
      </c>
      <c r="N226" s="87">
        <v>5.1099999999976678E-2</v>
      </c>
      <c r="O226" s="83">
        <v>331591.77325999999</v>
      </c>
      <c r="P226" s="85">
        <v>96.98</v>
      </c>
      <c r="Q226" s="73"/>
      <c r="R226" s="83">
        <v>321.57769832500003</v>
      </c>
      <c r="S226" s="84">
        <v>4.2826764949590787E-4</v>
      </c>
      <c r="T226" s="84">
        <f t="shared" si="4"/>
        <v>2.5235492877544283E-4</v>
      </c>
      <c r="U226" s="84">
        <f>R226/'סכום נכסי הקרן'!$C$42</f>
        <v>1.8638166188552062E-5</v>
      </c>
    </row>
    <row r="227" spans="2:21">
      <c r="B227" s="76" t="s">
        <v>599</v>
      </c>
      <c r="C227" s="73">
        <v>2590388</v>
      </c>
      <c r="D227" s="86" t="s">
        <v>119</v>
      </c>
      <c r="E227" s="86" t="s">
        <v>290</v>
      </c>
      <c r="F227" s="73" t="s">
        <v>600</v>
      </c>
      <c r="G227" s="86" t="s">
        <v>324</v>
      </c>
      <c r="H227" s="73" t="s">
        <v>455</v>
      </c>
      <c r="I227" s="73" t="s">
        <v>294</v>
      </c>
      <c r="J227" s="73"/>
      <c r="K227" s="83">
        <v>0.72999999999638965</v>
      </c>
      <c r="L227" s="86" t="s">
        <v>132</v>
      </c>
      <c r="M227" s="87">
        <v>5.9000000000000004E-2</v>
      </c>
      <c r="N227" s="87">
        <v>6.1499999999773201E-2</v>
      </c>
      <c r="O227" s="83">
        <v>106587.98484600001</v>
      </c>
      <c r="P227" s="85">
        <v>101.35</v>
      </c>
      <c r="Q227" s="73"/>
      <c r="R227" s="83">
        <v>108.02692234300001</v>
      </c>
      <c r="S227" s="84">
        <v>2.0254116234985918E-4</v>
      </c>
      <c r="T227" s="84">
        <f t="shared" si="4"/>
        <v>8.4773062422216901E-5</v>
      </c>
      <c r="U227" s="84">
        <f>R227/'סכום נכסי הקרן'!$C$42</f>
        <v>6.2610801120660761E-6</v>
      </c>
    </row>
    <row r="228" spans="2:21">
      <c r="B228" s="76" t="s">
        <v>601</v>
      </c>
      <c r="C228" s="73">
        <v>2590511</v>
      </c>
      <c r="D228" s="86" t="s">
        <v>119</v>
      </c>
      <c r="E228" s="86" t="s">
        <v>290</v>
      </c>
      <c r="F228" s="73" t="s">
        <v>600</v>
      </c>
      <c r="G228" s="86" t="s">
        <v>324</v>
      </c>
      <c r="H228" s="73" t="s">
        <v>455</v>
      </c>
      <c r="I228" s="73" t="s">
        <v>294</v>
      </c>
      <c r="J228" s="73"/>
      <c r="K228" s="73">
        <v>3.41</v>
      </c>
      <c r="L228" s="86" t="s">
        <v>132</v>
      </c>
      <c r="M228" s="87">
        <v>2.7000000000000003E-2</v>
      </c>
      <c r="N228" s="87">
        <v>6.6899968832867529E-2</v>
      </c>
      <c r="O228" s="83">
        <v>0.89337800000000001</v>
      </c>
      <c r="P228" s="85">
        <v>87.63</v>
      </c>
      <c r="Q228" s="73"/>
      <c r="R228" s="83">
        <v>7.8287600000000006E-4</v>
      </c>
      <c r="S228" s="84">
        <v>1.1948219549406888E-9</v>
      </c>
      <c r="T228" s="84">
        <f t="shared" si="4"/>
        <v>6.1435422371963883E-10</v>
      </c>
      <c r="U228" s="84">
        <f>R228/'סכום נכסי הקרן'!$C$42</f>
        <v>4.5374331208385686E-11</v>
      </c>
    </row>
    <row r="229" spans="2:21">
      <c r="B229" s="76" t="s">
        <v>602</v>
      </c>
      <c r="C229" s="73">
        <v>1137975</v>
      </c>
      <c r="D229" s="86" t="s">
        <v>119</v>
      </c>
      <c r="E229" s="86" t="s">
        <v>290</v>
      </c>
      <c r="F229" s="73" t="s">
        <v>603</v>
      </c>
      <c r="G229" s="86" t="s">
        <v>487</v>
      </c>
      <c r="H229" s="73" t="s">
        <v>455</v>
      </c>
      <c r="I229" s="73" t="s">
        <v>294</v>
      </c>
      <c r="J229" s="73"/>
      <c r="K229" s="73">
        <v>1.88</v>
      </c>
      <c r="L229" s="86" t="s">
        <v>132</v>
      </c>
      <c r="M229" s="87">
        <v>4.3499999999999997E-2</v>
      </c>
      <c r="N229" s="87">
        <v>0.23009670706328803</v>
      </c>
      <c r="O229" s="83">
        <v>3.2973000000000002E-2</v>
      </c>
      <c r="P229" s="85">
        <v>72.69</v>
      </c>
      <c r="Q229" s="73"/>
      <c r="R229" s="83">
        <v>2.4507000000000004E-5</v>
      </c>
      <c r="S229" s="84">
        <v>3.1654565322730798E-11</v>
      </c>
      <c r="T229" s="84">
        <f t="shared" si="4"/>
        <v>1.9231626669737213E-11</v>
      </c>
      <c r="U229" s="84">
        <f>R229/'סכום נכסי הקרן'!$C$42</f>
        <v>1.4203893527505098E-12</v>
      </c>
    </row>
    <row r="230" spans="2:21">
      <c r="B230" s="76" t="s">
        <v>604</v>
      </c>
      <c r="C230" s="73">
        <v>1141191</v>
      </c>
      <c r="D230" s="86" t="s">
        <v>119</v>
      </c>
      <c r="E230" s="86" t="s">
        <v>290</v>
      </c>
      <c r="F230" s="73" t="s">
        <v>605</v>
      </c>
      <c r="G230" s="86" t="s">
        <v>496</v>
      </c>
      <c r="H230" s="73" t="s">
        <v>463</v>
      </c>
      <c r="I230" s="73" t="s">
        <v>130</v>
      </c>
      <c r="J230" s="73"/>
      <c r="K230" s="83">
        <v>1.0100000000013551</v>
      </c>
      <c r="L230" s="86" t="s">
        <v>132</v>
      </c>
      <c r="M230" s="87">
        <v>3.0499999999999999E-2</v>
      </c>
      <c r="N230" s="87">
        <v>6.280000000000302E-2</v>
      </c>
      <c r="O230" s="83">
        <v>136010.533043</v>
      </c>
      <c r="P230" s="85">
        <v>97.66</v>
      </c>
      <c r="Q230" s="73"/>
      <c r="R230" s="83">
        <v>132.827886382</v>
      </c>
      <c r="S230" s="84">
        <v>1.215763776111198E-3</v>
      </c>
      <c r="T230" s="84">
        <f t="shared" si="4"/>
        <v>1.0423537447377872E-4</v>
      </c>
      <c r="U230" s="84">
        <f>R230/'סכום נכסי הקרן'!$C$42</f>
        <v>7.6985071842880487E-6</v>
      </c>
    </row>
    <row r="231" spans="2:21">
      <c r="B231" s="76" t="s">
        <v>606</v>
      </c>
      <c r="C231" s="73">
        <v>1168368</v>
      </c>
      <c r="D231" s="86" t="s">
        <v>119</v>
      </c>
      <c r="E231" s="86" t="s">
        <v>290</v>
      </c>
      <c r="F231" s="73" t="s">
        <v>605</v>
      </c>
      <c r="G231" s="86" t="s">
        <v>496</v>
      </c>
      <c r="H231" s="73" t="s">
        <v>463</v>
      </c>
      <c r="I231" s="73" t="s">
        <v>130</v>
      </c>
      <c r="J231" s="73"/>
      <c r="K231" s="83">
        <v>3.1300000000008756</v>
      </c>
      <c r="L231" s="86" t="s">
        <v>132</v>
      </c>
      <c r="M231" s="87">
        <v>2.58E-2</v>
      </c>
      <c r="N231" s="87">
        <v>6.1000000000016763E-2</v>
      </c>
      <c r="O231" s="83">
        <v>1186097.678969</v>
      </c>
      <c r="P231" s="85">
        <v>90.5</v>
      </c>
      <c r="Q231" s="73"/>
      <c r="R231" s="83">
        <v>1073.4183992620001</v>
      </c>
      <c r="S231" s="84">
        <v>3.920530447614326E-3</v>
      </c>
      <c r="T231" s="84">
        <f t="shared" si="4"/>
        <v>8.4235450748903194E-4</v>
      </c>
      <c r="U231" s="84">
        <f>R231/'סכום נכסי הקרן'!$C$42</f>
        <v>6.221373751818828E-5</v>
      </c>
    </row>
    <row r="232" spans="2:21">
      <c r="B232" s="76" t="s">
        <v>607</v>
      </c>
      <c r="C232" s="73">
        <v>2380046</v>
      </c>
      <c r="D232" s="86" t="s">
        <v>119</v>
      </c>
      <c r="E232" s="86" t="s">
        <v>290</v>
      </c>
      <c r="F232" s="73" t="s">
        <v>608</v>
      </c>
      <c r="G232" s="86" t="s">
        <v>128</v>
      </c>
      <c r="H232" s="73" t="s">
        <v>455</v>
      </c>
      <c r="I232" s="73" t="s">
        <v>294</v>
      </c>
      <c r="J232" s="73"/>
      <c r="K232" s="83">
        <v>0.98000000000042997</v>
      </c>
      <c r="L232" s="86" t="s">
        <v>132</v>
      </c>
      <c r="M232" s="87">
        <v>2.9500000000000002E-2</v>
      </c>
      <c r="N232" s="87">
        <v>5.3700000000019683E-2</v>
      </c>
      <c r="O232" s="83">
        <v>614045.42793600005</v>
      </c>
      <c r="P232" s="85">
        <v>98.48</v>
      </c>
      <c r="Q232" s="73"/>
      <c r="R232" s="83">
        <v>604.71193751299995</v>
      </c>
      <c r="S232" s="84">
        <v>8.5856848985018525E-3</v>
      </c>
      <c r="T232" s="84">
        <f t="shared" si="4"/>
        <v>4.7454173195346109E-4</v>
      </c>
      <c r="U232" s="84">
        <f>R232/'סכום נכסי הקרן'!$C$42</f>
        <v>3.5048206533831006E-5</v>
      </c>
    </row>
    <row r="233" spans="2:21">
      <c r="B233" s="76" t="s">
        <v>609</v>
      </c>
      <c r="C233" s="73">
        <v>1147495</v>
      </c>
      <c r="D233" s="86" t="s">
        <v>119</v>
      </c>
      <c r="E233" s="86" t="s">
        <v>290</v>
      </c>
      <c r="F233" s="73" t="s">
        <v>610</v>
      </c>
      <c r="G233" s="86" t="s">
        <v>487</v>
      </c>
      <c r="H233" s="73" t="s">
        <v>455</v>
      </c>
      <c r="I233" s="73" t="s">
        <v>294</v>
      </c>
      <c r="J233" s="73"/>
      <c r="K233" s="73">
        <v>1.57</v>
      </c>
      <c r="L233" s="86" t="s">
        <v>132</v>
      </c>
      <c r="M233" s="87">
        <v>3.9E-2</v>
      </c>
      <c r="N233" s="87">
        <v>6.8498690854684852E-2</v>
      </c>
      <c r="O233" s="83">
        <v>2.1833000000000002E-2</v>
      </c>
      <c r="P233" s="85">
        <v>96.96</v>
      </c>
      <c r="Q233" s="73"/>
      <c r="R233" s="83">
        <v>2.1388000000000003E-5</v>
      </c>
      <c r="S233" s="84">
        <v>5.4034803234415961E-11</v>
      </c>
      <c r="T233" s="84">
        <f t="shared" si="4"/>
        <v>1.6784022165599194E-11</v>
      </c>
      <c r="U233" s="84">
        <f>R233/'סכום נכסי הקרן'!$C$42</f>
        <v>1.2396167412016119E-12</v>
      </c>
    </row>
    <row r="234" spans="2:21">
      <c r="B234" s="76" t="s">
        <v>611</v>
      </c>
      <c r="C234" s="73">
        <v>1132505</v>
      </c>
      <c r="D234" s="86" t="s">
        <v>119</v>
      </c>
      <c r="E234" s="86" t="s">
        <v>290</v>
      </c>
      <c r="F234" s="73" t="s">
        <v>483</v>
      </c>
      <c r="G234" s="86" t="s">
        <v>324</v>
      </c>
      <c r="H234" s="73" t="s">
        <v>455</v>
      </c>
      <c r="I234" s="73" t="s">
        <v>294</v>
      </c>
      <c r="J234" s="73"/>
      <c r="K234" s="73">
        <v>1.1299999999999999</v>
      </c>
      <c r="L234" s="86" t="s">
        <v>132</v>
      </c>
      <c r="M234" s="87">
        <v>5.9000000000000004E-2</v>
      </c>
      <c r="N234" s="87">
        <v>5.2799938855344258E-2</v>
      </c>
      <c r="O234" s="83">
        <v>0.14169300000000001</v>
      </c>
      <c r="P234" s="85">
        <v>101.28</v>
      </c>
      <c r="Q234" s="73"/>
      <c r="R234" s="83">
        <v>1.4392100000000001E-4</v>
      </c>
      <c r="S234" s="84">
        <v>2.03992823094446E-10</v>
      </c>
      <c r="T234" s="84">
        <f t="shared" si="4"/>
        <v>1.1294058603400045E-10</v>
      </c>
      <c r="U234" s="84">
        <f>R234/'סכום נכסי הקרן'!$C$42</f>
        <v>8.3414475879220669E-12</v>
      </c>
    </row>
    <row r="235" spans="2:21">
      <c r="B235" s="76" t="s">
        <v>612</v>
      </c>
      <c r="C235" s="73">
        <v>1162817</v>
      </c>
      <c r="D235" s="86" t="s">
        <v>119</v>
      </c>
      <c r="E235" s="86" t="s">
        <v>290</v>
      </c>
      <c r="F235" s="73" t="s">
        <v>483</v>
      </c>
      <c r="G235" s="86" t="s">
        <v>324</v>
      </c>
      <c r="H235" s="73" t="s">
        <v>455</v>
      </c>
      <c r="I235" s="73" t="s">
        <v>294</v>
      </c>
      <c r="J235" s="73"/>
      <c r="K235" s="83">
        <v>5.1100000000003947</v>
      </c>
      <c r="L235" s="86" t="s">
        <v>132</v>
      </c>
      <c r="M235" s="87">
        <v>2.4300000000000002E-2</v>
      </c>
      <c r="N235" s="87">
        <v>5.3900000000003605E-2</v>
      </c>
      <c r="O235" s="83">
        <v>5343558.820762</v>
      </c>
      <c r="P235" s="85">
        <v>87.04</v>
      </c>
      <c r="Q235" s="73"/>
      <c r="R235" s="83">
        <v>4651.0335979469992</v>
      </c>
      <c r="S235" s="84">
        <v>3.6484392285767932E-3</v>
      </c>
      <c r="T235" s="84">
        <f t="shared" si="4"/>
        <v>3.6498527679488034E-3</v>
      </c>
      <c r="U235" s="84">
        <f>R235/'סכום נכסי הקרן'!$C$42</f>
        <v>2.6956700541921945E-4</v>
      </c>
    </row>
    <row r="236" spans="2:21">
      <c r="B236" s="76" t="s">
        <v>613</v>
      </c>
      <c r="C236" s="73">
        <v>1141415</v>
      </c>
      <c r="D236" s="86" t="s">
        <v>119</v>
      </c>
      <c r="E236" s="86" t="s">
        <v>290</v>
      </c>
      <c r="F236" s="73" t="s">
        <v>614</v>
      </c>
      <c r="G236" s="86" t="s">
        <v>156</v>
      </c>
      <c r="H236" s="73" t="s">
        <v>455</v>
      </c>
      <c r="I236" s="73" t="s">
        <v>294</v>
      </c>
      <c r="J236" s="73"/>
      <c r="K236" s="83">
        <v>0.71999999999994369</v>
      </c>
      <c r="L236" s="86" t="s">
        <v>132</v>
      </c>
      <c r="M236" s="87">
        <v>2.1600000000000001E-2</v>
      </c>
      <c r="N236" s="87">
        <v>4.9499999999985597E-2</v>
      </c>
      <c r="O236" s="83">
        <v>1442569.5925990001</v>
      </c>
      <c r="P236" s="85">
        <v>98.63</v>
      </c>
      <c r="Q236" s="73"/>
      <c r="R236" s="83">
        <v>1422.8063884389999</v>
      </c>
      <c r="S236" s="84">
        <v>5.6393768393948641E-3</v>
      </c>
      <c r="T236" s="84">
        <f t="shared" si="4"/>
        <v>1.1165332878677909E-3</v>
      </c>
      <c r="U236" s="84">
        <f>R236/'סכום נכסי הקרן'!$C$42</f>
        <v>8.2463746895342598E-5</v>
      </c>
    </row>
    <row r="237" spans="2:21">
      <c r="B237" s="76" t="s">
        <v>615</v>
      </c>
      <c r="C237" s="73">
        <v>1156397</v>
      </c>
      <c r="D237" s="86" t="s">
        <v>119</v>
      </c>
      <c r="E237" s="86" t="s">
        <v>290</v>
      </c>
      <c r="F237" s="73" t="s">
        <v>614</v>
      </c>
      <c r="G237" s="86" t="s">
        <v>156</v>
      </c>
      <c r="H237" s="73" t="s">
        <v>455</v>
      </c>
      <c r="I237" s="73" t="s">
        <v>294</v>
      </c>
      <c r="J237" s="73"/>
      <c r="K237" s="83">
        <v>2.7600000000005136</v>
      </c>
      <c r="L237" s="86" t="s">
        <v>132</v>
      </c>
      <c r="M237" s="87">
        <v>0.04</v>
      </c>
      <c r="N237" s="87">
        <v>5.1700000000013235E-2</v>
      </c>
      <c r="O237" s="83">
        <v>2027367.2509999999</v>
      </c>
      <c r="P237" s="85">
        <v>99.89</v>
      </c>
      <c r="Q237" s="73"/>
      <c r="R237" s="83">
        <v>2025.1370792960001</v>
      </c>
      <c r="S237" s="84">
        <v>2.647553683041203E-3</v>
      </c>
      <c r="T237" s="84">
        <f t="shared" si="4"/>
        <v>1.5892063599813389E-3</v>
      </c>
      <c r="U237" s="84">
        <f>R237/'סכום נכסי הקרן'!$C$42</f>
        <v>1.1737393990665128E-4</v>
      </c>
    </row>
    <row r="238" spans="2:21">
      <c r="B238" s="76" t="s">
        <v>616</v>
      </c>
      <c r="C238" s="73">
        <v>1136134</v>
      </c>
      <c r="D238" s="86" t="s">
        <v>119</v>
      </c>
      <c r="E238" s="86" t="s">
        <v>290</v>
      </c>
      <c r="F238" s="73" t="s">
        <v>617</v>
      </c>
      <c r="G238" s="86" t="s">
        <v>618</v>
      </c>
      <c r="H238" s="73" t="s">
        <v>455</v>
      </c>
      <c r="I238" s="73" t="s">
        <v>294</v>
      </c>
      <c r="J238" s="73"/>
      <c r="K238" s="73">
        <v>1.46</v>
      </c>
      <c r="L238" s="86" t="s">
        <v>132</v>
      </c>
      <c r="M238" s="87">
        <v>3.3500000000000002E-2</v>
      </c>
      <c r="N238" s="87">
        <v>5.0300034298155355E-2</v>
      </c>
      <c r="O238" s="83">
        <v>0.13500899999999999</v>
      </c>
      <c r="P238" s="85">
        <v>97.67</v>
      </c>
      <c r="Q238" s="83">
        <v>2.2280000000000001E-6</v>
      </c>
      <c r="R238" s="83">
        <v>1.3411799999999999E-4</v>
      </c>
      <c r="S238" s="84">
        <v>6.5490153847944901E-10</v>
      </c>
      <c r="T238" s="84">
        <f t="shared" si="4"/>
        <v>1.0524777841807707E-10</v>
      </c>
      <c r="U238" s="84">
        <f>R238/'סכום נכסי הקרן'!$C$42</f>
        <v>7.7732802551186529E-12</v>
      </c>
    </row>
    <row r="239" spans="2:21">
      <c r="B239" s="76" t="s">
        <v>619</v>
      </c>
      <c r="C239" s="73">
        <v>1141951</v>
      </c>
      <c r="D239" s="86" t="s">
        <v>119</v>
      </c>
      <c r="E239" s="86" t="s">
        <v>290</v>
      </c>
      <c r="F239" s="73" t="s">
        <v>617</v>
      </c>
      <c r="G239" s="86" t="s">
        <v>618</v>
      </c>
      <c r="H239" s="73" t="s">
        <v>455</v>
      </c>
      <c r="I239" s="73" t="s">
        <v>294</v>
      </c>
      <c r="J239" s="73"/>
      <c r="K239" s="73">
        <v>3.41</v>
      </c>
      <c r="L239" s="86" t="s">
        <v>132</v>
      </c>
      <c r="M239" s="87">
        <v>2.6200000000000001E-2</v>
      </c>
      <c r="N239" s="87">
        <v>5.3900123148457185E-2</v>
      </c>
      <c r="O239" s="83">
        <v>0.18981500000000001</v>
      </c>
      <c r="P239" s="85">
        <v>91.75</v>
      </c>
      <c r="Q239" s="73"/>
      <c r="R239" s="83">
        <v>1.7377400000000002E-4</v>
      </c>
      <c r="S239" s="84">
        <v>3.3201330227042197E-10</v>
      </c>
      <c r="T239" s="84">
        <f t="shared" si="4"/>
        <v>1.3636743350499508E-10</v>
      </c>
      <c r="U239" s="84">
        <f>R239/'סכום נכסי הקרן'!$C$42</f>
        <v>1.0071683167456934E-11</v>
      </c>
    </row>
    <row r="240" spans="2:21">
      <c r="B240" s="76" t="s">
        <v>620</v>
      </c>
      <c r="C240" s="73">
        <v>7150410</v>
      </c>
      <c r="D240" s="86" t="s">
        <v>119</v>
      </c>
      <c r="E240" s="86" t="s">
        <v>290</v>
      </c>
      <c r="F240" s="73" t="s">
        <v>621</v>
      </c>
      <c r="G240" s="86" t="s">
        <v>496</v>
      </c>
      <c r="H240" s="73" t="s">
        <v>488</v>
      </c>
      <c r="I240" s="73" t="s">
        <v>130</v>
      </c>
      <c r="J240" s="73"/>
      <c r="K240" s="83">
        <v>2.3099999999996266</v>
      </c>
      <c r="L240" s="86" t="s">
        <v>132</v>
      </c>
      <c r="M240" s="87">
        <v>2.9500000000000002E-2</v>
      </c>
      <c r="N240" s="87">
        <v>6.0599999999991647E-2</v>
      </c>
      <c r="O240" s="83">
        <v>2876327.0774900001</v>
      </c>
      <c r="P240" s="85">
        <v>94</v>
      </c>
      <c r="Q240" s="73"/>
      <c r="R240" s="83">
        <v>2703.747453171</v>
      </c>
      <c r="S240" s="84">
        <v>7.2839908628471086E-3</v>
      </c>
      <c r="T240" s="84">
        <f t="shared" si="4"/>
        <v>2.1217391614084735E-3</v>
      </c>
      <c r="U240" s="84">
        <f>R240/'סכום נכסי הקרן'!$C$42</f>
        <v>1.567051901501773E-4</v>
      </c>
    </row>
    <row r="241" spans="2:21">
      <c r="B241" s="76" t="s">
        <v>622</v>
      </c>
      <c r="C241" s="73">
        <v>7150444</v>
      </c>
      <c r="D241" s="86" t="s">
        <v>119</v>
      </c>
      <c r="E241" s="86" t="s">
        <v>290</v>
      </c>
      <c r="F241" s="73" t="s">
        <v>621</v>
      </c>
      <c r="G241" s="86" t="s">
        <v>496</v>
      </c>
      <c r="H241" s="73" t="s">
        <v>488</v>
      </c>
      <c r="I241" s="73" t="s">
        <v>130</v>
      </c>
      <c r="J241" s="73"/>
      <c r="K241" s="83">
        <v>3.6299999999982249</v>
      </c>
      <c r="L241" s="86" t="s">
        <v>132</v>
      </c>
      <c r="M241" s="87">
        <v>2.5499999999999998E-2</v>
      </c>
      <c r="N241" s="87">
        <v>6.169999999994847E-2</v>
      </c>
      <c r="O241" s="83">
        <v>260510.32002799999</v>
      </c>
      <c r="P241" s="85">
        <v>88.67</v>
      </c>
      <c r="Q241" s="73"/>
      <c r="R241" s="83">
        <v>230.994500907</v>
      </c>
      <c r="S241" s="84">
        <v>4.4738930778134606E-4</v>
      </c>
      <c r="T241" s="84">
        <f t="shared" si="4"/>
        <v>1.8127065753481444E-4</v>
      </c>
      <c r="U241" s="84">
        <f>R241/'סכום נכסי הקרן'!$C$42</f>
        <v>1.338809848746157E-5</v>
      </c>
    </row>
    <row r="242" spans="2:21">
      <c r="B242" s="76" t="s">
        <v>623</v>
      </c>
      <c r="C242" s="73">
        <v>1155878</v>
      </c>
      <c r="D242" s="86" t="s">
        <v>119</v>
      </c>
      <c r="E242" s="86" t="s">
        <v>290</v>
      </c>
      <c r="F242" s="73" t="s">
        <v>624</v>
      </c>
      <c r="G242" s="86" t="s">
        <v>430</v>
      </c>
      <c r="H242" s="73" t="s">
        <v>488</v>
      </c>
      <c r="I242" s="73" t="s">
        <v>130</v>
      </c>
      <c r="J242" s="73"/>
      <c r="K242" s="83">
        <v>2.5100000000003719</v>
      </c>
      <c r="L242" s="86" t="s">
        <v>132</v>
      </c>
      <c r="M242" s="87">
        <v>3.27E-2</v>
      </c>
      <c r="N242" s="87">
        <v>5.5900000000015763E-2</v>
      </c>
      <c r="O242" s="83">
        <v>1179592.8457470001</v>
      </c>
      <c r="P242" s="85">
        <v>95.76</v>
      </c>
      <c r="Q242" s="73"/>
      <c r="R242" s="83">
        <v>1129.578109158</v>
      </c>
      <c r="S242" s="84">
        <v>3.7377028189693692E-3</v>
      </c>
      <c r="T242" s="84">
        <f t="shared" si="4"/>
        <v>8.8642528622982504E-4</v>
      </c>
      <c r="U242" s="84">
        <f>R242/'סכום נכסי הקרן'!$C$42</f>
        <v>6.5468670965359937E-5</v>
      </c>
    </row>
    <row r="243" spans="2:21">
      <c r="B243" s="76" t="s">
        <v>625</v>
      </c>
      <c r="C243" s="73">
        <v>7200249</v>
      </c>
      <c r="D243" s="86" t="s">
        <v>119</v>
      </c>
      <c r="E243" s="86" t="s">
        <v>290</v>
      </c>
      <c r="F243" s="73" t="s">
        <v>626</v>
      </c>
      <c r="G243" s="86" t="s">
        <v>538</v>
      </c>
      <c r="H243" s="73" t="s">
        <v>488</v>
      </c>
      <c r="I243" s="73" t="s">
        <v>130</v>
      </c>
      <c r="J243" s="73"/>
      <c r="K243" s="83">
        <v>5.3100000000005458</v>
      </c>
      <c r="L243" s="86" t="s">
        <v>132</v>
      </c>
      <c r="M243" s="87">
        <v>7.4999999999999997E-3</v>
      </c>
      <c r="N243" s="87">
        <v>5.1300000000004252E-2</v>
      </c>
      <c r="O243" s="83">
        <v>3303049.1058600005</v>
      </c>
      <c r="P243" s="85">
        <v>79.8</v>
      </c>
      <c r="Q243" s="73"/>
      <c r="R243" s="83">
        <v>2635.8331864760003</v>
      </c>
      <c r="S243" s="84">
        <v>6.2136093627147603E-3</v>
      </c>
      <c r="T243" s="84">
        <f t="shared" si="4"/>
        <v>2.068444110091413E-3</v>
      </c>
      <c r="U243" s="84">
        <f>R243/'סכום נכסי הקרן'!$C$42</f>
        <v>1.5276898003415183E-4</v>
      </c>
    </row>
    <row r="244" spans="2:21">
      <c r="B244" s="76" t="s">
        <v>627</v>
      </c>
      <c r="C244" s="73">
        <v>7200173</v>
      </c>
      <c r="D244" s="86" t="s">
        <v>119</v>
      </c>
      <c r="E244" s="86" t="s">
        <v>290</v>
      </c>
      <c r="F244" s="73" t="s">
        <v>626</v>
      </c>
      <c r="G244" s="86" t="s">
        <v>538</v>
      </c>
      <c r="H244" s="73" t="s">
        <v>488</v>
      </c>
      <c r="I244" s="73" t="s">
        <v>130</v>
      </c>
      <c r="J244" s="73"/>
      <c r="K244" s="83">
        <v>2.640000000000283</v>
      </c>
      <c r="L244" s="86" t="s">
        <v>132</v>
      </c>
      <c r="M244" s="87">
        <v>3.4500000000000003E-2</v>
      </c>
      <c r="N244" s="87">
        <v>5.5599999999997166E-2</v>
      </c>
      <c r="O244" s="83">
        <v>1485113.9286710001</v>
      </c>
      <c r="P244" s="85">
        <v>95.1</v>
      </c>
      <c r="Q244" s="73"/>
      <c r="R244" s="83">
        <v>1412.343296215</v>
      </c>
      <c r="S244" s="84">
        <v>3.3790799155689819E-3</v>
      </c>
      <c r="T244" s="84">
        <f t="shared" si="4"/>
        <v>1.1083224793860102E-3</v>
      </c>
      <c r="U244" s="84">
        <f>R244/'סכום נכסי הקרן'!$C$42</f>
        <v>8.1857321596782352E-5</v>
      </c>
    </row>
    <row r="245" spans="2:21">
      <c r="B245" s="76" t="s">
        <v>628</v>
      </c>
      <c r="C245" s="73">
        <v>1168483</v>
      </c>
      <c r="D245" s="86" t="s">
        <v>119</v>
      </c>
      <c r="E245" s="86" t="s">
        <v>290</v>
      </c>
      <c r="F245" s="73" t="s">
        <v>629</v>
      </c>
      <c r="G245" s="86" t="s">
        <v>538</v>
      </c>
      <c r="H245" s="73" t="s">
        <v>488</v>
      </c>
      <c r="I245" s="73" t="s">
        <v>130</v>
      </c>
      <c r="J245" s="73"/>
      <c r="K245" s="83">
        <v>4.310000000000672</v>
      </c>
      <c r="L245" s="86" t="s">
        <v>132</v>
      </c>
      <c r="M245" s="87">
        <v>2.5000000000000001E-3</v>
      </c>
      <c r="N245" s="87">
        <v>5.7300000000014978E-2</v>
      </c>
      <c r="O245" s="83">
        <v>1947864.5566640003</v>
      </c>
      <c r="P245" s="85">
        <v>79.5</v>
      </c>
      <c r="Q245" s="73"/>
      <c r="R245" s="83">
        <v>1548.552257716</v>
      </c>
      <c r="S245" s="84">
        <v>3.4378003548593199E-3</v>
      </c>
      <c r="T245" s="84">
        <f t="shared" si="4"/>
        <v>1.21521111923013E-3</v>
      </c>
      <c r="U245" s="84">
        <f>R245/'סכום נכסי הקרן'!$C$42</f>
        <v>8.9751790877609227E-5</v>
      </c>
    </row>
    <row r="246" spans="2:21">
      <c r="B246" s="76" t="s">
        <v>630</v>
      </c>
      <c r="C246" s="73">
        <v>1161751</v>
      </c>
      <c r="D246" s="86" t="s">
        <v>119</v>
      </c>
      <c r="E246" s="86" t="s">
        <v>290</v>
      </c>
      <c r="F246" s="73" t="s">
        <v>629</v>
      </c>
      <c r="G246" s="86" t="s">
        <v>538</v>
      </c>
      <c r="H246" s="73" t="s">
        <v>488</v>
      </c>
      <c r="I246" s="73" t="s">
        <v>130</v>
      </c>
      <c r="J246" s="73"/>
      <c r="K246" s="83">
        <v>3.4999999999879861</v>
      </c>
      <c r="L246" s="86" t="s">
        <v>132</v>
      </c>
      <c r="M246" s="87">
        <v>2.0499999999999997E-2</v>
      </c>
      <c r="N246" s="87">
        <v>5.6299999999776543E-2</v>
      </c>
      <c r="O246" s="83">
        <v>46915.684293999999</v>
      </c>
      <c r="P246" s="85">
        <v>88.71</v>
      </c>
      <c r="Q246" s="73"/>
      <c r="R246" s="83">
        <v>41.618904411000003</v>
      </c>
      <c r="S246" s="84">
        <v>8.3973178729669062E-5</v>
      </c>
      <c r="T246" s="84">
        <f t="shared" si="4"/>
        <v>3.2660024973918931E-5</v>
      </c>
      <c r="U246" s="84">
        <f>R246/'סכום נכסי הקרן'!$C$42</f>
        <v>2.412169939140883E-6</v>
      </c>
    </row>
    <row r="247" spans="2:21">
      <c r="B247" s="76" t="s">
        <v>631</v>
      </c>
      <c r="C247" s="73">
        <v>1162825</v>
      </c>
      <c r="D247" s="86" t="s">
        <v>119</v>
      </c>
      <c r="E247" s="86" t="s">
        <v>290</v>
      </c>
      <c r="F247" s="73" t="s">
        <v>632</v>
      </c>
      <c r="G247" s="86" t="s">
        <v>496</v>
      </c>
      <c r="H247" s="73" t="s">
        <v>488</v>
      </c>
      <c r="I247" s="73" t="s">
        <v>130</v>
      </c>
      <c r="J247" s="73"/>
      <c r="K247" s="83">
        <v>3.0799986500516443</v>
      </c>
      <c r="L247" s="86" t="s">
        <v>132</v>
      </c>
      <c r="M247" s="87">
        <v>2.4E-2</v>
      </c>
      <c r="N247" s="87">
        <v>6.0299981615834886E-2</v>
      </c>
      <c r="O247" s="83">
        <v>1.253403</v>
      </c>
      <c r="P247" s="85">
        <v>89.83</v>
      </c>
      <c r="Q247" s="73"/>
      <c r="R247" s="83">
        <v>1.1259690000000001E-3</v>
      </c>
      <c r="S247" s="84">
        <v>4.8095412413145282E-9</v>
      </c>
      <c r="T247" s="84">
        <f t="shared" si="4"/>
        <v>8.8359307339524779E-10</v>
      </c>
      <c r="U247" s="84">
        <f>R247/'סכום נכסי הקרן'!$C$42</f>
        <v>6.5259492354312586E-11</v>
      </c>
    </row>
    <row r="248" spans="2:21">
      <c r="B248" s="76" t="s">
        <v>633</v>
      </c>
      <c r="C248" s="73">
        <v>1140102</v>
      </c>
      <c r="D248" s="86" t="s">
        <v>119</v>
      </c>
      <c r="E248" s="86" t="s">
        <v>290</v>
      </c>
      <c r="F248" s="73" t="s">
        <v>495</v>
      </c>
      <c r="G248" s="86" t="s">
        <v>496</v>
      </c>
      <c r="H248" s="73" t="s">
        <v>497</v>
      </c>
      <c r="I248" s="73" t="s">
        <v>294</v>
      </c>
      <c r="J248" s="73"/>
      <c r="K248" s="83">
        <v>2.7499999999988254</v>
      </c>
      <c r="L248" s="86" t="s">
        <v>132</v>
      </c>
      <c r="M248" s="87">
        <v>4.2999999999999997E-2</v>
      </c>
      <c r="N248" s="87">
        <v>6.4199999999981522E-2</v>
      </c>
      <c r="O248" s="83">
        <v>668362.82999999996</v>
      </c>
      <c r="P248" s="85">
        <v>95.5</v>
      </c>
      <c r="Q248" s="73"/>
      <c r="R248" s="83">
        <v>638.28652492899994</v>
      </c>
      <c r="S248" s="84">
        <v>7.3332383097311001E-4</v>
      </c>
      <c r="T248" s="84">
        <f t="shared" si="4"/>
        <v>5.0088905846323254E-4</v>
      </c>
      <c r="U248" s="84">
        <f>R248/'סכום נכסי הקרן'!$C$42</f>
        <v>3.6994139797334399E-5</v>
      </c>
    </row>
    <row r="249" spans="2:21">
      <c r="B249" s="76" t="s">
        <v>634</v>
      </c>
      <c r="C249" s="73">
        <v>1132836</v>
      </c>
      <c r="D249" s="86" t="s">
        <v>119</v>
      </c>
      <c r="E249" s="86" t="s">
        <v>290</v>
      </c>
      <c r="F249" s="73" t="s">
        <v>505</v>
      </c>
      <c r="G249" s="86" t="s">
        <v>156</v>
      </c>
      <c r="H249" s="73" t="s">
        <v>497</v>
      </c>
      <c r="I249" s="73" t="s">
        <v>294</v>
      </c>
      <c r="J249" s="73"/>
      <c r="K249" s="83">
        <v>1.2099999999984754</v>
      </c>
      <c r="L249" s="86" t="s">
        <v>132</v>
      </c>
      <c r="M249" s="87">
        <v>4.1399999999999999E-2</v>
      </c>
      <c r="N249" s="87">
        <v>5.3899999999965802E-2</v>
      </c>
      <c r="O249" s="83">
        <v>243742.00559700001</v>
      </c>
      <c r="P249" s="85">
        <v>99.56</v>
      </c>
      <c r="Q249" s="73"/>
      <c r="R249" s="83">
        <v>242.669540797</v>
      </c>
      <c r="S249" s="84">
        <v>7.2180466287246649E-4</v>
      </c>
      <c r="T249" s="84">
        <f t="shared" si="4"/>
        <v>1.9043253000059033E-4</v>
      </c>
      <c r="U249" s="84">
        <f>R249/'סכום נכסי הקרן'!$C$42</f>
        <v>1.4064766474269155E-5</v>
      </c>
    </row>
    <row r="250" spans="2:21">
      <c r="B250" s="76" t="s">
        <v>635</v>
      </c>
      <c r="C250" s="73">
        <v>1139252</v>
      </c>
      <c r="D250" s="86" t="s">
        <v>119</v>
      </c>
      <c r="E250" s="86" t="s">
        <v>290</v>
      </c>
      <c r="F250" s="73" t="s">
        <v>505</v>
      </c>
      <c r="G250" s="86" t="s">
        <v>156</v>
      </c>
      <c r="H250" s="73" t="s">
        <v>497</v>
      </c>
      <c r="I250" s="73" t="s">
        <v>294</v>
      </c>
      <c r="J250" s="73"/>
      <c r="K250" s="83">
        <v>1.7999999999992806</v>
      </c>
      <c r="L250" s="86" t="s">
        <v>132</v>
      </c>
      <c r="M250" s="87">
        <v>3.5499999999999997E-2</v>
      </c>
      <c r="N250" s="87">
        <v>5.7299999999983815E-2</v>
      </c>
      <c r="O250" s="83">
        <v>1431356.5023729997</v>
      </c>
      <c r="P250" s="85">
        <v>97.14</v>
      </c>
      <c r="Q250" s="73"/>
      <c r="R250" s="83">
        <v>1390.4196426250001</v>
      </c>
      <c r="S250" s="84">
        <v>2.8774235448768277E-3</v>
      </c>
      <c r="T250" s="84">
        <f t="shared" si="4"/>
        <v>1.0911181083459187E-3</v>
      </c>
      <c r="U250" s="84">
        <f>R250/'סכום נכסי הקרן'!$C$42</f>
        <v>8.0586659168389377E-5</v>
      </c>
    </row>
    <row r="251" spans="2:21">
      <c r="B251" s="76" t="s">
        <v>636</v>
      </c>
      <c r="C251" s="73">
        <v>1143080</v>
      </c>
      <c r="D251" s="86" t="s">
        <v>119</v>
      </c>
      <c r="E251" s="86" t="s">
        <v>290</v>
      </c>
      <c r="F251" s="73" t="s">
        <v>505</v>
      </c>
      <c r="G251" s="86" t="s">
        <v>156</v>
      </c>
      <c r="H251" s="73" t="s">
        <v>497</v>
      </c>
      <c r="I251" s="73" t="s">
        <v>294</v>
      </c>
      <c r="J251" s="73"/>
      <c r="K251" s="83">
        <v>2.7700000000002181</v>
      </c>
      <c r="L251" s="86" t="s">
        <v>132</v>
      </c>
      <c r="M251" s="87">
        <v>2.5000000000000001E-2</v>
      </c>
      <c r="N251" s="87">
        <v>5.7900000000004857E-2</v>
      </c>
      <c r="O251" s="83">
        <v>5443807.7401799997</v>
      </c>
      <c r="P251" s="85">
        <v>92.03</v>
      </c>
      <c r="Q251" s="73"/>
      <c r="R251" s="83">
        <v>5009.9361423829996</v>
      </c>
      <c r="S251" s="84">
        <v>4.8154757059074155E-3</v>
      </c>
      <c r="T251" s="84">
        <f t="shared" si="4"/>
        <v>3.9314980017763597E-3</v>
      </c>
      <c r="U251" s="84">
        <f>R251/'סכום נכסי הקרן'!$C$42</f>
        <v>2.9036846430002746E-4</v>
      </c>
    </row>
    <row r="252" spans="2:21">
      <c r="B252" s="76" t="s">
        <v>637</v>
      </c>
      <c r="C252" s="73">
        <v>1189190</v>
      </c>
      <c r="D252" s="86" t="s">
        <v>119</v>
      </c>
      <c r="E252" s="86" t="s">
        <v>290</v>
      </c>
      <c r="F252" s="73" t="s">
        <v>505</v>
      </c>
      <c r="G252" s="86" t="s">
        <v>156</v>
      </c>
      <c r="H252" s="73" t="s">
        <v>497</v>
      </c>
      <c r="I252" s="73" t="s">
        <v>294</v>
      </c>
      <c r="J252" s="73"/>
      <c r="K252" s="83">
        <v>4.469999999998846</v>
      </c>
      <c r="L252" s="86" t="s">
        <v>132</v>
      </c>
      <c r="M252" s="87">
        <v>4.7300000000000002E-2</v>
      </c>
      <c r="N252" s="87">
        <v>5.6299999999985896E-2</v>
      </c>
      <c r="O252" s="83">
        <v>2239193.7105879998</v>
      </c>
      <c r="P252" s="85">
        <v>97.49</v>
      </c>
      <c r="Q252" s="73"/>
      <c r="R252" s="83">
        <v>2182.9900478159998</v>
      </c>
      <c r="S252" s="84">
        <v>5.670064977496423E-3</v>
      </c>
      <c r="T252" s="84">
        <f t="shared" si="4"/>
        <v>1.7130799209756024E-3</v>
      </c>
      <c r="U252" s="84">
        <f>R252/'סכום נכסי הקרן'!$C$42</f>
        <v>1.2652286371559848E-4</v>
      </c>
    </row>
    <row r="253" spans="2:21">
      <c r="B253" s="76" t="s">
        <v>638</v>
      </c>
      <c r="C253" s="73">
        <v>1137512</v>
      </c>
      <c r="D253" s="86" t="s">
        <v>119</v>
      </c>
      <c r="E253" s="86" t="s">
        <v>290</v>
      </c>
      <c r="F253" s="73" t="s">
        <v>639</v>
      </c>
      <c r="G253" s="86" t="s">
        <v>487</v>
      </c>
      <c r="H253" s="73" t="s">
        <v>488</v>
      </c>
      <c r="I253" s="73" t="s">
        <v>130</v>
      </c>
      <c r="J253" s="73"/>
      <c r="K253" s="83">
        <v>1.3300000000008316</v>
      </c>
      <c r="L253" s="86" t="s">
        <v>132</v>
      </c>
      <c r="M253" s="87">
        <v>3.5000000000000003E-2</v>
      </c>
      <c r="N253" s="87">
        <v>6.0800000000022163E-2</v>
      </c>
      <c r="O253" s="83">
        <v>1299594.386468</v>
      </c>
      <c r="P253" s="85">
        <v>97.2</v>
      </c>
      <c r="Q253" s="73"/>
      <c r="R253" s="83">
        <v>1263.2057723149999</v>
      </c>
      <c r="S253" s="84">
        <v>5.4228849842186521E-3</v>
      </c>
      <c r="T253" s="84">
        <f t="shared" si="4"/>
        <v>9.9128827764390342E-4</v>
      </c>
      <c r="U253" s="84">
        <f>R253/'סכום נכסי הקרן'!$C$42</f>
        <v>7.3213532024695395E-5</v>
      </c>
    </row>
    <row r="254" spans="2:21">
      <c r="B254" s="76" t="s">
        <v>640</v>
      </c>
      <c r="C254" s="73">
        <v>1141852</v>
      </c>
      <c r="D254" s="86" t="s">
        <v>119</v>
      </c>
      <c r="E254" s="86" t="s">
        <v>290</v>
      </c>
      <c r="F254" s="73" t="s">
        <v>639</v>
      </c>
      <c r="G254" s="86" t="s">
        <v>487</v>
      </c>
      <c r="H254" s="73" t="s">
        <v>488</v>
      </c>
      <c r="I254" s="73" t="s">
        <v>130</v>
      </c>
      <c r="J254" s="73"/>
      <c r="K254" s="83">
        <v>2.6499999999972896</v>
      </c>
      <c r="L254" s="86" t="s">
        <v>132</v>
      </c>
      <c r="M254" s="87">
        <v>2.6499999999999999E-2</v>
      </c>
      <c r="N254" s="87">
        <v>6.7699999999929525E-2</v>
      </c>
      <c r="O254" s="83">
        <v>511481.67663100007</v>
      </c>
      <c r="P254" s="85">
        <v>90.18</v>
      </c>
      <c r="Q254" s="73"/>
      <c r="R254" s="83">
        <v>461.25419302500006</v>
      </c>
      <c r="S254" s="84">
        <v>9.3510759520628076E-4</v>
      </c>
      <c r="T254" s="84">
        <f t="shared" si="4"/>
        <v>3.6196468111591404E-4</v>
      </c>
      <c r="U254" s="84">
        <f>R254/'סכום נכסי הקרן'!$C$42</f>
        <v>2.6733608547934812E-5</v>
      </c>
    </row>
    <row r="255" spans="2:21">
      <c r="B255" s="76" t="s">
        <v>641</v>
      </c>
      <c r="C255" s="73">
        <v>1168038</v>
      </c>
      <c r="D255" s="86" t="s">
        <v>119</v>
      </c>
      <c r="E255" s="86" t="s">
        <v>290</v>
      </c>
      <c r="F255" s="73" t="s">
        <v>639</v>
      </c>
      <c r="G255" s="86" t="s">
        <v>487</v>
      </c>
      <c r="H255" s="73" t="s">
        <v>488</v>
      </c>
      <c r="I255" s="73" t="s">
        <v>130</v>
      </c>
      <c r="J255" s="73"/>
      <c r="K255" s="83">
        <v>2.4200000000015991</v>
      </c>
      <c r="L255" s="86" t="s">
        <v>132</v>
      </c>
      <c r="M255" s="87">
        <v>4.99E-2</v>
      </c>
      <c r="N255" s="87">
        <v>5.4000000000026652E-2</v>
      </c>
      <c r="O255" s="83">
        <v>756971.12130200001</v>
      </c>
      <c r="P255" s="85">
        <v>99.18</v>
      </c>
      <c r="Q255" s="73"/>
      <c r="R255" s="83">
        <v>750.76396618999979</v>
      </c>
      <c r="S255" s="84">
        <v>3.5622170414211767E-3</v>
      </c>
      <c r="T255" s="84">
        <f t="shared" si="4"/>
        <v>5.8915462173490373E-4</v>
      </c>
      <c r="U255" s="84">
        <f>R255/'סכום נכסי הקרן'!$C$42</f>
        <v>4.3513165381524429E-5</v>
      </c>
    </row>
    <row r="256" spans="2:21">
      <c r="B256" s="76" t="s">
        <v>642</v>
      </c>
      <c r="C256" s="73">
        <v>1190008</v>
      </c>
      <c r="D256" s="86" t="s">
        <v>119</v>
      </c>
      <c r="E256" s="86" t="s">
        <v>290</v>
      </c>
      <c r="F256" s="73" t="s">
        <v>643</v>
      </c>
      <c r="G256" s="86" t="s">
        <v>496</v>
      </c>
      <c r="H256" s="73" t="s">
        <v>497</v>
      </c>
      <c r="I256" s="73" t="s">
        <v>294</v>
      </c>
      <c r="J256" s="73"/>
      <c r="K256" s="83">
        <v>4.0099999999992386</v>
      </c>
      <c r="L256" s="86" t="s">
        <v>132</v>
      </c>
      <c r="M256" s="87">
        <v>5.3399999999999996E-2</v>
      </c>
      <c r="N256" s="87">
        <v>6.6199999999986603E-2</v>
      </c>
      <c r="O256" s="83">
        <v>2222141.5914759999</v>
      </c>
      <c r="P256" s="85">
        <v>98.05</v>
      </c>
      <c r="Q256" s="73"/>
      <c r="R256" s="83">
        <v>2178.809730166</v>
      </c>
      <c r="S256" s="84">
        <v>8.8885663659040003E-3</v>
      </c>
      <c r="T256" s="84">
        <f t="shared" si="4"/>
        <v>1.7097994579076746E-3</v>
      </c>
      <c r="U256" s="84">
        <f>R256/'סכום נכסי הקרן'!$C$42</f>
        <v>1.2628057870800168E-4</v>
      </c>
    </row>
    <row r="257" spans="2:21">
      <c r="B257" s="76" t="s">
        <v>644</v>
      </c>
      <c r="C257" s="73">
        <v>1188572</v>
      </c>
      <c r="D257" s="86" t="s">
        <v>119</v>
      </c>
      <c r="E257" s="86" t="s">
        <v>290</v>
      </c>
      <c r="F257" s="73" t="s">
        <v>645</v>
      </c>
      <c r="G257" s="86" t="s">
        <v>496</v>
      </c>
      <c r="H257" s="73" t="s">
        <v>511</v>
      </c>
      <c r="I257" s="73" t="s">
        <v>130</v>
      </c>
      <c r="J257" s="73"/>
      <c r="K257" s="83">
        <v>3.5400000000001346</v>
      </c>
      <c r="L257" s="86" t="s">
        <v>132</v>
      </c>
      <c r="M257" s="87">
        <v>4.53E-2</v>
      </c>
      <c r="N257" s="87">
        <v>6.3800000000002688E-2</v>
      </c>
      <c r="O257" s="83">
        <v>6227345.9074630002</v>
      </c>
      <c r="P257" s="85">
        <v>95.16</v>
      </c>
      <c r="Q257" s="73"/>
      <c r="R257" s="83">
        <v>5925.9425731800011</v>
      </c>
      <c r="S257" s="84">
        <v>8.8962084392328576E-3</v>
      </c>
      <c r="T257" s="84">
        <f t="shared" si="4"/>
        <v>4.6503250187170872E-3</v>
      </c>
      <c r="U257" s="84">
        <f>R257/'סכום נכסי הקרן'!$C$42</f>
        <v>3.4345883771803284E-4</v>
      </c>
    </row>
    <row r="258" spans="2:21">
      <c r="B258" s="76" t="s">
        <v>646</v>
      </c>
      <c r="C258" s="73">
        <v>1150812</v>
      </c>
      <c r="D258" s="86" t="s">
        <v>119</v>
      </c>
      <c r="E258" s="86" t="s">
        <v>290</v>
      </c>
      <c r="F258" s="73" t="s">
        <v>521</v>
      </c>
      <c r="G258" s="86" t="s">
        <v>522</v>
      </c>
      <c r="H258" s="73" t="s">
        <v>511</v>
      </c>
      <c r="I258" s="73" t="s">
        <v>130</v>
      </c>
      <c r="J258" s="73"/>
      <c r="K258" s="83">
        <v>1.8800000000002093</v>
      </c>
      <c r="L258" s="86" t="s">
        <v>132</v>
      </c>
      <c r="M258" s="87">
        <v>3.7499999999999999E-2</v>
      </c>
      <c r="N258" s="87">
        <v>5.9000000000006735E-2</v>
      </c>
      <c r="O258" s="83">
        <v>1376193.1013420001</v>
      </c>
      <c r="P258" s="85">
        <v>97.13</v>
      </c>
      <c r="Q258" s="73"/>
      <c r="R258" s="83">
        <v>1336.6963594190001</v>
      </c>
      <c r="S258" s="84">
        <v>3.2583851615578066E-3</v>
      </c>
      <c r="T258" s="84">
        <f t="shared" si="4"/>
        <v>1.0489592914327776E-3</v>
      </c>
      <c r="U258" s="84">
        <f>R258/'סכום נכסי הקרן'!$C$42</f>
        <v>7.7472937396626108E-5</v>
      </c>
    </row>
    <row r="259" spans="2:21">
      <c r="B259" s="76" t="s">
        <v>647</v>
      </c>
      <c r="C259" s="73">
        <v>1161785</v>
      </c>
      <c r="D259" s="86" t="s">
        <v>119</v>
      </c>
      <c r="E259" s="86" t="s">
        <v>290</v>
      </c>
      <c r="F259" s="73" t="s">
        <v>521</v>
      </c>
      <c r="G259" s="86" t="s">
        <v>522</v>
      </c>
      <c r="H259" s="73" t="s">
        <v>511</v>
      </c>
      <c r="I259" s="73" t="s">
        <v>130</v>
      </c>
      <c r="J259" s="73"/>
      <c r="K259" s="83">
        <v>3.9000000000002122</v>
      </c>
      <c r="L259" s="86" t="s">
        <v>132</v>
      </c>
      <c r="M259" s="87">
        <v>2.6600000000000002E-2</v>
      </c>
      <c r="N259" s="87">
        <v>7.3100000000004384E-2</v>
      </c>
      <c r="O259" s="83">
        <v>6739363.6431649998</v>
      </c>
      <c r="P259" s="85">
        <v>83.88</v>
      </c>
      <c r="Q259" s="73"/>
      <c r="R259" s="83">
        <v>5652.977998892</v>
      </c>
      <c r="S259" s="84">
        <v>8.18881034253152E-3</v>
      </c>
      <c r="T259" s="84">
        <f t="shared" si="4"/>
        <v>4.4361187598208297E-3</v>
      </c>
      <c r="U259" s="84">
        <f>R259/'סכום נכסי הקרן'!$C$42</f>
        <v>3.2763821605904755E-4</v>
      </c>
    </row>
    <row r="260" spans="2:21">
      <c r="B260" s="76" t="s">
        <v>648</v>
      </c>
      <c r="C260" s="73">
        <v>1169721</v>
      </c>
      <c r="D260" s="86" t="s">
        <v>119</v>
      </c>
      <c r="E260" s="86" t="s">
        <v>290</v>
      </c>
      <c r="F260" s="73" t="s">
        <v>521</v>
      </c>
      <c r="G260" s="86" t="s">
        <v>522</v>
      </c>
      <c r="H260" s="73" t="s">
        <v>511</v>
      </c>
      <c r="I260" s="73" t="s">
        <v>130</v>
      </c>
      <c r="J260" s="73"/>
      <c r="K260" s="83">
        <v>3.0299999999997826</v>
      </c>
      <c r="L260" s="86" t="s">
        <v>132</v>
      </c>
      <c r="M260" s="87">
        <v>0.04</v>
      </c>
      <c r="N260" s="87">
        <v>1.3700000000004238E-2</v>
      </c>
      <c r="O260" s="83">
        <v>881998.32498099993</v>
      </c>
      <c r="P260" s="85">
        <v>109.7</v>
      </c>
      <c r="Q260" s="73"/>
      <c r="R260" s="83">
        <v>967.55217230699998</v>
      </c>
      <c r="S260" s="84">
        <v>1.1072587868319914E-2</v>
      </c>
      <c r="T260" s="84">
        <f t="shared" si="4"/>
        <v>7.5927702947327185E-4</v>
      </c>
      <c r="U260" s="84">
        <f>R260/'סכום נכסי הקרן'!$C$42</f>
        <v>5.6077888104439102E-5</v>
      </c>
    </row>
    <row r="261" spans="2:21">
      <c r="B261" s="76" t="s">
        <v>649</v>
      </c>
      <c r="C261" s="73">
        <v>1172725</v>
      </c>
      <c r="D261" s="86" t="s">
        <v>119</v>
      </c>
      <c r="E261" s="86" t="s">
        <v>290</v>
      </c>
      <c r="F261" s="73" t="s">
        <v>650</v>
      </c>
      <c r="G261" s="86" t="s">
        <v>496</v>
      </c>
      <c r="H261" s="73" t="s">
        <v>511</v>
      </c>
      <c r="I261" s="73" t="s">
        <v>130</v>
      </c>
      <c r="J261" s="73"/>
      <c r="K261" s="83">
        <v>3.6200000000003789</v>
      </c>
      <c r="L261" s="86" t="s">
        <v>132</v>
      </c>
      <c r="M261" s="87">
        <v>2.5000000000000001E-2</v>
      </c>
      <c r="N261" s="87">
        <v>6.3700000000010193E-2</v>
      </c>
      <c r="O261" s="83">
        <v>2227876.1</v>
      </c>
      <c r="P261" s="85">
        <v>87.86</v>
      </c>
      <c r="Q261" s="73"/>
      <c r="R261" s="83">
        <v>1957.4118897729998</v>
      </c>
      <c r="S261" s="84">
        <v>1.0563876361632788E-2</v>
      </c>
      <c r="T261" s="84">
        <f t="shared" si="4"/>
        <v>1.5360596851111575E-3</v>
      </c>
      <c r="U261" s="84">
        <f>R261/'סכום נכסי הקרן'!$C$42</f>
        <v>1.1344868842293315E-4</v>
      </c>
    </row>
    <row r="262" spans="2:21">
      <c r="B262" s="76" t="s">
        <v>651</v>
      </c>
      <c r="C262" s="73">
        <v>1137314</v>
      </c>
      <c r="D262" s="86" t="s">
        <v>119</v>
      </c>
      <c r="E262" s="86" t="s">
        <v>290</v>
      </c>
      <c r="F262" s="73" t="s">
        <v>652</v>
      </c>
      <c r="G262" s="86" t="s">
        <v>487</v>
      </c>
      <c r="H262" s="73" t="s">
        <v>653</v>
      </c>
      <c r="I262" s="73" t="s">
        <v>130</v>
      </c>
      <c r="J262" s="73"/>
      <c r="K262" s="73">
        <v>0.5</v>
      </c>
      <c r="L262" s="86" t="s">
        <v>132</v>
      </c>
      <c r="M262" s="87">
        <v>4.8499999999999995E-2</v>
      </c>
      <c r="N262" s="87">
        <v>9.0200410039912193E-2</v>
      </c>
      <c r="O262" s="83">
        <v>8.4213999999999997E-2</v>
      </c>
      <c r="P262" s="85">
        <v>98.06</v>
      </c>
      <c r="Q262" s="73"/>
      <c r="R262" s="83">
        <v>8.2431000000000011E-5</v>
      </c>
      <c r="S262" s="84">
        <v>3.8285133347273107E-10</v>
      </c>
      <c r="T262" s="84">
        <f t="shared" si="4"/>
        <v>6.4686914677973968E-11</v>
      </c>
      <c r="U262" s="84">
        <f>R262/'סכום נכסי הקרן'!$C$42</f>
        <v>4.7775784362254563E-12</v>
      </c>
    </row>
    <row r="263" spans="2:21">
      <c r="B263" s="76" t="s">
        <v>654</v>
      </c>
      <c r="C263" s="73">
        <v>1140136</v>
      </c>
      <c r="D263" s="86" t="s">
        <v>119</v>
      </c>
      <c r="E263" s="86" t="s">
        <v>290</v>
      </c>
      <c r="F263" s="73" t="s">
        <v>655</v>
      </c>
      <c r="G263" s="86" t="s">
        <v>487</v>
      </c>
      <c r="H263" s="73" t="s">
        <v>526</v>
      </c>
      <c r="I263" s="73"/>
      <c r="J263" s="73"/>
      <c r="K263" s="83">
        <v>0.88999999999983304</v>
      </c>
      <c r="L263" s="86" t="s">
        <v>132</v>
      </c>
      <c r="M263" s="87">
        <v>4.9500000000000002E-2</v>
      </c>
      <c r="N263" s="87">
        <v>0.79809999999985282</v>
      </c>
      <c r="O263" s="83">
        <v>2122529.3188439999</v>
      </c>
      <c r="P263" s="85">
        <v>62.1</v>
      </c>
      <c r="Q263" s="73"/>
      <c r="R263" s="83">
        <v>1317.7988588980002</v>
      </c>
      <c r="S263" s="84">
        <v>3.6636588724915445E-3</v>
      </c>
      <c r="T263" s="84">
        <f t="shared" si="4"/>
        <v>1.0341296641829699E-3</v>
      </c>
      <c r="U263" s="84">
        <f>R263/'סכום נכסי הקרן'!$C$42</f>
        <v>7.6377666309441816E-5</v>
      </c>
    </row>
    <row r="264" spans="2:21">
      <c r="B264" s="76" t="s">
        <v>656</v>
      </c>
      <c r="C264" s="73">
        <v>1143304</v>
      </c>
      <c r="D264" s="86" t="s">
        <v>119</v>
      </c>
      <c r="E264" s="86" t="s">
        <v>290</v>
      </c>
      <c r="F264" s="73" t="s">
        <v>655</v>
      </c>
      <c r="G264" s="86" t="s">
        <v>487</v>
      </c>
      <c r="H264" s="73" t="s">
        <v>526</v>
      </c>
      <c r="I264" s="73"/>
      <c r="J264" s="73"/>
      <c r="K264" s="83">
        <v>6.179999999873619</v>
      </c>
      <c r="L264" s="86" t="s">
        <v>132</v>
      </c>
      <c r="M264" s="87">
        <v>0.04</v>
      </c>
      <c r="N264" s="87">
        <v>9.9899999998873561</v>
      </c>
      <c r="O264" s="83">
        <v>363981.06687299995</v>
      </c>
      <c r="P264" s="85">
        <v>1</v>
      </c>
      <c r="Q264" s="73"/>
      <c r="R264" s="83">
        <v>3.6398108470000001</v>
      </c>
      <c r="S264" s="84">
        <v>4.4375001295110317E-3</v>
      </c>
      <c r="T264" s="84">
        <f t="shared" si="4"/>
        <v>2.8563056823749943E-6</v>
      </c>
      <c r="U264" s="84">
        <f>R264/'סכום נכסי הקרן'!$C$42</f>
        <v>2.1095803538191593E-7</v>
      </c>
    </row>
    <row r="265" spans="2:21">
      <c r="B265" s="76" t="s">
        <v>657</v>
      </c>
      <c r="C265" s="73">
        <v>1159375</v>
      </c>
      <c r="D265" s="86" t="s">
        <v>119</v>
      </c>
      <c r="E265" s="86" t="s">
        <v>290</v>
      </c>
      <c r="F265" s="73" t="s">
        <v>658</v>
      </c>
      <c r="G265" s="86" t="s">
        <v>538</v>
      </c>
      <c r="H265" s="73" t="s">
        <v>526</v>
      </c>
      <c r="I265" s="73"/>
      <c r="J265" s="73"/>
      <c r="K265" s="83">
        <v>1.3900000000003085</v>
      </c>
      <c r="L265" s="86" t="s">
        <v>132</v>
      </c>
      <c r="M265" s="87">
        <v>3.5499999999999997E-2</v>
      </c>
      <c r="N265" s="87">
        <v>7.1699999999968081E-2</v>
      </c>
      <c r="O265" s="83">
        <v>505181.51036499999</v>
      </c>
      <c r="P265" s="85">
        <v>96.19</v>
      </c>
      <c r="Q265" s="73"/>
      <c r="R265" s="83">
        <v>485.93410051500001</v>
      </c>
      <c r="S265" s="84">
        <v>1.4111097123906784E-3</v>
      </c>
      <c r="T265" s="84">
        <f t="shared" si="4"/>
        <v>3.8133199523397542E-4</v>
      </c>
      <c r="U265" s="84">
        <f>R265/'סכום נכסי הקרן'!$C$42</f>
        <v>2.8164019362219036E-5</v>
      </c>
    </row>
    <row r="266" spans="2:21">
      <c r="B266" s="76" t="s">
        <v>659</v>
      </c>
      <c r="C266" s="73">
        <v>1193275</v>
      </c>
      <c r="D266" s="86" t="s">
        <v>119</v>
      </c>
      <c r="E266" s="86" t="s">
        <v>290</v>
      </c>
      <c r="F266" s="73" t="s">
        <v>658</v>
      </c>
      <c r="G266" s="86" t="s">
        <v>538</v>
      </c>
      <c r="H266" s="73" t="s">
        <v>526</v>
      </c>
      <c r="I266" s="73"/>
      <c r="J266" s="73"/>
      <c r="K266" s="83">
        <v>4</v>
      </c>
      <c r="L266" s="86" t="s">
        <v>132</v>
      </c>
      <c r="M266" s="87">
        <v>6.0499999999999998E-2</v>
      </c>
      <c r="N266" s="87">
        <v>6.8800000000004052E-2</v>
      </c>
      <c r="O266" s="83">
        <v>2030798.180194</v>
      </c>
      <c r="P266" s="85">
        <v>97.06</v>
      </c>
      <c r="Q266" s="73"/>
      <c r="R266" s="83">
        <v>1971.0926236900002</v>
      </c>
      <c r="S266" s="84">
        <v>9.2309008190636366E-3</v>
      </c>
      <c r="T266" s="84">
        <f t="shared" si="4"/>
        <v>1.5467955061932875E-3</v>
      </c>
      <c r="U266" s="84">
        <f>R266/'סכום נכסי הקרן'!$C$42</f>
        <v>1.1424160345918893E-4</v>
      </c>
    </row>
    <row r="267" spans="2:21">
      <c r="B267" s="76" t="s">
        <v>660</v>
      </c>
      <c r="C267" s="73">
        <v>7200116</v>
      </c>
      <c r="D267" s="86" t="s">
        <v>119</v>
      </c>
      <c r="E267" s="86" t="s">
        <v>290</v>
      </c>
      <c r="F267" s="73" t="s">
        <v>626</v>
      </c>
      <c r="G267" s="86" t="s">
        <v>538</v>
      </c>
      <c r="H267" s="73" t="s">
        <v>526</v>
      </c>
      <c r="I267" s="73"/>
      <c r="J267" s="73"/>
      <c r="K267" s="83">
        <v>1.7099999999930566</v>
      </c>
      <c r="L267" s="86" t="s">
        <v>132</v>
      </c>
      <c r="M267" s="87">
        <v>4.2500000000000003E-2</v>
      </c>
      <c r="N267" s="87">
        <v>5.8499999999848118E-2</v>
      </c>
      <c r="O267" s="83">
        <v>188471.59031999999</v>
      </c>
      <c r="P267" s="85">
        <v>97.81</v>
      </c>
      <c r="Q267" s="73"/>
      <c r="R267" s="83">
        <v>184.34406486799998</v>
      </c>
      <c r="S267" s="84">
        <v>2.0380815390105434E-3</v>
      </c>
      <c r="T267" s="84">
        <f t="shared" ref="T267:T330" si="5">IFERROR(R267/$R$11,0)</f>
        <v>1.4466218771466089E-4</v>
      </c>
      <c r="U267" s="84">
        <f>R267/'סכום נכסי הקרן'!$C$42</f>
        <v>1.0684308441720994E-5</v>
      </c>
    </row>
    <row r="268" spans="2:21">
      <c r="B268" s="76" t="s">
        <v>661</v>
      </c>
      <c r="C268" s="73">
        <v>1183581</v>
      </c>
      <c r="D268" s="86" t="s">
        <v>119</v>
      </c>
      <c r="E268" s="86" t="s">
        <v>290</v>
      </c>
      <c r="F268" s="73" t="s">
        <v>662</v>
      </c>
      <c r="G268" s="86" t="s">
        <v>314</v>
      </c>
      <c r="H268" s="73" t="s">
        <v>526</v>
      </c>
      <c r="I268" s="73"/>
      <c r="J268" s="73"/>
      <c r="K268" s="83">
        <v>2.7199999999991862</v>
      </c>
      <c r="L268" s="86" t="s">
        <v>132</v>
      </c>
      <c r="M268" s="87">
        <v>0.01</v>
      </c>
      <c r="N268" s="87">
        <v>6.6399999999957812E-2</v>
      </c>
      <c r="O268" s="83">
        <v>624874.68852800003</v>
      </c>
      <c r="P268" s="85">
        <v>86.5</v>
      </c>
      <c r="Q268" s="73"/>
      <c r="R268" s="83">
        <v>540.51660557699995</v>
      </c>
      <c r="S268" s="84">
        <v>3.4715260473777779E-3</v>
      </c>
      <c r="T268" s="84">
        <f t="shared" si="5"/>
        <v>4.2416507802874525E-4</v>
      </c>
      <c r="U268" s="84">
        <f>R268/'סכום נכסי הקרן'!$C$42</f>
        <v>3.1327540357710752E-5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47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3.8177422427721242</v>
      </c>
      <c r="L270" s="71"/>
      <c r="M270" s="71"/>
      <c r="N270" s="91">
        <v>8.0099714586250176E-2</v>
      </c>
      <c r="O270" s="80"/>
      <c r="P270" s="82"/>
      <c r="Q270" s="71"/>
      <c r="R270" s="80">
        <v>15197.014528829999</v>
      </c>
      <c r="S270" s="71"/>
      <c r="T270" s="81">
        <f t="shared" si="5"/>
        <v>1.192570734537197E-2</v>
      </c>
      <c r="U270" s="81">
        <f>R270/'סכום נכסי הקרן'!$C$42</f>
        <v>8.8079641042742608E-4</v>
      </c>
    </row>
    <row r="271" spans="2:21">
      <c r="B271" s="76" t="s">
        <v>663</v>
      </c>
      <c r="C271" s="73">
        <v>1178250</v>
      </c>
      <c r="D271" s="86" t="s">
        <v>119</v>
      </c>
      <c r="E271" s="86" t="s">
        <v>290</v>
      </c>
      <c r="F271" s="73" t="s">
        <v>664</v>
      </c>
      <c r="G271" s="86" t="s">
        <v>551</v>
      </c>
      <c r="H271" s="73" t="s">
        <v>348</v>
      </c>
      <c r="I271" s="73" t="s">
        <v>294</v>
      </c>
      <c r="J271" s="73"/>
      <c r="K271" s="83">
        <v>2.9499999999996458</v>
      </c>
      <c r="L271" s="86" t="s">
        <v>132</v>
      </c>
      <c r="M271" s="87">
        <v>2.12E-2</v>
      </c>
      <c r="N271" s="87">
        <v>6.1199999999994335E-2</v>
      </c>
      <c r="O271" s="83">
        <v>1864653.2060980001</v>
      </c>
      <c r="P271" s="85">
        <v>98.4</v>
      </c>
      <c r="Q271" s="73"/>
      <c r="R271" s="83">
        <v>1834.8186625669998</v>
      </c>
      <c r="S271" s="84">
        <v>1.0655161177702857E-2</v>
      </c>
      <c r="T271" s="84">
        <f t="shared" si="5"/>
        <v>1.4398558585365436E-3</v>
      </c>
      <c r="U271" s="84">
        <f>R271/'סכום נכסי הקרן'!$C$42</f>
        <v>1.0634336689672732E-4</v>
      </c>
    </row>
    <row r="272" spans="2:21">
      <c r="B272" s="76" t="s">
        <v>665</v>
      </c>
      <c r="C272" s="73">
        <v>1178268</v>
      </c>
      <c r="D272" s="86" t="s">
        <v>119</v>
      </c>
      <c r="E272" s="86" t="s">
        <v>290</v>
      </c>
      <c r="F272" s="73" t="s">
        <v>664</v>
      </c>
      <c r="G272" s="86" t="s">
        <v>551</v>
      </c>
      <c r="H272" s="73" t="s">
        <v>348</v>
      </c>
      <c r="I272" s="73" t="s">
        <v>294</v>
      </c>
      <c r="J272" s="73"/>
      <c r="K272" s="83">
        <v>5.1399999999964896</v>
      </c>
      <c r="L272" s="86" t="s">
        <v>132</v>
      </c>
      <c r="M272" s="87">
        <v>2.6699999999999998E-2</v>
      </c>
      <c r="N272" s="87">
        <v>6.3499999999957632E-2</v>
      </c>
      <c r="O272" s="83">
        <v>360675.59383799997</v>
      </c>
      <c r="P272" s="85">
        <v>91.66</v>
      </c>
      <c r="Q272" s="73"/>
      <c r="R272" s="83">
        <v>330.39078674399997</v>
      </c>
      <c r="S272" s="84">
        <v>1.9420395963708806E-3</v>
      </c>
      <c r="T272" s="84">
        <f t="shared" si="5"/>
        <v>2.5927091303633119E-4</v>
      </c>
      <c r="U272" s="84">
        <f>R272/'סכום נכסי הקרן'!$C$42</f>
        <v>1.914895971510351E-5</v>
      </c>
    </row>
    <row r="273" spans="2:21">
      <c r="B273" s="76" t="s">
        <v>666</v>
      </c>
      <c r="C273" s="73">
        <v>2320174</v>
      </c>
      <c r="D273" s="86" t="s">
        <v>119</v>
      </c>
      <c r="E273" s="86" t="s">
        <v>290</v>
      </c>
      <c r="F273" s="73" t="s">
        <v>561</v>
      </c>
      <c r="G273" s="86" t="s">
        <v>126</v>
      </c>
      <c r="H273" s="73" t="s">
        <v>348</v>
      </c>
      <c r="I273" s="73" t="s">
        <v>294</v>
      </c>
      <c r="J273" s="73"/>
      <c r="K273" s="73">
        <v>1.21</v>
      </c>
      <c r="L273" s="86" t="s">
        <v>132</v>
      </c>
      <c r="M273" s="87">
        <v>3.49E-2</v>
      </c>
      <c r="N273" s="87">
        <v>7.1300290438628344E-2</v>
      </c>
      <c r="O273" s="83">
        <v>0.12476099999999998</v>
      </c>
      <c r="P273" s="85">
        <v>97.15</v>
      </c>
      <c r="Q273" s="73"/>
      <c r="R273" s="83">
        <v>1.21196E-4</v>
      </c>
      <c r="S273" s="84">
        <v>1.2383369527285242E-10</v>
      </c>
      <c r="T273" s="84">
        <f t="shared" si="5"/>
        <v>9.51073662980157E-11</v>
      </c>
      <c r="U273" s="84">
        <f>R273/'סכום נכסי הקרן'!$C$42</f>
        <v>7.0243403107663422E-12</v>
      </c>
    </row>
    <row r="274" spans="2:21">
      <c r="B274" s="76" t="s">
        <v>667</v>
      </c>
      <c r="C274" s="73">
        <v>2320224</v>
      </c>
      <c r="D274" s="86" t="s">
        <v>119</v>
      </c>
      <c r="E274" s="86" t="s">
        <v>290</v>
      </c>
      <c r="F274" s="73" t="s">
        <v>561</v>
      </c>
      <c r="G274" s="86" t="s">
        <v>126</v>
      </c>
      <c r="H274" s="73" t="s">
        <v>348</v>
      </c>
      <c r="I274" s="73" t="s">
        <v>294</v>
      </c>
      <c r="J274" s="73"/>
      <c r="K274" s="73">
        <v>3.89</v>
      </c>
      <c r="L274" s="86" t="s">
        <v>132</v>
      </c>
      <c r="M274" s="87">
        <v>3.7699999999999997E-2</v>
      </c>
      <c r="N274" s="87">
        <v>6.4200030458236149E-2</v>
      </c>
      <c r="O274" s="83">
        <v>0.128326</v>
      </c>
      <c r="P274" s="85">
        <v>97.32</v>
      </c>
      <c r="Q274" s="73"/>
      <c r="R274" s="83">
        <v>1.2476099999999998E-4</v>
      </c>
      <c r="S274" s="84">
        <v>1.0571618377147918E-9</v>
      </c>
      <c r="T274" s="84">
        <f t="shared" si="5"/>
        <v>9.790496490566302E-11</v>
      </c>
      <c r="U274" s="84">
        <f>R274/'סכום נכסי הקרן'!$C$42</f>
        <v>7.2309624204719587E-12</v>
      </c>
    </row>
    <row r="275" spans="2:21">
      <c r="B275" s="76" t="s">
        <v>668</v>
      </c>
      <c r="C275" s="73">
        <v>2590396</v>
      </c>
      <c r="D275" s="86" t="s">
        <v>119</v>
      </c>
      <c r="E275" s="86" t="s">
        <v>290</v>
      </c>
      <c r="F275" s="73" t="s">
        <v>600</v>
      </c>
      <c r="G275" s="86" t="s">
        <v>324</v>
      </c>
      <c r="H275" s="73" t="s">
        <v>455</v>
      </c>
      <c r="I275" s="73" t="s">
        <v>294</v>
      </c>
      <c r="J275" s="73"/>
      <c r="K275" s="73">
        <v>0.25</v>
      </c>
      <c r="L275" s="86" t="s">
        <v>132</v>
      </c>
      <c r="M275" s="87">
        <v>6.7000000000000004E-2</v>
      </c>
      <c r="N275" s="87">
        <v>7.2599662201244766E-2</v>
      </c>
      <c r="O275" s="83">
        <v>4.5893999999999997E-2</v>
      </c>
      <c r="P275" s="85">
        <v>94.27</v>
      </c>
      <c r="Q275" s="73"/>
      <c r="R275" s="83">
        <v>4.3220999999999998E-5</v>
      </c>
      <c r="S275" s="84">
        <v>1.0888154191674834E-10</v>
      </c>
      <c r="T275" s="84">
        <f t="shared" si="5"/>
        <v>3.3917253694565306E-11</v>
      </c>
      <c r="U275" s="84">
        <f>R275/'סכום נכסי הקרן'!$C$42</f>
        <v>2.5050250220438962E-12</v>
      </c>
    </row>
    <row r="276" spans="2:21">
      <c r="B276" s="76" t="s">
        <v>669</v>
      </c>
      <c r="C276" s="73">
        <v>2590461</v>
      </c>
      <c r="D276" s="86" t="s">
        <v>119</v>
      </c>
      <c r="E276" s="86" t="s">
        <v>290</v>
      </c>
      <c r="F276" s="73" t="s">
        <v>600</v>
      </c>
      <c r="G276" s="86" t="s">
        <v>324</v>
      </c>
      <c r="H276" s="73" t="s">
        <v>455</v>
      </c>
      <c r="I276" s="73" t="s">
        <v>294</v>
      </c>
      <c r="J276" s="73"/>
      <c r="K276" s="73">
        <v>1.64</v>
      </c>
      <c r="L276" s="86" t="s">
        <v>132</v>
      </c>
      <c r="M276" s="87">
        <v>4.7E-2</v>
      </c>
      <c r="N276" s="87">
        <v>7.609932672120466E-2</v>
      </c>
      <c r="O276" s="83">
        <v>1.4704E-2</v>
      </c>
      <c r="P276" s="85">
        <v>94.32</v>
      </c>
      <c r="Q276" s="73"/>
      <c r="R276" s="83">
        <v>1.3813E-5</v>
      </c>
      <c r="S276" s="84">
        <v>2.8777907710674776E-11</v>
      </c>
      <c r="T276" s="84">
        <f t="shared" si="5"/>
        <v>1.0839615586937612E-11</v>
      </c>
      <c r="U276" s="84">
        <f>R276/'סכום נכסי הקרן'!$C$42</f>
        <v>8.0058098214970368E-13</v>
      </c>
    </row>
    <row r="277" spans="2:21">
      <c r="B277" s="76" t="s">
        <v>670</v>
      </c>
      <c r="C277" s="73">
        <v>1141332</v>
      </c>
      <c r="D277" s="86" t="s">
        <v>119</v>
      </c>
      <c r="E277" s="86" t="s">
        <v>290</v>
      </c>
      <c r="F277" s="73" t="s">
        <v>671</v>
      </c>
      <c r="G277" s="86" t="s">
        <v>126</v>
      </c>
      <c r="H277" s="73" t="s">
        <v>463</v>
      </c>
      <c r="I277" s="73" t="s">
        <v>130</v>
      </c>
      <c r="J277" s="73"/>
      <c r="K277" s="83">
        <v>3.7899999999995759</v>
      </c>
      <c r="L277" s="86" t="s">
        <v>132</v>
      </c>
      <c r="M277" s="87">
        <v>4.6900000000000004E-2</v>
      </c>
      <c r="N277" s="87">
        <v>8.4199999999991615E-2</v>
      </c>
      <c r="O277" s="83">
        <v>3955064.8655679999</v>
      </c>
      <c r="P277" s="85">
        <v>89.8</v>
      </c>
      <c r="Q277" s="73"/>
      <c r="R277" s="83">
        <v>3551.6806275689992</v>
      </c>
      <c r="S277" s="84">
        <v>2.5985076146088433E-3</v>
      </c>
      <c r="T277" s="84">
        <f t="shared" si="5"/>
        <v>2.7871463614291816E-3</v>
      </c>
      <c r="U277" s="84">
        <f>R277/'סכום נכסי הקרן'!$C$42</f>
        <v>2.0585013864484654E-4</v>
      </c>
    </row>
    <row r="278" spans="2:21">
      <c r="B278" s="76" t="s">
        <v>672</v>
      </c>
      <c r="C278" s="73">
        <v>1143593</v>
      </c>
      <c r="D278" s="86" t="s">
        <v>119</v>
      </c>
      <c r="E278" s="86" t="s">
        <v>290</v>
      </c>
      <c r="F278" s="73" t="s">
        <v>671</v>
      </c>
      <c r="G278" s="86" t="s">
        <v>126</v>
      </c>
      <c r="H278" s="73" t="s">
        <v>463</v>
      </c>
      <c r="I278" s="73" t="s">
        <v>130</v>
      </c>
      <c r="J278" s="73"/>
      <c r="K278" s="83">
        <v>3.9500000000001001</v>
      </c>
      <c r="L278" s="86" t="s">
        <v>132</v>
      </c>
      <c r="M278" s="87">
        <v>4.6900000000000004E-2</v>
      </c>
      <c r="N278" s="87">
        <v>8.2800000000001553E-2</v>
      </c>
      <c r="O278" s="83">
        <v>10369857.98904</v>
      </c>
      <c r="P278" s="85">
        <v>91.42</v>
      </c>
      <c r="Q278" s="73"/>
      <c r="R278" s="83">
        <v>9480.1241489589993</v>
      </c>
      <c r="S278" s="84">
        <v>8.0808808447196175E-3</v>
      </c>
      <c r="T278" s="84">
        <f t="shared" si="5"/>
        <v>7.4394339746007123E-3</v>
      </c>
      <c r="U278" s="84">
        <f>R278/'סכום נכסי הקרן'!$C$42</f>
        <v>5.4945392760983995E-4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197</v>
      </c>
      <c r="C280" s="71"/>
      <c r="D280" s="71"/>
      <c r="E280" s="71"/>
      <c r="F280" s="71"/>
      <c r="G280" s="71"/>
      <c r="H280" s="71"/>
      <c r="I280" s="71"/>
      <c r="J280" s="71"/>
      <c r="K280" s="80">
        <v>5.2145496067449812</v>
      </c>
      <c r="L280" s="71"/>
      <c r="M280" s="71"/>
      <c r="N280" s="91">
        <v>6.7608183364807006E-2</v>
      </c>
      <c r="O280" s="80"/>
      <c r="P280" s="82"/>
      <c r="Q280" s="71"/>
      <c r="R280" s="80">
        <v>446940.60506997298</v>
      </c>
      <c r="S280" s="71"/>
      <c r="T280" s="81">
        <f t="shared" si="5"/>
        <v>0.35073223406586601</v>
      </c>
      <c r="U280" s="81">
        <f>R280/'סכום נכסי הקרן'!$C$42</f>
        <v>2.5904014230761007E-2</v>
      </c>
    </row>
    <row r="281" spans="2:21">
      <c r="B281" s="89" t="s">
        <v>64</v>
      </c>
      <c r="C281" s="71"/>
      <c r="D281" s="71"/>
      <c r="E281" s="71"/>
      <c r="F281" s="71"/>
      <c r="G281" s="71"/>
      <c r="H281" s="71"/>
      <c r="I281" s="71"/>
      <c r="J281" s="71"/>
      <c r="K281" s="80">
        <v>5.4300853924022228</v>
      </c>
      <c r="L281" s="71"/>
      <c r="M281" s="71"/>
      <c r="N281" s="91">
        <v>5.8615721475205801E-2</v>
      </c>
      <c r="O281" s="80"/>
      <c r="P281" s="82"/>
      <c r="Q281" s="71"/>
      <c r="R281" s="80">
        <v>74417.424116694005</v>
      </c>
      <c r="S281" s="71"/>
      <c r="T281" s="81">
        <f t="shared" si="5"/>
        <v>5.8398339998194694E-2</v>
      </c>
      <c r="U281" s="81">
        <f>R281/'סכום נכסי הקרן'!$C$42</f>
        <v>4.3131234698033684E-3</v>
      </c>
    </row>
    <row r="282" spans="2:21">
      <c r="B282" s="76" t="s">
        <v>673</v>
      </c>
      <c r="C282" s="73" t="s">
        <v>674</v>
      </c>
      <c r="D282" s="86" t="s">
        <v>27</v>
      </c>
      <c r="E282" s="86" t="s">
        <v>675</v>
      </c>
      <c r="F282" s="73" t="s">
        <v>323</v>
      </c>
      <c r="G282" s="86" t="s">
        <v>324</v>
      </c>
      <c r="H282" s="73" t="s">
        <v>676</v>
      </c>
      <c r="I282" s="73" t="s">
        <v>677</v>
      </c>
      <c r="J282" s="73"/>
      <c r="K282" s="83">
        <v>7.4900000000005633</v>
      </c>
      <c r="L282" s="86" t="s">
        <v>131</v>
      </c>
      <c r="M282" s="87">
        <v>3.7499999999999999E-2</v>
      </c>
      <c r="N282" s="87">
        <v>5.5900000000004765E-2</v>
      </c>
      <c r="O282" s="83">
        <v>1831295.8276</v>
      </c>
      <c r="P282" s="85">
        <v>87.170829999999995</v>
      </c>
      <c r="Q282" s="73"/>
      <c r="R282" s="83">
        <v>5770.8263400750002</v>
      </c>
      <c r="S282" s="84">
        <v>3.6625916551999999E-3</v>
      </c>
      <c r="T282" s="84">
        <f t="shared" si="5"/>
        <v>4.5285990838620947E-3</v>
      </c>
      <c r="U282" s="84">
        <f>R282/'סכום נכסי הקרן'!$C$42</f>
        <v>3.3446853103255076E-4</v>
      </c>
    </row>
    <row r="283" spans="2:21">
      <c r="B283" s="76" t="s">
        <v>678</v>
      </c>
      <c r="C283" s="73" t="s">
        <v>679</v>
      </c>
      <c r="D283" s="86" t="s">
        <v>27</v>
      </c>
      <c r="E283" s="86" t="s">
        <v>675</v>
      </c>
      <c r="F283" s="73" t="s">
        <v>317</v>
      </c>
      <c r="G283" s="86" t="s">
        <v>297</v>
      </c>
      <c r="H283" s="73" t="s">
        <v>680</v>
      </c>
      <c r="I283" s="73" t="s">
        <v>288</v>
      </c>
      <c r="J283" s="73"/>
      <c r="K283" s="83">
        <v>3.3299999999999148</v>
      </c>
      <c r="L283" s="86" t="s">
        <v>131</v>
      </c>
      <c r="M283" s="87">
        <v>3.2549999999999996E-2</v>
      </c>
      <c r="N283" s="87">
        <v>8.6999999999998592E-2</v>
      </c>
      <c r="O283" s="83">
        <v>2348455.7680000002</v>
      </c>
      <c r="P283" s="85">
        <v>83.785880000000006</v>
      </c>
      <c r="Q283" s="73"/>
      <c r="R283" s="83">
        <v>7113.1422844200006</v>
      </c>
      <c r="S283" s="84">
        <v>2.3484557680000001E-3</v>
      </c>
      <c r="T283" s="84">
        <f t="shared" si="5"/>
        <v>5.5819682891699168E-3</v>
      </c>
      <c r="U283" s="84">
        <f>R283/'סכום נכסי הקרן'!$C$42</f>
        <v>4.1226717123228488E-4</v>
      </c>
    </row>
    <row r="284" spans="2:21">
      <c r="B284" s="76" t="s">
        <v>681</v>
      </c>
      <c r="C284" s="73" t="s">
        <v>682</v>
      </c>
      <c r="D284" s="86" t="s">
        <v>27</v>
      </c>
      <c r="E284" s="86" t="s">
        <v>675</v>
      </c>
      <c r="F284" s="73" t="s">
        <v>302</v>
      </c>
      <c r="G284" s="86" t="s">
        <v>297</v>
      </c>
      <c r="H284" s="73" t="s">
        <v>680</v>
      </c>
      <c r="I284" s="73" t="s">
        <v>288</v>
      </c>
      <c r="J284" s="73"/>
      <c r="K284" s="83">
        <v>2.6899999999999533</v>
      </c>
      <c r="L284" s="86" t="s">
        <v>131</v>
      </c>
      <c r="M284" s="87">
        <v>3.2750000000000001E-2</v>
      </c>
      <c r="N284" s="87">
        <v>8.4499999999996703E-2</v>
      </c>
      <c r="O284" s="83">
        <v>3324214.1560320002</v>
      </c>
      <c r="P284" s="85">
        <v>87.174930000000003</v>
      </c>
      <c r="Q284" s="73"/>
      <c r="R284" s="83">
        <v>10475.841195721001</v>
      </c>
      <c r="S284" s="84">
        <v>4.4322855413760007E-3</v>
      </c>
      <c r="T284" s="84">
        <f t="shared" si="5"/>
        <v>8.2208131116644125E-3</v>
      </c>
      <c r="U284" s="84">
        <f>R284/'סכום נכסי הקרן'!$C$42</f>
        <v>6.0716421004232575E-4</v>
      </c>
    </row>
    <row r="285" spans="2:21">
      <c r="B285" s="76" t="s">
        <v>683</v>
      </c>
      <c r="C285" s="73" t="s">
        <v>684</v>
      </c>
      <c r="D285" s="86" t="s">
        <v>27</v>
      </c>
      <c r="E285" s="86" t="s">
        <v>675</v>
      </c>
      <c r="F285" s="73" t="s">
        <v>302</v>
      </c>
      <c r="G285" s="86" t="s">
        <v>297</v>
      </c>
      <c r="H285" s="73" t="s">
        <v>680</v>
      </c>
      <c r="I285" s="73" t="s">
        <v>288</v>
      </c>
      <c r="J285" s="73"/>
      <c r="K285" s="83">
        <v>4.4200000000000355</v>
      </c>
      <c r="L285" s="86" t="s">
        <v>131</v>
      </c>
      <c r="M285" s="87">
        <v>7.1289999999999992E-2</v>
      </c>
      <c r="N285" s="87">
        <v>7.7400000000000413E-2</v>
      </c>
      <c r="O285" s="83">
        <v>1898751.4720000001</v>
      </c>
      <c r="P285" s="85">
        <v>98.282799999999995</v>
      </c>
      <c r="Q285" s="73"/>
      <c r="R285" s="83">
        <v>6746.1181938780001</v>
      </c>
      <c r="S285" s="84">
        <v>3.797502944E-3</v>
      </c>
      <c r="T285" s="84">
        <f t="shared" si="5"/>
        <v>5.2939497520946488E-3</v>
      </c>
      <c r="U285" s="84">
        <f>R285/'סכום נכסי הקרן'!$C$42</f>
        <v>3.9099499959117023E-4</v>
      </c>
    </row>
    <row r="286" spans="2:21">
      <c r="B286" s="76" t="s">
        <v>685</v>
      </c>
      <c r="C286" s="73" t="s">
        <v>686</v>
      </c>
      <c r="D286" s="86" t="s">
        <v>27</v>
      </c>
      <c r="E286" s="86" t="s">
        <v>675</v>
      </c>
      <c r="F286" s="73" t="s">
        <v>553</v>
      </c>
      <c r="G286" s="86" t="s">
        <v>407</v>
      </c>
      <c r="H286" s="73" t="s">
        <v>687</v>
      </c>
      <c r="I286" s="73" t="s">
        <v>288</v>
      </c>
      <c r="J286" s="73"/>
      <c r="K286" s="83">
        <v>9.7000000000002196</v>
      </c>
      <c r="L286" s="86" t="s">
        <v>131</v>
      </c>
      <c r="M286" s="87">
        <v>6.3750000000000001E-2</v>
      </c>
      <c r="N286" s="87">
        <v>6.4700000000001548E-2</v>
      </c>
      <c r="O286" s="83">
        <v>4751875.3943999996</v>
      </c>
      <c r="P286" s="85">
        <v>100.011</v>
      </c>
      <c r="Q286" s="73"/>
      <c r="R286" s="83">
        <v>17179.919134256001</v>
      </c>
      <c r="S286" s="84">
        <v>6.8559737330832491E-3</v>
      </c>
      <c r="T286" s="84">
        <f t="shared" si="5"/>
        <v>1.3481772187794765E-2</v>
      </c>
      <c r="U286" s="84">
        <f>R286/'סכום נכסי הקרן'!$C$42</f>
        <v>9.9572261881960156E-4</v>
      </c>
    </row>
    <row r="287" spans="2:21">
      <c r="B287" s="76" t="s">
        <v>688</v>
      </c>
      <c r="C287" s="73" t="s">
        <v>689</v>
      </c>
      <c r="D287" s="86" t="s">
        <v>27</v>
      </c>
      <c r="E287" s="86" t="s">
        <v>675</v>
      </c>
      <c r="F287" s="73" t="s">
        <v>690</v>
      </c>
      <c r="G287" s="86" t="s">
        <v>297</v>
      </c>
      <c r="H287" s="73" t="s">
        <v>687</v>
      </c>
      <c r="I287" s="73" t="s">
        <v>677</v>
      </c>
      <c r="J287" s="73"/>
      <c r="K287" s="83">
        <v>2.8800000000000914</v>
      </c>
      <c r="L287" s="86" t="s">
        <v>131</v>
      </c>
      <c r="M287" s="87">
        <v>3.0769999999999999E-2</v>
      </c>
      <c r="N287" s="87">
        <v>8.7500000000001507E-2</v>
      </c>
      <c r="O287" s="83">
        <v>2667246.1467200001</v>
      </c>
      <c r="P287" s="85">
        <v>86.234669999999994</v>
      </c>
      <c r="Q287" s="73"/>
      <c r="R287" s="83">
        <v>8314.8285965729992</v>
      </c>
      <c r="S287" s="84">
        <v>4.4454102445333332E-3</v>
      </c>
      <c r="T287" s="84">
        <f t="shared" si="5"/>
        <v>6.5249797768860696E-3</v>
      </c>
      <c r="U287" s="84">
        <f>R287/'סכום נכסי הקרן'!$C$42</f>
        <v>4.8191512663801157E-4</v>
      </c>
    </row>
    <row r="288" spans="2:21">
      <c r="B288" s="76" t="s">
        <v>691</v>
      </c>
      <c r="C288" s="73" t="s">
        <v>692</v>
      </c>
      <c r="D288" s="86" t="s">
        <v>27</v>
      </c>
      <c r="E288" s="86" t="s">
        <v>675</v>
      </c>
      <c r="F288" s="73" t="s">
        <v>693</v>
      </c>
      <c r="G288" s="86" t="s">
        <v>694</v>
      </c>
      <c r="H288" s="73" t="s">
        <v>695</v>
      </c>
      <c r="I288" s="73" t="s">
        <v>288</v>
      </c>
      <c r="J288" s="73"/>
      <c r="K288" s="83">
        <v>5.9599999999997442</v>
      </c>
      <c r="L288" s="86" t="s">
        <v>133</v>
      </c>
      <c r="M288" s="87">
        <v>4.3749999999999997E-2</v>
      </c>
      <c r="N288" s="87">
        <v>7.1199999999997848E-2</v>
      </c>
      <c r="O288" s="83">
        <v>1199211.456</v>
      </c>
      <c r="P288" s="85">
        <v>86.129540000000006</v>
      </c>
      <c r="Q288" s="73"/>
      <c r="R288" s="83">
        <v>4061.4723748490001</v>
      </c>
      <c r="S288" s="84">
        <v>7.9947430399999997E-4</v>
      </c>
      <c r="T288" s="84">
        <f t="shared" si="5"/>
        <v>3.1872004097827948E-3</v>
      </c>
      <c r="U288" s="84">
        <f>R288/'סכום נכסי הקרן'!$C$42</f>
        <v>2.3539691180992557E-4</v>
      </c>
    </row>
    <row r="289" spans="2:21">
      <c r="B289" s="76" t="s">
        <v>696</v>
      </c>
      <c r="C289" s="73" t="s">
        <v>697</v>
      </c>
      <c r="D289" s="86" t="s">
        <v>27</v>
      </c>
      <c r="E289" s="86" t="s">
        <v>675</v>
      </c>
      <c r="F289" s="73" t="s">
        <v>693</v>
      </c>
      <c r="G289" s="86" t="s">
        <v>694</v>
      </c>
      <c r="H289" s="73" t="s">
        <v>695</v>
      </c>
      <c r="I289" s="73" t="s">
        <v>288</v>
      </c>
      <c r="J289" s="73"/>
      <c r="K289" s="83">
        <v>5.0699999999995686</v>
      </c>
      <c r="L289" s="86" t="s">
        <v>133</v>
      </c>
      <c r="M289" s="87">
        <v>7.3749999999999996E-2</v>
      </c>
      <c r="N289" s="87">
        <v>7.0499999999996218E-2</v>
      </c>
      <c r="O289" s="83">
        <v>1024326.452</v>
      </c>
      <c r="P289" s="85">
        <v>101.65321</v>
      </c>
      <c r="Q289" s="73"/>
      <c r="R289" s="83">
        <v>4094.445333911</v>
      </c>
      <c r="S289" s="84">
        <v>1.280408065E-3</v>
      </c>
      <c r="T289" s="84">
        <f t="shared" si="5"/>
        <v>3.2130756143723778E-3</v>
      </c>
      <c r="U289" s="84">
        <f>R289/'סכום נכסי הקרן'!$C$42</f>
        <v>2.3730797558681963E-4</v>
      </c>
    </row>
    <row r="290" spans="2:21">
      <c r="B290" s="76" t="s">
        <v>698</v>
      </c>
      <c r="C290" s="73" t="s">
        <v>699</v>
      </c>
      <c r="D290" s="86" t="s">
        <v>27</v>
      </c>
      <c r="E290" s="86" t="s">
        <v>675</v>
      </c>
      <c r="F290" s="73" t="s">
        <v>693</v>
      </c>
      <c r="G290" s="86" t="s">
        <v>694</v>
      </c>
      <c r="H290" s="73" t="s">
        <v>695</v>
      </c>
      <c r="I290" s="73" t="s">
        <v>288</v>
      </c>
      <c r="J290" s="73"/>
      <c r="K290" s="83">
        <v>6.1700000000003685</v>
      </c>
      <c r="L290" s="86" t="s">
        <v>131</v>
      </c>
      <c r="M290" s="87">
        <v>8.1250000000000003E-2</v>
      </c>
      <c r="N290" s="87">
        <v>7.2700000000003415E-2</v>
      </c>
      <c r="O290" s="83">
        <v>949375.73600000003</v>
      </c>
      <c r="P290" s="85">
        <v>105.09396</v>
      </c>
      <c r="Q290" s="73"/>
      <c r="R290" s="83">
        <v>3606.8175930510001</v>
      </c>
      <c r="S290" s="84">
        <v>1.898751472E-3</v>
      </c>
      <c r="T290" s="84">
        <f t="shared" si="5"/>
        <v>2.830414551572897E-3</v>
      </c>
      <c r="U290" s="84">
        <f>R290/'סכום נכסי הקרן'!$C$42</f>
        <v>2.09045795343488E-4</v>
      </c>
    </row>
    <row r="291" spans="2:21">
      <c r="B291" s="76" t="s">
        <v>700</v>
      </c>
      <c r="C291" s="73" t="s">
        <v>701</v>
      </c>
      <c r="D291" s="86" t="s">
        <v>27</v>
      </c>
      <c r="E291" s="86" t="s">
        <v>675</v>
      </c>
      <c r="F291" s="73" t="s">
        <v>702</v>
      </c>
      <c r="G291" s="86" t="s">
        <v>703</v>
      </c>
      <c r="H291" s="73" t="s">
        <v>526</v>
      </c>
      <c r="I291" s="73"/>
      <c r="J291" s="73"/>
      <c r="K291" s="83">
        <v>3.0299999999998861</v>
      </c>
      <c r="L291" s="86" t="s">
        <v>131</v>
      </c>
      <c r="M291" s="87">
        <v>0</v>
      </c>
      <c r="N291" s="87">
        <v>-9.4399999999997999E-2</v>
      </c>
      <c r="O291" s="83">
        <v>1505367.513</v>
      </c>
      <c r="P291" s="85">
        <v>129.624</v>
      </c>
      <c r="Q291" s="73"/>
      <c r="R291" s="83">
        <v>7054.0130699600013</v>
      </c>
      <c r="S291" s="84">
        <v>2.3800276885375493E-3</v>
      </c>
      <c r="T291" s="84">
        <f t="shared" si="5"/>
        <v>5.5355672209947207E-3</v>
      </c>
      <c r="U291" s="84">
        <f>R291/'סכום נכסי הקרן'!$C$42</f>
        <v>4.0884012970719062E-4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63</v>
      </c>
      <c r="C293" s="71"/>
      <c r="D293" s="71"/>
      <c r="E293" s="71"/>
      <c r="F293" s="71"/>
      <c r="G293" s="71"/>
      <c r="H293" s="71"/>
      <c r="I293" s="71"/>
      <c r="J293" s="71"/>
      <c r="K293" s="80">
        <v>5.1714929090851616</v>
      </c>
      <c r="L293" s="71"/>
      <c r="M293" s="71"/>
      <c r="N293" s="91">
        <v>6.9404570501250956E-2</v>
      </c>
      <c r="O293" s="80"/>
      <c r="P293" s="82"/>
      <c r="Q293" s="71"/>
      <c r="R293" s="80">
        <v>372523.18095327902</v>
      </c>
      <c r="S293" s="71"/>
      <c r="T293" s="81">
        <f t="shared" si="5"/>
        <v>0.29233389406767135</v>
      </c>
      <c r="U293" s="81">
        <f>R293/'סכום נכסי הקרן'!$C$42</f>
        <v>2.1590890760957642E-2</v>
      </c>
    </row>
    <row r="294" spans="2:21">
      <c r="B294" s="76" t="s">
        <v>704</v>
      </c>
      <c r="C294" s="73" t="s">
        <v>705</v>
      </c>
      <c r="D294" s="86" t="s">
        <v>27</v>
      </c>
      <c r="E294" s="86" t="s">
        <v>675</v>
      </c>
      <c r="F294" s="73"/>
      <c r="G294" s="86" t="s">
        <v>706</v>
      </c>
      <c r="H294" s="73" t="s">
        <v>707</v>
      </c>
      <c r="I294" s="73" t="s">
        <v>708</v>
      </c>
      <c r="J294" s="73"/>
      <c r="K294" s="83">
        <v>7.5199999999990581</v>
      </c>
      <c r="L294" s="86" t="s">
        <v>133</v>
      </c>
      <c r="M294" s="87">
        <v>4.2519999999999995E-2</v>
      </c>
      <c r="N294" s="87">
        <v>5.3299999999993103E-2</v>
      </c>
      <c r="O294" s="83">
        <v>999342.88</v>
      </c>
      <c r="P294" s="85">
        <v>95.01267</v>
      </c>
      <c r="Q294" s="73"/>
      <c r="R294" s="83">
        <v>3733.6329843259996</v>
      </c>
      <c r="S294" s="84">
        <v>7.9947430399999997E-4</v>
      </c>
      <c r="T294" s="84">
        <f t="shared" si="5"/>
        <v>2.9299316797802431E-3</v>
      </c>
      <c r="U294" s="84">
        <f>R294/'סכום נכסי הקרן'!$C$42</f>
        <v>2.1639582723363771E-4</v>
      </c>
    </row>
    <row r="295" spans="2:21">
      <c r="B295" s="76" t="s">
        <v>709</v>
      </c>
      <c r="C295" s="73" t="s">
        <v>710</v>
      </c>
      <c r="D295" s="86" t="s">
        <v>27</v>
      </c>
      <c r="E295" s="86" t="s">
        <v>675</v>
      </c>
      <c r="F295" s="73"/>
      <c r="G295" s="86" t="s">
        <v>706</v>
      </c>
      <c r="H295" s="73" t="s">
        <v>711</v>
      </c>
      <c r="I295" s="73" t="s">
        <v>677</v>
      </c>
      <c r="J295" s="73"/>
      <c r="K295" s="83">
        <v>1.3900000000662189</v>
      </c>
      <c r="L295" s="86" t="s">
        <v>131</v>
      </c>
      <c r="M295" s="87">
        <v>4.4999999999999998E-2</v>
      </c>
      <c r="N295" s="87">
        <v>8.6799999999117083E-2</v>
      </c>
      <c r="O295" s="83">
        <v>649.57287199999996</v>
      </c>
      <c r="P295" s="85">
        <v>96.465000000000003</v>
      </c>
      <c r="Q295" s="73"/>
      <c r="R295" s="83">
        <v>2.265197015</v>
      </c>
      <c r="S295" s="84">
        <v>1.2991457439999999E-6</v>
      </c>
      <c r="T295" s="84">
        <f t="shared" si="5"/>
        <v>1.7775910281096469E-6</v>
      </c>
      <c r="U295" s="84">
        <f>R295/'סכום נכסי הקרן'!$C$42</f>
        <v>1.3128745754226286E-7</v>
      </c>
    </row>
    <row r="296" spans="2:21">
      <c r="B296" s="76" t="s">
        <v>712</v>
      </c>
      <c r="C296" s="73" t="s">
        <v>713</v>
      </c>
      <c r="D296" s="86" t="s">
        <v>27</v>
      </c>
      <c r="E296" s="86" t="s">
        <v>675</v>
      </c>
      <c r="F296" s="73"/>
      <c r="G296" s="86" t="s">
        <v>706</v>
      </c>
      <c r="H296" s="73" t="s">
        <v>707</v>
      </c>
      <c r="I296" s="73" t="s">
        <v>708</v>
      </c>
      <c r="J296" s="73"/>
      <c r="K296" s="83">
        <v>6.8699999999998633</v>
      </c>
      <c r="L296" s="86" t="s">
        <v>131</v>
      </c>
      <c r="M296" s="87">
        <v>0.03</v>
      </c>
      <c r="N296" s="87">
        <v>6.9199999999999012E-2</v>
      </c>
      <c r="O296" s="83">
        <v>1848784.3280000002</v>
      </c>
      <c r="P296" s="85">
        <v>78.692670000000007</v>
      </c>
      <c r="Q296" s="73"/>
      <c r="R296" s="83">
        <v>5259.310544856</v>
      </c>
      <c r="S296" s="84">
        <v>1.0564481874285716E-3</v>
      </c>
      <c r="T296" s="84">
        <f t="shared" si="5"/>
        <v>4.1271921058833308E-3</v>
      </c>
      <c r="U296" s="84">
        <f>R296/'סכום נכסי הקרן'!$C$42</f>
        <v>3.0482183460733435E-4</v>
      </c>
    </row>
    <row r="297" spans="2:21">
      <c r="B297" s="76" t="s">
        <v>714</v>
      </c>
      <c r="C297" s="73" t="s">
        <v>715</v>
      </c>
      <c r="D297" s="86" t="s">
        <v>27</v>
      </c>
      <c r="E297" s="86" t="s">
        <v>675</v>
      </c>
      <c r="F297" s="73"/>
      <c r="G297" s="86" t="s">
        <v>706</v>
      </c>
      <c r="H297" s="73" t="s">
        <v>707</v>
      </c>
      <c r="I297" s="73" t="s">
        <v>708</v>
      </c>
      <c r="J297" s="73"/>
      <c r="K297" s="83">
        <v>7.4200000000010267</v>
      </c>
      <c r="L297" s="86" t="s">
        <v>131</v>
      </c>
      <c r="M297" s="87">
        <v>3.5000000000000003E-2</v>
      </c>
      <c r="N297" s="87">
        <v>7.1000000000009333E-2</v>
      </c>
      <c r="O297" s="83">
        <v>749507.16</v>
      </c>
      <c r="P297" s="85">
        <v>79.081890000000001</v>
      </c>
      <c r="Q297" s="73"/>
      <c r="R297" s="83">
        <v>2142.6987759399999</v>
      </c>
      <c r="S297" s="84">
        <v>1.4990143200000001E-3</v>
      </c>
      <c r="T297" s="84">
        <f t="shared" si="5"/>
        <v>1.681461742546251E-3</v>
      </c>
      <c r="U297" s="84">
        <f>R297/'סכום נכסי הקרן'!$C$42</f>
        <v>1.241876413880412E-4</v>
      </c>
    </row>
    <row r="298" spans="2:21">
      <c r="B298" s="76" t="s">
        <v>716</v>
      </c>
      <c r="C298" s="73" t="s">
        <v>717</v>
      </c>
      <c r="D298" s="86" t="s">
        <v>27</v>
      </c>
      <c r="E298" s="86" t="s">
        <v>675</v>
      </c>
      <c r="F298" s="73"/>
      <c r="G298" s="86" t="s">
        <v>718</v>
      </c>
      <c r="H298" s="73" t="s">
        <v>719</v>
      </c>
      <c r="I298" s="73" t="s">
        <v>677</v>
      </c>
      <c r="J298" s="73"/>
      <c r="K298" s="83">
        <v>3.890000000001097</v>
      </c>
      <c r="L298" s="86" t="s">
        <v>131</v>
      </c>
      <c r="M298" s="87">
        <v>5.5480000000000002E-2</v>
      </c>
      <c r="N298" s="87">
        <v>6.0000000000016013E-2</v>
      </c>
      <c r="O298" s="83">
        <v>349770.00799999997</v>
      </c>
      <c r="P298" s="85">
        <v>98.737139999999997</v>
      </c>
      <c r="Q298" s="73"/>
      <c r="R298" s="83">
        <v>1248.450798567</v>
      </c>
      <c r="S298" s="84">
        <v>6.9954001599999995E-4</v>
      </c>
      <c r="T298" s="84">
        <f t="shared" si="5"/>
        <v>9.7970945744382571E-4</v>
      </c>
      <c r="U298" s="84">
        <f>R298/'סכום נכסי הקרן'!$C$42</f>
        <v>7.2358355641956898E-5</v>
      </c>
    </row>
    <row r="299" spans="2:21">
      <c r="B299" s="76" t="s">
        <v>720</v>
      </c>
      <c r="C299" s="73" t="s">
        <v>721</v>
      </c>
      <c r="D299" s="86" t="s">
        <v>27</v>
      </c>
      <c r="E299" s="86" t="s">
        <v>675</v>
      </c>
      <c r="F299" s="73"/>
      <c r="G299" s="86" t="s">
        <v>706</v>
      </c>
      <c r="H299" s="73" t="s">
        <v>719</v>
      </c>
      <c r="I299" s="73" t="s">
        <v>288</v>
      </c>
      <c r="J299" s="73"/>
      <c r="K299" s="83">
        <v>7.8599999999995287</v>
      </c>
      <c r="L299" s="86" t="s">
        <v>133</v>
      </c>
      <c r="M299" s="87">
        <v>4.2500000000000003E-2</v>
      </c>
      <c r="N299" s="87">
        <v>5.4499999999996024E-2</v>
      </c>
      <c r="O299" s="83">
        <v>1998685.76</v>
      </c>
      <c r="P299" s="85">
        <v>91.161519999999996</v>
      </c>
      <c r="Q299" s="73"/>
      <c r="R299" s="83">
        <v>7164.5955272330002</v>
      </c>
      <c r="S299" s="84">
        <v>1.5989486079999999E-3</v>
      </c>
      <c r="T299" s="84">
        <f t="shared" si="5"/>
        <v>5.6223457142618068E-3</v>
      </c>
      <c r="U299" s="84">
        <f>R299/'סכום נכסי הקרן'!$C$42</f>
        <v>4.1524932483150433E-4</v>
      </c>
    </row>
    <row r="300" spans="2:21">
      <c r="B300" s="76" t="s">
        <v>722</v>
      </c>
      <c r="C300" s="73" t="s">
        <v>723</v>
      </c>
      <c r="D300" s="86" t="s">
        <v>27</v>
      </c>
      <c r="E300" s="86" t="s">
        <v>675</v>
      </c>
      <c r="F300" s="73"/>
      <c r="G300" s="86" t="s">
        <v>724</v>
      </c>
      <c r="H300" s="73" t="s">
        <v>719</v>
      </c>
      <c r="I300" s="73" t="s">
        <v>288</v>
      </c>
      <c r="J300" s="73"/>
      <c r="K300" s="83">
        <v>3.8799999999989674</v>
      </c>
      <c r="L300" s="86" t="s">
        <v>131</v>
      </c>
      <c r="M300" s="87">
        <v>4.2500000000000003E-2</v>
      </c>
      <c r="N300" s="87">
        <v>6.0499999999987085E-2</v>
      </c>
      <c r="O300" s="83">
        <v>342945.24563699996</v>
      </c>
      <c r="P300" s="85">
        <v>93.713059999999999</v>
      </c>
      <c r="Q300" s="73"/>
      <c r="R300" s="83">
        <v>1161.80485329</v>
      </c>
      <c r="S300" s="84">
        <v>8.5076724297503245E-4</v>
      </c>
      <c r="T300" s="84">
        <f t="shared" si="5"/>
        <v>9.1171490600898072E-4</v>
      </c>
      <c r="U300" s="84">
        <f>R300/'סכום נכסי הקרן'!$C$42</f>
        <v>6.7336485232259504E-5</v>
      </c>
    </row>
    <row r="301" spans="2:21">
      <c r="B301" s="76" t="s">
        <v>725</v>
      </c>
      <c r="C301" s="73" t="s">
        <v>726</v>
      </c>
      <c r="D301" s="86" t="s">
        <v>27</v>
      </c>
      <c r="E301" s="86" t="s">
        <v>675</v>
      </c>
      <c r="F301" s="73"/>
      <c r="G301" s="86" t="s">
        <v>718</v>
      </c>
      <c r="H301" s="73" t="s">
        <v>719</v>
      </c>
      <c r="I301" s="73" t="s">
        <v>677</v>
      </c>
      <c r="J301" s="73"/>
      <c r="K301" s="83">
        <v>3.9800000000003126</v>
      </c>
      <c r="L301" s="86" t="s">
        <v>134</v>
      </c>
      <c r="M301" s="87">
        <v>4.6249999999999999E-2</v>
      </c>
      <c r="N301" s="87">
        <v>6.5600000000005917E-2</v>
      </c>
      <c r="O301" s="83">
        <v>1499014.32</v>
      </c>
      <c r="P301" s="85">
        <v>92.972350000000006</v>
      </c>
      <c r="Q301" s="73"/>
      <c r="R301" s="83">
        <v>6225.7972574969999</v>
      </c>
      <c r="S301" s="84">
        <v>2.9980286400000003E-3</v>
      </c>
      <c r="T301" s="84">
        <f t="shared" si="5"/>
        <v>4.8856330263865868E-3</v>
      </c>
      <c r="U301" s="84">
        <f>R301/'סכום נכסי הקרן'!$C$42</f>
        <v>3.6083797025062477E-4</v>
      </c>
    </row>
    <row r="302" spans="2:21">
      <c r="B302" s="76" t="s">
        <v>727</v>
      </c>
      <c r="C302" s="73" t="s">
        <v>728</v>
      </c>
      <c r="D302" s="86" t="s">
        <v>27</v>
      </c>
      <c r="E302" s="86" t="s">
        <v>675</v>
      </c>
      <c r="F302" s="73"/>
      <c r="G302" s="86" t="s">
        <v>706</v>
      </c>
      <c r="H302" s="73" t="s">
        <v>729</v>
      </c>
      <c r="I302" s="73" t="s">
        <v>708</v>
      </c>
      <c r="J302" s="73"/>
      <c r="K302" s="83">
        <v>4.0999999999998353</v>
      </c>
      <c r="L302" s="86" t="s">
        <v>131</v>
      </c>
      <c r="M302" s="87">
        <v>3.2000000000000001E-2</v>
      </c>
      <c r="N302" s="87">
        <v>0.11759999999999358</v>
      </c>
      <c r="O302" s="83">
        <v>1598948.608</v>
      </c>
      <c r="P302" s="85">
        <v>73.328329999999994</v>
      </c>
      <c r="Q302" s="73"/>
      <c r="R302" s="83">
        <v>4238.5237503469998</v>
      </c>
      <c r="S302" s="84">
        <v>1.2791588863999999E-3</v>
      </c>
      <c r="T302" s="84">
        <f t="shared" si="5"/>
        <v>3.3261397314027804E-3</v>
      </c>
      <c r="U302" s="84">
        <f>R302/'סכום נכסי הקרן'!$C$42</f>
        <v>2.4565854679777356E-4</v>
      </c>
    </row>
    <row r="303" spans="2:21">
      <c r="B303" s="76" t="s">
        <v>730</v>
      </c>
      <c r="C303" s="73" t="s">
        <v>731</v>
      </c>
      <c r="D303" s="86" t="s">
        <v>27</v>
      </c>
      <c r="E303" s="86" t="s">
        <v>675</v>
      </c>
      <c r="F303" s="73"/>
      <c r="G303" s="86" t="s">
        <v>718</v>
      </c>
      <c r="H303" s="73" t="s">
        <v>676</v>
      </c>
      <c r="I303" s="73" t="s">
        <v>677</v>
      </c>
      <c r="J303" s="73"/>
      <c r="K303" s="83">
        <v>7.1700000000007762</v>
      </c>
      <c r="L303" s="86" t="s">
        <v>131</v>
      </c>
      <c r="M303" s="87">
        <v>6.7419999999999994E-2</v>
      </c>
      <c r="N303" s="87">
        <v>6.1600000000005456E-2</v>
      </c>
      <c r="O303" s="83">
        <v>749507.16</v>
      </c>
      <c r="P303" s="85">
        <v>105.70751</v>
      </c>
      <c r="Q303" s="73"/>
      <c r="R303" s="83">
        <v>2864.1115929339999</v>
      </c>
      <c r="S303" s="84">
        <v>5.9960572800000003E-4</v>
      </c>
      <c r="T303" s="84">
        <f t="shared" si="5"/>
        <v>2.2475833392815534E-3</v>
      </c>
      <c r="U303" s="84">
        <f>R303/'סכום נכסי הקרן'!$C$42</f>
        <v>1.6599965771790733E-4</v>
      </c>
    </row>
    <row r="304" spans="2:21">
      <c r="B304" s="76" t="s">
        <v>732</v>
      </c>
      <c r="C304" s="73" t="s">
        <v>733</v>
      </c>
      <c r="D304" s="86" t="s">
        <v>27</v>
      </c>
      <c r="E304" s="86" t="s">
        <v>675</v>
      </c>
      <c r="F304" s="73"/>
      <c r="G304" s="86" t="s">
        <v>718</v>
      </c>
      <c r="H304" s="73" t="s">
        <v>676</v>
      </c>
      <c r="I304" s="73" t="s">
        <v>677</v>
      </c>
      <c r="J304" s="73"/>
      <c r="K304" s="83">
        <v>5.5700000000002632</v>
      </c>
      <c r="L304" s="86" t="s">
        <v>131</v>
      </c>
      <c r="M304" s="87">
        <v>3.9329999999999997E-2</v>
      </c>
      <c r="N304" s="87">
        <v>6.3600000000004847E-2</v>
      </c>
      <c r="O304" s="83">
        <v>1556476.5356000001</v>
      </c>
      <c r="P304" s="85">
        <v>87.835650000000001</v>
      </c>
      <c r="Q304" s="73"/>
      <c r="R304" s="83">
        <v>4942.2157362099997</v>
      </c>
      <c r="S304" s="84">
        <v>1.0376510237333333E-3</v>
      </c>
      <c r="T304" s="84">
        <f t="shared" si="5"/>
        <v>3.8783550805929386E-3</v>
      </c>
      <c r="U304" s="84">
        <f>R304/'סכום נכסי הקרן'!$C$42</f>
        <v>2.8644349005217711E-4</v>
      </c>
    </row>
    <row r="305" spans="2:21">
      <c r="B305" s="76" t="s">
        <v>734</v>
      </c>
      <c r="C305" s="73" t="s">
        <v>735</v>
      </c>
      <c r="D305" s="86" t="s">
        <v>27</v>
      </c>
      <c r="E305" s="86" t="s">
        <v>675</v>
      </c>
      <c r="F305" s="73"/>
      <c r="G305" s="86" t="s">
        <v>736</v>
      </c>
      <c r="H305" s="73" t="s">
        <v>676</v>
      </c>
      <c r="I305" s="73" t="s">
        <v>288</v>
      </c>
      <c r="J305" s="73"/>
      <c r="K305" s="83">
        <v>3.2199999999996893</v>
      </c>
      <c r="L305" s="86" t="s">
        <v>131</v>
      </c>
      <c r="M305" s="87">
        <v>4.7500000000000001E-2</v>
      </c>
      <c r="N305" s="87">
        <v>7.9199999999995288E-2</v>
      </c>
      <c r="O305" s="83">
        <v>1149244.3119999999</v>
      </c>
      <c r="P305" s="85">
        <v>89.882170000000002</v>
      </c>
      <c r="Q305" s="73"/>
      <c r="R305" s="83">
        <v>3734.1709610780003</v>
      </c>
      <c r="S305" s="84">
        <v>7.661628746666666E-4</v>
      </c>
      <c r="T305" s="84">
        <f t="shared" si="5"/>
        <v>2.9303538517332149E-3</v>
      </c>
      <c r="U305" s="84">
        <f>R305/'סכום נכסי הקרן'!$C$42</f>
        <v>2.1642700756785118E-4</v>
      </c>
    </row>
    <row r="306" spans="2:21">
      <c r="B306" s="76" t="s">
        <v>737</v>
      </c>
      <c r="C306" s="73" t="s">
        <v>738</v>
      </c>
      <c r="D306" s="86" t="s">
        <v>27</v>
      </c>
      <c r="E306" s="86" t="s">
        <v>675</v>
      </c>
      <c r="F306" s="73"/>
      <c r="G306" s="86" t="s">
        <v>736</v>
      </c>
      <c r="H306" s="73" t="s">
        <v>676</v>
      </c>
      <c r="I306" s="73" t="s">
        <v>288</v>
      </c>
      <c r="J306" s="73"/>
      <c r="K306" s="83">
        <v>6.1699999999992654</v>
      </c>
      <c r="L306" s="86" t="s">
        <v>131</v>
      </c>
      <c r="M306" s="87">
        <v>5.1249999999999997E-2</v>
      </c>
      <c r="N306" s="87">
        <v>7.7899999999991684E-2</v>
      </c>
      <c r="O306" s="83">
        <v>821959.51879999996</v>
      </c>
      <c r="P306" s="85">
        <v>84.302419999999998</v>
      </c>
      <c r="Q306" s="73"/>
      <c r="R306" s="83">
        <v>2504.9482340520003</v>
      </c>
      <c r="S306" s="84">
        <v>5.4797301253333331E-4</v>
      </c>
      <c r="T306" s="84">
        <f t="shared" si="5"/>
        <v>1.9657334338885044E-3</v>
      </c>
      <c r="U306" s="84">
        <f>R306/'סכום נכסי הקרן'!$C$42</f>
        <v>1.4518308241884574E-4</v>
      </c>
    </row>
    <row r="307" spans="2:21">
      <c r="B307" s="76" t="s">
        <v>739</v>
      </c>
      <c r="C307" s="73" t="s">
        <v>740</v>
      </c>
      <c r="D307" s="86" t="s">
        <v>27</v>
      </c>
      <c r="E307" s="86" t="s">
        <v>675</v>
      </c>
      <c r="F307" s="73"/>
      <c r="G307" s="86" t="s">
        <v>741</v>
      </c>
      <c r="H307" s="73" t="s">
        <v>680</v>
      </c>
      <c r="I307" s="73" t="s">
        <v>288</v>
      </c>
      <c r="J307" s="73"/>
      <c r="K307" s="83">
        <v>7.5400000000006946</v>
      </c>
      <c r="L307" s="86" t="s">
        <v>131</v>
      </c>
      <c r="M307" s="87">
        <v>3.3000000000000002E-2</v>
      </c>
      <c r="N307" s="87">
        <v>5.8400000000005621E-2</v>
      </c>
      <c r="O307" s="83">
        <v>1499014.32</v>
      </c>
      <c r="P307" s="85">
        <v>82.811999999999998</v>
      </c>
      <c r="Q307" s="73"/>
      <c r="R307" s="83">
        <v>4487.5299153220003</v>
      </c>
      <c r="S307" s="84">
        <v>3.7475358000000004E-4</v>
      </c>
      <c r="T307" s="84">
        <f t="shared" si="5"/>
        <v>3.5215448647631349E-3</v>
      </c>
      <c r="U307" s="84">
        <f>R307/'סכום נכסי הקרן'!$C$42</f>
        <v>2.6009057460614374E-4</v>
      </c>
    </row>
    <row r="308" spans="2:21">
      <c r="B308" s="76" t="s">
        <v>742</v>
      </c>
      <c r="C308" s="73" t="s">
        <v>743</v>
      </c>
      <c r="D308" s="86" t="s">
        <v>27</v>
      </c>
      <c r="E308" s="86" t="s">
        <v>675</v>
      </c>
      <c r="F308" s="73"/>
      <c r="G308" s="86" t="s">
        <v>706</v>
      </c>
      <c r="H308" s="73" t="s">
        <v>680</v>
      </c>
      <c r="I308" s="73" t="s">
        <v>288</v>
      </c>
      <c r="J308" s="73"/>
      <c r="K308" s="83">
        <v>6.8500000000007786</v>
      </c>
      <c r="L308" s="86" t="s">
        <v>133</v>
      </c>
      <c r="M308" s="87">
        <v>5.7999999999999996E-2</v>
      </c>
      <c r="N308" s="87">
        <v>5.3600000000008016E-2</v>
      </c>
      <c r="O308" s="83">
        <v>749507.16</v>
      </c>
      <c r="P308" s="85">
        <v>106.67863</v>
      </c>
      <c r="Q308" s="73"/>
      <c r="R308" s="83">
        <v>3144.0454468430003</v>
      </c>
      <c r="S308" s="84">
        <v>1.4990143200000001E-3</v>
      </c>
      <c r="T308" s="84">
        <f t="shared" si="5"/>
        <v>2.4672586716600027E-3</v>
      </c>
      <c r="U308" s="84">
        <f>R308/'סכום נכסי הקרן'!$C$42</f>
        <v>1.8222420848163854E-4</v>
      </c>
    </row>
    <row r="309" spans="2:21">
      <c r="B309" s="76" t="s">
        <v>744</v>
      </c>
      <c r="C309" s="73" t="s">
        <v>745</v>
      </c>
      <c r="D309" s="86" t="s">
        <v>27</v>
      </c>
      <c r="E309" s="86" t="s">
        <v>675</v>
      </c>
      <c r="F309" s="73"/>
      <c r="G309" s="86" t="s">
        <v>746</v>
      </c>
      <c r="H309" s="73" t="s">
        <v>680</v>
      </c>
      <c r="I309" s="73" t="s">
        <v>677</v>
      </c>
      <c r="J309" s="73"/>
      <c r="K309" s="83">
        <v>7.5900000000004706</v>
      </c>
      <c r="L309" s="86" t="s">
        <v>131</v>
      </c>
      <c r="M309" s="87">
        <v>5.5E-2</v>
      </c>
      <c r="N309" s="87">
        <v>5.600000000000277E-2</v>
      </c>
      <c r="O309" s="83">
        <v>1998685.76</v>
      </c>
      <c r="P309" s="85">
        <v>100.00783</v>
      </c>
      <c r="Q309" s="73"/>
      <c r="R309" s="83">
        <v>7225.8149997399996</v>
      </c>
      <c r="S309" s="84">
        <v>1.8169870545454545E-3</v>
      </c>
      <c r="T309" s="84">
        <f t="shared" si="5"/>
        <v>5.6703870918344531E-3</v>
      </c>
      <c r="U309" s="84">
        <f>R309/'סכום נכסי הקרן'!$C$42</f>
        <v>4.1879751461115685E-4</v>
      </c>
    </row>
    <row r="310" spans="2:21">
      <c r="B310" s="76" t="s">
        <v>747</v>
      </c>
      <c r="C310" s="73" t="s">
        <v>748</v>
      </c>
      <c r="D310" s="86" t="s">
        <v>27</v>
      </c>
      <c r="E310" s="86" t="s">
        <v>675</v>
      </c>
      <c r="F310" s="73"/>
      <c r="G310" s="86" t="s">
        <v>718</v>
      </c>
      <c r="H310" s="73" t="s">
        <v>680</v>
      </c>
      <c r="I310" s="73" t="s">
        <v>677</v>
      </c>
      <c r="J310" s="73"/>
      <c r="K310" s="83">
        <v>4.599999999999719</v>
      </c>
      <c r="L310" s="86" t="s">
        <v>133</v>
      </c>
      <c r="M310" s="87">
        <v>4.1250000000000002E-2</v>
      </c>
      <c r="N310" s="87">
        <v>5.1999999999997895E-2</v>
      </c>
      <c r="O310" s="83">
        <v>1484024.1768</v>
      </c>
      <c r="P310" s="85">
        <v>97.414000000000001</v>
      </c>
      <c r="Q310" s="73"/>
      <c r="R310" s="83">
        <v>5684.5743592459994</v>
      </c>
      <c r="S310" s="84">
        <v>1.4840241768E-3</v>
      </c>
      <c r="T310" s="84">
        <f t="shared" si="5"/>
        <v>4.460913692144272E-3</v>
      </c>
      <c r="U310" s="84">
        <f>R310/'סכום נכסי הקרן'!$C$42</f>
        <v>3.2946949421763447E-4</v>
      </c>
    </row>
    <row r="311" spans="2:21">
      <c r="B311" s="76" t="s">
        <v>749</v>
      </c>
      <c r="C311" s="73" t="s">
        <v>750</v>
      </c>
      <c r="D311" s="86" t="s">
        <v>27</v>
      </c>
      <c r="E311" s="86" t="s">
        <v>675</v>
      </c>
      <c r="F311" s="73"/>
      <c r="G311" s="86" t="s">
        <v>706</v>
      </c>
      <c r="H311" s="73" t="s">
        <v>680</v>
      </c>
      <c r="I311" s="73" t="s">
        <v>288</v>
      </c>
      <c r="J311" s="73"/>
      <c r="K311" s="83">
        <v>7.0600000000000991</v>
      </c>
      <c r="L311" s="86" t="s">
        <v>131</v>
      </c>
      <c r="M311" s="87">
        <v>0.06</v>
      </c>
      <c r="N311" s="87">
        <v>6.9100000000000883E-2</v>
      </c>
      <c r="O311" s="83">
        <v>1249178.6000000001</v>
      </c>
      <c r="P311" s="85">
        <v>93.504329999999996</v>
      </c>
      <c r="Q311" s="73"/>
      <c r="R311" s="83">
        <v>4222.450580793</v>
      </c>
      <c r="S311" s="84">
        <v>1.0409821666666668E-3</v>
      </c>
      <c r="T311" s="84">
        <f t="shared" si="5"/>
        <v>3.3135264700381944E-3</v>
      </c>
      <c r="U311" s="84">
        <f>R311/'סכום נכסי הקרן'!$C$42</f>
        <v>2.4472696974226068E-4</v>
      </c>
    </row>
    <row r="312" spans="2:21">
      <c r="B312" s="76" t="s">
        <v>751</v>
      </c>
      <c r="C312" s="73" t="s">
        <v>752</v>
      </c>
      <c r="D312" s="86" t="s">
        <v>27</v>
      </c>
      <c r="E312" s="86" t="s">
        <v>675</v>
      </c>
      <c r="F312" s="73"/>
      <c r="G312" s="86" t="s">
        <v>753</v>
      </c>
      <c r="H312" s="73" t="s">
        <v>680</v>
      </c>
      <c r="I312" s="73" t="s">
        <v>288</v>
      </c>
      <c r="J312" s="73"/>
      <c r="K312" s="83">
        <v>7.1300000000014698</v>
      </c>
      <c r="L312" s="86" t="s">
        <v>131</v>
      </c>
      <c r="M312" s="87">
        <v>6.3750000000000001E-2</v>
      </c>
      <c r="N312" s="87">
        <v>5.6500000000010681E-2</v>
      </c>
      <c r="O312" s="83">
        <v>419724.00959999999</v>
      </c>
      <c r="P312" s="85">
        <v>105.03675</v>
      </c>
      <c r="Q312" s="73"/>
      <c r="R312" s="83">
        <v>1593.7250182819998</v>
      </c>
      <c r="S312" s="84">
        <v>5.9960572800000003E-4</v>
      </c>
      <c r="T312" s="84">
        <f t="shared" si="5"/>
        <v>1.2506599977891838E-3</v>
      </c>
      <c r="U312" s="84">
        <f>R312/'סכום נכסי הקרן'!$C$42</f>
        <v>9.2369937045736465E-5</v>
      </c>
    </row>
    <row r="313" spans="2:21">
      <c r="B313" s="76" t="s">
        <v>754</v>
      </c>
      <c r="C313" s="73" t="s">
        <v>755</v>
      </c>
      <c r="D313" s="86" t="s">
        <v>27</v>
      </c>
      <c r="E313" s="86" t="s">
        <v>675</v>
      </c>
      <c r="F313" s="73"/>
      <c r="G313" s="86" t="s">
        <v>718</v>
      </c>
      <c r="H313" s="73" t="s">
        <v>680</v>
      </c>
      <c r="I313" s="73" t="s">
        <v>677</v>
      </c>
      <c r="J313" s="73"/>
      <c r="K313" s="83">
        <v>3.8199999999997472</v>
      </c>
      <c r="L313" s="86" t="s">
        <v>131</v>
      </c>
      <c r="M313" s="87">
        <v>8.1250000000000003E-2</v>
      </c>
      <c r="N313" s="87">
        <v>7.6299999999996732E-2</v>
      </c>
      <c r="O313" s="83">
        <v>999342.88</v>
      </c>
      <c r="P313" s="85">
        <v>102.81816999999999</v>
      </c>
      <c r="Q313" s="73"/>
      <c r="R313" s="83">
        <v>3714.4342904670002</v>
      </c>
      <c r="S313" s="84">
        <v>5.7105307428571427E-4</v>
      </c>
      <c r="T313" s="84">
        <f t="shared" si="5"/>
        <v>2.9148656940274848E-3</v>
      </c>
      <c r="U313" s="84">
        <f>R313/'סכום נכסי הקרן'!$C$42</f>
        <v>2.1528309942753991E-4</v>
      </c>
    </row>
    <row r="314" spans="2:21">
      <c r="B314" s="76" t="s">
        <v>756</v>
      </c>
      <c r="C314" s="73" t="s">
        <v>757</v>
      </c>
      <c r="D314" s="86" t="s">
        <v>27</v>
      </c>
      <c r="E314" s="86" t="s">
        <v>675</v>
      </c>
      <c r="F314" s="73"/>
      <c r="G314" s="86" t="s">
        <v>718</v>
      </c>
      <c r="H314" s="73" t="s">
        <v>687</v>
      </c>
      <c r="I314" s="73" t="s">
        <v>677</v>
      </c>
      <c r="J314" s="73"/>
      <c r="K314" s="83">
        <v>4.5400000000000675</v>
      </c>
      <c r="L314" s="86" t="s">
        <v>133</v>
      </c>
      <c r="M314" s="87">
        <v>7.2499999999999995E-2</v>
      </c>
      <c r="N314" s="87">
        <v>7.7100000000000432E-2</v>
      </c>
      <c r="O314" s="83">
        <v>1783827.0408000001</v>
      </c>
      <c r="P314" s="85">
        <v>97.38861</v>
      </c>
      <c r="Q314" s="73"/>
      <c r="R314" s="83">
        <v>6831.1921793009997</v>
      </c>
      <c r="S314" s="84">
        <v>1.4270616326400002E-3</v>
      </c>
      <c r="T314" s="84">
        <f t="shared" si="5"/>
        <v>5.3607107235298223E-3</v>
      </c>
      <c r="U314" s="84">
        <f>R314/'סכום נכסי הקרן'!$C$42</f>
        <v>3.9592576154044517E-4</v>
      </c>
    </row>
    <row r="315" spans="2:21">
      <c r="B315" s="76" t="s">
        <v>758</v>
      </c>
      <c r="C315" s="73" t="s">
        <v>759</v>
      </c>
      <c r="D315" s="86" t="s">
        <v>27</v>
      </c>
      <c r="E315" s="86" t="s">
        <v>675</v>
      </c>
      <c r="F315" s="73"/>
      <c r="G315" s="86" t="s">
        <v>760</v>
      </c>
      <c r="H315" s="73" t="s">
        <v>687</v>
      </c>
      <c r="I315" s="73" t="s">
        <v>677</v>
      </c>
      <c r="J315" s="73"/>
      <c r="K315" s="83">
        <v>3.5000000000001292</v>
      </c>
      <c r="L315" s="86" t="s">
        <v>131</v>
      </c>
      <c r="M315" s="87">
        <v>2.6249999999999999E-2</v>
      </c>
      <c r="N315" s="87">
        <v>7.6100000000005052E-2</v>
      </c>
      <c r="O315" s="83">
        <v>1266916.93612</v>
      </c>
      <c r="P315" s="85">
        <v>84.22963</v>
      </c>
      <c r="Q315" s="73"/>
      <c r="R315" s="83">
        <v>3857.6365750050004</v>
      </c>
      <c r="S315" s="84">
        <v>1.0203305831084351E-3</v>
      </c>
      <c r="T315" s="84">
        <f t="shared" si="5"/>
        <v>3.027242275187492E-3</v>
      </c>
      <c r="U315" s="84">
        <f>R315/'סכום נכסי הקרן'!$C$42</f>
        <v>2.2358289133382481E-4</v>
      </c>
    </row>
    <row r="316" spans="2:21">
      <c r="B316" s="76" t="s">
        <v>761</v>
      </c>
      <c r="C316" s="73" t="s">
        <v>762</v>
      </c>
      <c r="D316" s="86" t="s">
        <v>27</v>
      </c>
      <c r="E316" s="86" t="s">
        <v>675</v>
      </c>
      <c r="F316" s="73"/>
      <c r="G316" s="86" t="s">
        <v>760</v>
      </c>
      <c r="H316" s="73" t="s">
        <v>687</v>
      </c>
      <c r="I316" s="73" t="s">
        <v>677</v>
      </c>
      <c r="J316" s="73"/>
      <c r="K316" s="83">
        <v>2.3200000000003564</v>
      </c>
      <c r="L316" s="86" t="s">
        <v>131</v>
      </c>
      <c r="M316" s="87">
        <v>7.0499999999999993E-2</v>
      </c>
      <c r="N316" s="87">
        <v>7.2000000000007794E-2</v>
      </c>
      <c r="O316" s="83">
        <v>499671.44</v>
      </c>
      <c r="P316" s="85">
        <v>99.263580000000005</v>
      </c>
      <c r="Q316" s="73"/>
      <c r="R316" s="83">
        <v>1793.0102703480004</v>
      </c>
      <c r="S316" s="84">
        <v>6.2458930000000004E-4</v>
      </c>
      <c r="T316" s="84">
        <f t="shared" si="5"/>
        <v>1.4070471348731925E-3</v>
      </c>
      <c r="U316" s="84">
        <f>R316/'סכום נכסי הקרן'!$C$42</f>
        <v>1.0392021452542589E-4</v>
      </c>
    </row>
    <row r="317" spans="2:21">
      <c r="B317" s="76" t="s">
        <v>763</v>
      </c>
      <c r="C317" s="73" t="s">
        <v>764</v>
      </c>
      <c r="D317" s="86" t="s">
        <v>27</v>
      </c>
      <c r="E317" s="86" t="s">
        <v>675</v>
      </c>
      <c r="F317" s="73"/>
      <c r="G317" s="86" t="s">
        <v>765</v>
      </c>
      <c r="H317" s="73" t="s">
        <v>687</v>
      </c>
      <c r="I317" s="73" t="s">
        <v>677</v>
      </c>
      <c r="J317" s="73"/>
      <c r="K317" s="83">
        <v>5.4899999999998608</v>
      </c>
      <c r="L317" s="86" t="s">
        <v>131</v>
      </c>
      <c r="M317" s="87">
        <v>0.04</v>
      </c>
      <c r="N317" s="87">
        <v>5.6799999999999164E-2</v>
      </c>
      <c r="O317" s="83">
        <v>1861276.1140000001</v>
      </c>
      <c r="P317" s="85">
        <v>91.793890000000005</v>
      </c>
      <c r="Q317" s="73"/>
      <c r="R317" s="83">
        <v>6176.3638865140001</v>
      </c>
      <c r="S317" s="84">
        <v>3.722552228E-3</v>
      </c>
      <c r="T317" s="84">
        <f t="shared" si="5"/>
        <v>4.8468406758021953E-3</v>
      </c>
      <c r="U317" s="84">
        <f>R317/'סכום נכסי הקרן'!$C$42</f>
        <v>3.5797288542527614E-4</v>
      </c>
    </row>
    <row r="318" spans="2:21">
      <c r="B318" s="76" t="s">
        <v>766</v>
      </c>
      <c r="C318" s="73" t="s">
        <v>767</v>
      </c>
      <c r="D318" s="86" t="s">
        <v>27</v>
      </c>
      <c r="E318" s="86" t="s">
        <v>675</v>
      </c>
      <c r="F318" s="73"/>
      <c r="G318" s="86" t="s">
        <v>768</v>
      </c>
      <c r="H318" s="73" t="s">
        <v>687</v>
      </c>
      <c r="I318" s="73" t="s">
        <v>288</v>
      </c>
      <c r="J318" s="73"/>
      <c r="K318" s="83">
        <v>3.7899999999999552</v>
      </c>
      <c r="L318" s="86" t="s">
        <v>131</v>
      </c>
      <c r="M318" s="87">
        <v>5.5E-2</v>
      </c>
      <c r="N318" s="87">
        <v>8.7899999999999548E-2</v>
      </c>
      <c r="O318" s="83">
        <v>349770.00799999997</v>
      </c>
      <c r="P318" s="85">
        <v>88.544110000000003</v>
      </c>
      <c r="Q318" s="73"/>
      <c r="R318" s="83">
        <v>1119.5681915949999</v>
      </c>
      <c r="S318" s="84">
        <v>3.4977000799999998E-4</v>
      </c>
      <c r="T318" s="84">
        <f t="shared" si="5"/>
        <v>8.7857010209604837E-4</v>
      </c>
      <c r="U318" s="84">
        <f>R318/'סכום נכסי הקרן'!$C$42</f>
        <v>6.4888510997661089E-5</v>
      </c>
    </row>
    <row r="319" spans="2:21">
      <c r="B319" s="76" t="s">
        <v>769</v>
      </c>
      <c r="C319" s="73" t="s">
        <v>770</v>
      </c>
      <c r="D319" s="86" t="s">
        <v>27</v>
      </c>
      <c r="E319" s="86" t="s">
        <v>675</v>
      </c>
      <c r="F319" s="73"/>
      <c r="G319" s="86" t="s">
        <v>768</v>
      </c>
      <c r="H319" s="73" t="s">
        <v>687</v>
      </c>
      <c r="I319" s="73" t="s">
        <v>288</v>
      </c>
      <c r="J319" s="73"/>
      <c r="K319" s="83">
        <v>3.3800000000000661</v>
      </c>
      <c r="L319" s="86" t="s">
        <v>131</v>
      </c>
      <c r="M319" s="87">
        <v>0.06</v>
      </c>
      <c r="N319" s="87">
        <v>8.3000000000003862E-2</v>
      </c>
      <c r="O319" s="83">
        <v>1074793.2674400001</v>
      </c>
      <c r="P319" s="85">
        <v>93.00967</v>
      </c>
      <c r="Q319" s="73"/>
      <c r="R319" s="83">
        <v>3613.7768120020005</v>
      </c>
      <c r="S319" s="84">
        <v>1.4330576899200002E-3</v>
      </c>
      <c r="T319" s="84">
        <f t="shared" si="5"/>
        <v>2.8358757300434808E-3</v>
      </c>
      <c r="U319" s="84">
        <f>R319/'סכום נכסי הקרן'!$C$42</f>
        <v>2.0944914134673036E-4</v>
      </c>
    </row>
    <row r="320" spans="2:21">
      <c r="B320" s="76" t="s">
        <v>771</v>
      </c>
      <c r="C320" s="73" t="s">
        <v>772</v>
      </c>
      <c r="D320" s="86" t="s">
        <v>27</v>
      </c>
      <c r="E320" s="86" t="s">
        <v>675</v>
      </c>
      <c r="F320" s="73"/>
      <c r="G320" s="86" t="s">
        <v>773</v>
      </c>
      <c r="H320" s="73" t="s">
        <v>687</v>
      </c>
      <c r="I320" s="73" t="s">
        <v>288</v>
      </c>
      <c r="J320" s="73"/>
      <c r="K320" s="83">
        <v>6.3900000000003114</v>
      </c>
      <c r="L320" s="86" t="s">
        <v>133</v>
      </c>
      <c r="M320" s="87">
        <v>6.6250000000000003E-2</v>
      </c>
      <c r="N320" s="87">
        <v>6.4600000000003585E-2</v>
      </c>
      <c r="O320" s="83">
        <v>1998685.76</v>
      </c>
      <c r="P320" s="85">
        <v>102.01015</v>
      </c>
      <c r="Q320" s="73"/>
      <c r="R320" s="83">
        <v>8017.2145533089988</v>
      </c>
      <c r="S320" s="84">
        <v>2.6649143466666667E-3</v>
      </c>
      <c r="T320" s="84">
        <f t="shared" si="5"/>
        <v>6.2914300901955617E-3</v>
      </c>
      <c r="U320" s="84">
        <f>R320/'סכום נכסי הקרן'!$C$42</f>
        <v>4.646658583358442E-4</v>
      </c>
    </row>
    <row r="321" spans="2:21">
      <c r="B321" s="76" t="s">
        <v>774</v>
      </c>
      <c r="C321" s="73" t="s">
        <v>775</v>
      </c>
      <c r="D321" s="86" t="s">
        <v>27</v>
      </c>
      <c r="E321" s="86" t="s">
        <v>675</v>
      </c>
      <c r="F321" s="73"/>
      <c r="G321" s="86" t="s">
        <v>776</v>
      </c>
      <c r="H321" s="73" t="s">
        <v>687</v>
      </c>
      <c r="I321" s="73" t="s">
        <v>288</v>
      </c>
      <c r="J321" s="73"/>
      <c r="K321" s="83">
        <v>6.120000000000827</v>
      </c>
      <c r="L321" s="86" t="s">
        <v>131</v>
      </c>
      <c r="M321" s="87">
        <v>3.2500000000000001E-2</v>
      </c>
      <c r="N321" s="87">
        <v>5.5800000000007642E-2</v>
      </c>
      <c r="O321" s="83">
        <v>999342.88</v>
      </c>
      <c r="P321" s="85">
        <v>86.956249999999997</v>
      </c>
      <c r="Q321" s="73"/>
      <c r="R321" s="83">
        <v>3141.4028015200001</v>
      </c>
      <c r="S321" s="84">
        <v>7.9974301765393171E-4</v>
      </c>
      <c r="T321" s="84">
        <f t="shared" si="5"/>
        <v>2.4651848817929252E-3</v>
      </c>
      <c r="U321" s="84">
        <f>R321/'סכום נכסי הקרן'!$C$42</f>
        <v>1.8207104468028035E-4</v>
      </c>
    </row>
    <row r="322" spans="2:21">
      <c r="B322" s="76" t="s">
        <v>777</v>
      </c>
      <c r="C322" s="73" t="s">
        <v>778</v>
      </c>
      <c r="D322" s="86" t="s">
        <v>27</v>
      </c>
      <c r="E322" s="86" t="s">
        <v>675</v>
      </c>
      <c r="F322" s="73"/>
      <c r="G322" s="86" t="s">
        <v>760</v>
      </c>
      <c r="H322" s="73" t="s">
        <v>687</v>
      </c>
      <c r="I322" s="73" t="s">
        <v>288</v>
      </c>
      <c r="J322" s="73"/>
      <c r="K322" s="83">
        <v>1.8000000000000531</v>
      </c>
      <c r="L322" s="86" t="s">
        <v>131</v>
      </c>
      <c r="M322" s="87">
        <v>4.2500000000000003E-2</v>
      </c>
      <c r="N322" s="87">
        <v>7.6699999999996493E-2</v>
      </c>
      <c r="O322" s="83">
        <v>1099277.1680000001</v>
      </c>
      <c r="P322" s="85">
        <v>94.699060000000003</v>
      </c>
      <c r="Q322" s="73"/>
      <c r="R322" s="83">
        <v>3763.2334219960003</v>
      </c>
      <c r="S322" s="84">
        <v>2.3142677221052632E-3</v>
      </c>
      <c r="T322" s="84">
        <f t="shared" si="5"/>
        <v>2.95316033145243E-3</v>
      </c>
      <c r="U322" s="84">
        <f>R322/'סכום נכסי הקרן'!$C$42</f>
        <v>2.1811142467531659E-4</v>
      </c>
    </row>
    <row r="323" spans="2:21">
      <c r="B323" s="76" t="s">
        <v>779</v>
      </c>
      <c r="C323" s="73" t="s">
        <v>780</v>
      </c>
      <c r="D323" s="86" t="s">
        <v>27</v>
      </c>
      <c r="E323" s="86" t="s">
        <v>675</v>
      </c>
      <c r="F323" s="73"/>
      <c r="G323" s="86" t="s">
        <v>760</v>
      </c>
      <c r="H323" s="73" t="s">
        <v>687</v>
      </c>
      <c r="I323" s="73" t="s">
        <v>288</v>
      </c>
      <c r="J323" s="73"/>
      <c r="K323" s="83">
        <v>4.970000000000276</v>
      </c>
      <c r="L323" s="86" t="s">
        <v>131</v>
      </c>
      <c r="M323" s="87">
        <v>3.125E-2</v>
      </c>
      <c r="N323" s="87">
        <v>7.0800000000000418E-2</v>
      </c>
      <c r="O323" s="83">
        <v>999342.88</v>
      </c>
      <c r="P323" s="85">
        <v>83.658330000000007</v>
      </c>
      <c r="Q323" s="73"/>
      <c r="R323" s="83">
        <v>3022.2614561609994</v>
      </c>
      <c r="S323" s="84">
        <v>1.3324571733333334E-3</v>
      </c>
      <c r="T323" s="84">
        <f t="shared" si="5"/>
        <v>2.3716898854704654E-3</v>
      </c>
      <c r="U323" s="84">
        <f>R323/'סכום נכסי הקרן'!$C$42</f>
        <v>1.7516578910349427E-4</v>
      </c>
    </row>
    <row r="324" spans="2:21">
      <c r="B324" s="76" t="s">
        <v>781</v>
      </c>
      <c r="C324" s="73" t="s">
        <v>782</v>
      </c>
      <c r="D324" s="86" t="s">
        <v>27</v>
      </c>
      <c r="E324" s="86" t="s">
        <v>675</v>
      </c>
      <c r="F324" s="73"/>
      <c r="G324" s="86" t="s">
        <v>773</v>
      </c>
      <c r="H324" s="73" t="s">
        <v>687</v>
      </c>
      <c r="I324" s="73" t="s">
        <v>677</v>
      </c>
      <c r="J324" s="73"/>
      <c r="K324" s="83">
        <v>4.7500000000002389</v>
      </c>
      <c r="L324" s="86" t="s">
        <v>133</v>
      </c>
      <c r="M324" s="87">
        <v>4.8750000000000002E-2</v>
      </c>
      <c r="N324" s="87">
        <v>5.5800000000003243E-2</v>
      </c>
      <c r="O324" s="83">
        <v>1369099.7456</v>
      </c>
      <c r="P324" s="85">
        <v>97.309150000000002</v>
      </c>
      <c r="Q324" s="73"/>
      <c r="R324" s="83">
        <v>5238.7101551850001</v>
      </c>
      <c r="S324" s="84">
        <v>1.3690997456000001E-3</v>
      </c>
      <c r="T324" s="84">
        <f t="shared" si="5"/>
        <v>4.1110261531594645E-3</v>
      </c>
      <c r="U324" s="84">
        <f>R324/'סכום נכסי הקרן'!$C$42</f>
        <v>3.0362786659202443E-4</v>
      </c>
    </row>
    <row r="325" spans="2:21">
      <c r="B325" s="76" t="s">
        <v>783</v>
      </c>
      <c r="C325" s="73" t="s">
        <v>784</v>
      </c>
      <c r="D325" s="86" t="s">
        <v>27</v>
      </c>
      <c r="E325" s="86" t="s">
        <v>675</v>
      </c>
      <c r="F325" s="73"/>
      <c r="G325" s="86" t="s">
        <v>765</v>
      </c>
      <c r="H325" s="73" t="s">
        <v>687</v>
      </c>
      <c r="I325" s="73" t="s">
        <v>677</v>
      </c>
      <c r="J325" s="73"/>
      <c r="K325" s="83">
        <v>7.5900000000005621</v>
      </c>
      <c r="L325" s="86" t="s">
        <v>131</v>
      </c>
      <c r="M325" s="87">
        <v>5.9000000000000004E-2</v>
      </c>
      <c r="N325" s="87">
        <v>5.8600000000004801E-2</v>
      </c>
      <c r="O325" s="83">
        <v>1399080.0319999999</v>
      </c>
      <c r="P325" s="85">
        <v>100.63411000000001</v>
      </c>
      <c r="Q325" s="73"/>
      <c r="R325" s="83">
        <v>5089.7455901459998</v>
      </c>
      <c r="S325" s="84">
        <v>2.7981600639999998E-3</v>
      </c>
      <c r="T325" s="84">
        <f t="shared" si="5"/>
        <v>3.9941276791785676E-3</v>
      </c>
      <c r="U325" s="84">
        <f>R325/'סכום נכסי הקרן'!$C$42</f>
        <v>2.9499410145885816E-4</v>
      </c>
    </row>
    <row r="326" spans="2:21">
      <c r="B326" s="76" t="s">
        <v>785</v>
      </c>
      <c r="C326" s="73" t="s">
        <v>786</v>
      </c>
      <c r="D326" s="86" t="s">
        <v>27</v>
      </c>
      <c r="E326" s="86" t="s">
        <v>675</v>
      </c>
      <c r="F326" s="73"/>
      <c r="G326" s="86" t="s">
        <v>787</v>
      </c>
      <c r="H326" s="73" t="s">
        <v>687</v>
      </c>
      <c r="I326" s="73" t="s">
        <v>677</v>
      </c>
      <c r="J326" s="73"/>
      <c r="K326" s="83">
        <v>7.2399999999989939</v>
      </c>
      <c r="L326" s="86" t="s">
        <v>131</v>
      </c>
      <c r="M326" s="87">
        <v>3.15E-2</v>
      </c>
      <c r="N326" s="87">
        <v>6.7099999999989862E-2</v>
      </c>
      <c r="O326" s="83">
        <v>999342.88</v>
      </c>
      <c r="P326" s="85">
        <v>78.185749999999999</v>
      </c>
      <c r="Q326" s="73"/>
      <c r="R326" s="83">
        <v>2824.5575687660003</v>
      </c>
      <c r="S326" s="84">
        <v>1.5413228618976597E-3</v>
      </c>
      <c r="T326" s="84">
        <f t="shared" si="5"/>
        <v>2.2165437087235608E-3</v>
      </c>
      <c r="U326" s="84">
        <f>R326/'סכום נכסי הקרן'!$C$42</f>
        <v>1.6370716517346439E-4</v>
      </c>
    </row>
    <row r="327" spans="2:21">
      <c r="B327" s="76" t="s">
        <v>788</v>
      </c>
      <c r="C327" s="73" t="s">
        <v>789</v>
      </c>
      <c r="D327" s="86" t="s">
        <v>27</v>
      </c>
      <c r="E327" s="86" t="s">
        <v>675</v>
      </c>
      <c r="F327" s="73"/>
      <c r="G327" s="86" t="s">
        <v>760</v>
      </c>
      <c r="H327" s="73" t="s">
        <v>790</v>
      </c>
      <c r="I327" s="73" t="s">
        <v>708</v>
      </c>
      <c r="J327" s="73"/>
      <c r="K327" s="83">
        <v>7.2100000000000444</v>
      </c>
      <c r="L327" s="86" t="s">
        <v>131</v>
      </c>
      <c r="M327" s="87">
        <v>6.7979999999999999E-2</v>
      </c>
      <c r="N327" s="87">
        <v>6.7000000000001128E-2</v>
      </c>
      <c r="O327" s="83">
        <v>2398422.912</v>
      </c>
      <c r="P327" s="85">
        <v>101.7236</v>
      </c>
      <c r="Q327" s="73"/>
      <c r="R327" s="83">
        <v>8819.7400974600005</v>
      </c>
      <c r="S327" s="84">
        <v>2.3984229120000001E-3</v>
      </c>
      <c r="T327" s="84">
        <f t="shared" si="5"/>
        <v>6.9212040999903045E-3</v>
      </c>
      <c r="U327" s="84">
        <f>R327/'סכום נכסי הקרן'!$C$42</f>
        <v>5.1117904796421122E-4</v>
      </c>
    </row>
    <row r="328" spans="2:21">
      <c r="B328" s="76" t="s">
        <v>791</v>
      </c>
      <c r="C328" s="73" t="s">
        <v>792</v>
      </c>
      <c r="D328" s="86" t="s">
        <v>27</v>
      </c>
      <c r="E328" s="86" t="s">
        <v>675</v>
      </c>
      <c r="F328" s="73"/>
      <c r="G328" s="86" t="s">
        <v>746</v>
      </c>
      <c r="H328" s="73" t="s">
        <v>687</v>
      </c>
      <c r="I328" s="73" t="s">
        <v>288</v>
      </c>
      <c r="J328" s="73"/>
      <c r="K328" s="83">
        <v>7.0099999999987395</v>
      </c>
      <c r="L328" s="86" t="s">
        <v>131</v>
      </c>
      <c r="M328" s="87">
        <v>5.5999999999999994E-2</v>
      </c>
      <c r="N328" s="87">
        <v>5.4599999999989199E-2</v>
      </c>
      <c r="O328" s="83">
        <v>374753.58</v>
      </c>
      <c r="P328" s="85">
        <v>102.45411</v>
      </c>
      <c r="Q328" s="73"/>
      <c r="R328" s="83">
        <v>1387.980873775</v>
      </c>
      <c r="S328" s="84">
        <v>6.2458930000000004E-4</v>
      </c>
      <c r="T328" s="84">
        <f t="shared" si="5"/>
        <v>1.089204308531295E-3</v>
      </c>
      <c r="U328" s="84">
        <f>R328/'סכום נכסי הקרן'!$C$42</f>
        <v>8.0445311744863058E-5</v>
      </c>
    </row>
    <row r="329" spans="2:21">
      <c r="B329" s="76" t="s">
        <v>793</v>
      </c>
      <c r="C329" s="73" t="s">
        <v>794</v>
      </c>
      <c r="D329" s="86" t="s">
        <v>27</v>
      </c>
      <c r="E329" s="86" t="s">
        <v>675</v>
      </c>
      <c r="F329" s="73"/>
      <c r="G329" s="86" t="s">
        <v>741</v>
      </c>
      <c r="H329" s="73" t="s">
        <v>687</v>
      </c>
      <c r="I329" s="73" t="s">
        <v>288</v>
      </c>
      <c r="J329" s="73"/>
      <c r="K329" s="83">
        <v>4.7700000000002927</v>
      </c>
      <c r="L329" s="86" t="s">
        <v>131</v>
      </c>
      <c r="M329" s="87">
        <v>4.4999999999999998E-2</v>
      </c>
      <c r="N329" s="87">
        <v>6.1800000000003935E-2</v>
      </c>
      <c r="O329" s="83">
        <v>2006530.601608</v>
      </c>
      <c r="P329" s="85">
        <v>92.473500000000001</v>
      </c>
      <c r="Q329" s="73"/>
      <c r="R329" s="83">
        <v>6707.6653096519995</v>
      </c>
      <c r="S329" s="84">
        <v>3.3442176693466667E-3</v>
      </c>
      <c r="T329" s="84">
        <f t="shared" si="5"/>
        <v>5.2637742302515398E-3</v>
      </c>
      <c r="U329" s="84">
        <f>R329/'סכום נכסי הקרן'!$C$42</f>
        <v>3.88766327483725E-4</v>
      </c>
    </row>
    <row r="330" spans="2:21">
      <c r="B330" s="76" t="s">
        <v>795</v>
      </c>
      <c r="C330" s="73" t="s">
        <v>796</v>
      </c>
      <c r="D330" s="86" t="s">
        <v>27</v>
      </c>
      <c r="E330" s="86" t="s">
        <v>675</v>
      </c>
      <c r="F330" s="73"/>
      <c r="G330" s="86" t="s">
        <v>768</v>
      </c>
      <c r="H330" s="73" t="s">
        <v>687</v>
      </c>
      <c r="I330" s="73" t="s">
        <v>288</v>
      </c>
      <c r="J330" s="73"/>
      <c r="K330" s="83">
        <v>7.3199999999994176</v>
      </c>
      <c r="L330" s="86" t="s">
        <v>131</v>
      </c>
      <c r="M330" s="87">
        <v>0.04</v>
      </c>
      <c r="N330" s="87">
        <v>5.7399999999996669E-2</v>
      </c>
      <c r="O330" s="83">
        <v>749507.16</v>
      </c>
      <c r="P330" s="85">
        <v>88.599329999999995</v>
      </c>
      <c r="Q330" s="73"/>
      <c r="R330" s="83">
        <v>2400.57092457</v>
      </c>
      <c r="S330" s="84">
        <v>7.4950716000000007E-4</v>
      </c>
      <c r="T330" s="84">
        <f t="shared" si="5"/>
        <v>1.8838243691825243E-3</v>
      </c>
      <c r="U330" s="84">
        <f>R330/'סכום נכסי הקרן'!$C$42</f>
        <v>1.3913352845234725E-4</v>
      </c>
    </row>
    <row r="331" spans="2:21">
      <c r="B331" s="76" t="s">
        <v>797</v>
      </c>
      <c r="C331" s="73" t="s">
        <v>798</v>
      </c>
      <c r="D331" s="86" t="s">
        <v>27</v>
      </c>
      <c r="E331" s="86" t="s">
        <v>675</v>
      </c>
      <c r="F331" s="73"/>
      <c r="G331" s="86" t="s">
        <v>768</v>
      </c>
      <c r="H331" s="73" t="s">
        <v>687</v>
      </c>
      <c r="I331" s="73" t="s">
        <v>288</v>
      </c>
      <c r="J331" s="73"/>
      <c r="K331" s="83">
        <v>3.3500000000001284</v>
      </c>
      <c r="L331" s="86" t="s">
        <v>131</v>
      </c>
      <c r="M331" s="87">
        <v>6.8750000000000006E-2</v>
      </c>
      <c r="N331" s="87">
        <v>6.1000000000001275E-2</v>
      </c>
      <c r="O331" s="83">
        <v>1249178.6000000001</v>
      </c>
      <c r="P331" s="85">
        <v>103.71629</v>
      </c>
      <c r="Q331" s="73"/>
      <c r="R331" s="83">
        <v>4683.6002193839995</v>
      </c>
      <c r="S331" s="84">
        <v>1.8388283230340305E-3</v>
      </c>
      <c r="T331" s="84">
        <f t="shared" ref="T331:T388" si="6">IFERROR(R331/$R$11,0)</f>
        <v>3.6754091030926825E-3</v>
      </c>
      <c r="U331" s="84">
        <f>R331/'סכום נכסי הקרן'!$C$42</f>
        <v>2.7145451847035472E-4</v>
      </c>
    </row>
    <row r="332" spans="2:21">
      <c r="B332" s="76" t="s">
        <v>799</v>
      </c>
      <c r="C332" s="73" t="s">
        <v>800</v>
      </c>
      <c r="D332" s="86" t="s">
        <v>27</v>
      </c>
      <c r="E332" s="86" t="s">
        <v>675</v>
      </c>
      <c r="F332" s="73"/>
      <c r="G332" s="86" t="s">
        <v>801</v>
      </c>
      <c r="H332" s="73" t="s">
        <v>790</v>
      </c>
      <c r="I332" s="73" t="s">
        <v>708</v>
      </c>
      <c r="J332" s="73"/>
      <c r="K332" s="83">
        <v>3.5199999999995915</v>
      </c>
      <c r="L332" s="86" t="s">
        <v>131</v>
      </c>
      <c r="M332" s="87">
        <v>4.7E-2</v>
      </c>
      <c r="N332" s="87">
        <v>7.389999999999057E-2</v>
      </c>
      <c r="O332" s="83">
        <v>949375.73600000003</v>
      </c>
      <c r="P332" s="85">
        <v>91.508889999999994</v>
      </c>
      <c r="Q332" s="73"/>
      <c r="R332" s="83">
        <v>3140.5789227640007</v>
      </c>
      <c r="S332" s="84">
        <v>1.9144499616858238E-3</v>
      </c>
      <c r="T332" s="84">
        <f t="shared" si="6"/>
        <v>2.4645383510606242E-3</v>
      </c>
      <c r="U332" s="84">
        <f>R332/'סכום נכסי הקרן'!$C$42</f>
        <v>1.8202329389018041E-4</v>
      </c>
    </row>
    <row r="333" spans="2:21">
      <c r="B333" s="76" t="s">
        <v>802</v>
      </c>
      <c r="C333" s="73" t="s">
        <v>803</v>
      </c>
      <c r="D333" s="86" t="s">
        <v>27</v>
      </c>
      <c r="E333" s="86" t="s">
        <v>675</v>
      </c>
      <c r="F333" s="73"/>
      <c r="G333" s="86" t="s">
        <v>760</v>
      </c>
      <c r="H333" s="73" t="s">
        <v>687</v>
      </c>
      <c r="I333" s="73" t="s">
        <v>288</v>
      </c>
      <c r="J333" s="73"/>
      <c r="K333" s="83">
        <v>3.1000000000004846</v>
      </c>
      <c r="L333" s="86" t="s">
        <v>131</v>
      </c>
      <c r="M333" s="87">
        <v>3.4000000000000002E-2</v>
      </c>
      <c r="N333" s="87">
        <v>7.3700000000002E-2</v>
      </c>
      <c r="O333" s="83">
        <v>449704.29599999991</v>
      </c>
      <c r="P333" s="85">
        <v>88.836330000000004</v>
      </c>
      <c r="Q333" s="73"/>
      <c r="R333" s="83">
        <v>1444.1954187830002</v>
      </c>
      <c r="S333" s="84">
        <v>4.4970429599999989E-4</v>
      </c>
      <c r="T333" s="84">
        <f t="shared" si="6"/>
        <v>1.1333181185856876E-3</v>
      </c>
      <c r="U333" s="84">
        <f>R333/'סכום נכסי הקרן'!$C$42</f>
        <v>8.3703423353753483E-5</v>
      </c>
    </row>
    <row r="334" spans="2:21">
      <c r="B334" s="76" t="s">
        <v>804</v>
      </c>
      <c r="C334" s="73" t="s">
        <v>805</v>
      </c>
      <c r="D334" s="86" t="s">
        <v>27</v>
      </c>
      <c r="E334" s="86" t="s">
        <v>675</v>
      </c>
      <c r="F334" s="73"/>
      <c r="G334" s="86" t="s">
        <v>760</v>
      </c>
      <c r="H334" s="73" t="s">
        <v>687</v>
      </c>
      <c r="I334" s="73" t="s">
        <v>288</v>
      </c>
      <c r="J334" s="73"/>
      <c r="K334" s="83">
        <v>2.2100000000011</v>
      </c>
      <c r="L334" s="86" t="s">
        <v>131</v>
      </c>
      <c r="M334" s="87">
        <v>3.7499999999999999E-2</v>
      </c>
      <c r="N334" s="87">
        <v>7.6500000000024992E-2</v>
      </c>
      <c r="O334" s="83">
        <v>299802.864</v>
      </c>
      <c r="P334" s="85">
        <v>92.273330000000001</v>
      </c>
      <c r="Q334" s="73"/>
      <c r="R334" s="83">
        <v>1000.04671719</v>
      </c>
      <c r="S334" s="84">
        <v>5.9960572800000003E-4</v>
      </c>
      <c r="T334" s="84">
        <f t="shared" si="6"/>
        <v>7.8477680325190146E-4</v>
      </c>
      <c r="U334" s="84">
        <f>R334/'סכום נכסי הקרן'!$C$42</f>
        <v>5.796122370546276E-5</v>
      </c>
    </row>
    <row r="335" spans="2:21">
      <c r="B335" s="76" t="s">
        <v>806</v>
      </c>
      <c r="C335" s="73" t="s">
        <v>807</v>
      </c>
      <c r="D335" s="86" t="s">
        <v>27</v>
      </c>
      <c r="E335" s="86" t="s">
        <v>675</v>
      </c>
      <c r="F335" s="73"/>
      <c r="G335" s="86" t="s">
        <v>718</v>
      </c>
      <c r="H335" s="73" t="s">
        <v>790</v>
      </c>
      <c r="I335" s="73" t="s">
        <v>708</v>
      </c>
      <c r="J335" s="73"/>
      <c r="K335" s="83">
        <v>3.6599999999995716</v>
      </c>
      <c r="L335" s="86" t="s">
        <v>131</v>
      </c>
      <c r="M335" s="87">
        <v>6.8750000000000006E-2</v>
      </c>
      <c r="N335" s="87">
        <v>8.7399999999990749E-2</v>
      </c>
      <c r="O335" s="83">
        <v>1039316.5952</v>
      </c>
      <c r="P335" s="85">
        <v>94.403750000000002</v>
      </c>
      <c r="Q335" s="73"/>
      <c r="R335" s="83">
        <v>3546.8711324720002</v>
      </c>
      <c r="S335" s="84">
        <v>2.0786331903999999E-3</v>
      </c>
      <c r="T335" s="84">
        <f t="shared" si="6"/>
        <v>2.7833721575619024E-3</v>
      </c>
      <c r="U335" s="84">
        <f>R335/'סכום נכסי הקרן'!$C$42</f>
        <v>2.0557138744609177E-4</v>
      </c>
    </row>
    <row r="336" spans="2:21">
      <c r="B336" s="76" t="s">
        <v>808</v>
      </c>
      <c r="C336" s="73" t="s">
        <v>809</v>
      </c>
      <c r="D336" s="86" t="s">
        <v>27</v>
      </c>
      <c r="E336" s="86" t="s">
        <v>675</v>
      </c>
      <c r="F336" s="73"/>
      <c r="G336" s="86" t="s">
        <v>706</v>
      </c>
      <c r="H336" s="73" t="s">
        <v>687</v>
      </c>
      <c r="I336" s="73" t="s">
        <v>288</v>
      </c>
      <c r="J336" s="73"/>
      <c r="K336" s="83">
        <v>2.1999999999996009</v>
      </c>
      <c r="L336" s="86" t="s">
        <v>131</v>
      </c>
      <c r="M336" s="87">
        <v>5.7500000000000002E-2</v>
      </c>
      <c r="N336" s="87">
        <v>8.039999999999653E-2</v>
      </c>
      <c r="O336" s="83">
        <v>423471.5454</v>
      </c>
      <c r="P336" s="85">
        <v>98.318719999999999</v>
      </c>
      <c r="Q336" s="73"/>
      <c r="R336" s="83">
        <v>1505.1118020880001</v>
      </c>
      <c r="S336" s="84">
        <v>6.0495935057142862E-4</v>
      </c>
      <c r="T336" s="84">
        <f t="shared" si="6"/>
        <v>1.181121649894798E-3</v>
      </c>
      <c r="U336" s="84">
        <f>R336/'סכום נכסי הקרן'!$C$42</f>
        <v>8.7234046533028419E-5</v>
      </c>
    </row>
    <row r="337" spans="2:21">
      <c r="B337" s="76" t="s">
        <v>810</v>
      </c>
      <c r="C337" s="73" t="s">
        <v>811</v>
      </c>
      <c r="D337" s="86" t="s">
        <v>27</v>
      </c>
      <c r="E337" s="86" t="s">
        <v>675</v>
      </c>
      <c r="F337" s="73"/>
      <c r="G337" s="86" t="s">
        <v>773</v>
      </c>
      <c r="H337" s="73" t="s">
        <v>687</v>
      </c>
      <c r="I337" s="73" t="s">
        <v>288</v>
      </c>
      <c r="J337" s="73"/>
      <c r="K337" s="83">
        <v>4.2600000000000904</v>
      </c>
      <c r="L337" s="86" t="s">
        <v>133</v>
      </c>
      <c r="M337" s="87">
        <v>0.04</v>
      </c>
      <c r="N337" s="87">
        <v>6.3300000000003839E-2</v>
      </c>
      <c r="O337" s="83">
        <v>1199211.456</v>
      </c>
      <c r="P337" s="85">
        <v>93.981669999999994</v>
      </c>
      <c r="Q337" s="73"/>
      <c r="R337" s="83">
        <v>4431.7424145099994</v>
      </c>
      <c r="S337" s="84">
        <v>1.1992114560000001E-3</v>
      </c>
      <c r="T337" s="84">
        <f t="shared" si="6"/>
        <v>3.4777661734319209E-3</v>
      </c>
      <c r="U337" s="84">
        <f>R337/'סכום נכסי הקרן'!$C$42</f>
        <v>2.5685721384513966E-4</v>
      </c>
    </row>
    <row r="338" spans="2:21">
      <c r="B338" s="76" t="s">
        <v>812</v>
      </c>
      <c r="C338" s="73" t="s">
        <v>813</v>
      </c>
      <c r="D338" s="86" t="s">
        <v>27</v>
      </c>
      <c r="E338" s="86" t="s">
        <v>675</v>
      </c>
      <c r="F338" s="73"/>
      <c r="G338" s="86" t="s">
        <v>814</v>
      </c>
      <c r="H338" s="73" t="s">
        <v>687</v>
      </c>
      <c r="I338" s="73" t="s">
        <v>677</v>
      </c>
      <c r="J338" s="73"/>
      <c r="K338" s="83">
        <v>4.2500000000001252</v>
      </c>
      <c r="L338" s="86" t="s">
        <v>133</v>
      </c>
      <c r="M338" s="87">
        <v>4.6249999999999999E-2</v>
      </c>
      <c r="N338" s="87">
        <v>5.3400000000001509E-2</v>
      </c>
      <c r="O338" s="83">
        <v>1024326.452</v>
      </c>
      <c r="P338" s="85">
        <v>98.969210000000004</v>
      </c>
      <c r="Q338" s="73"/>
      <c r="R338" s="83">
        <v>3986.3375499100002</v>
      </c>
      <c r="S338" s="84">
        <v>1.7072107533333335E-3</v>
      </c>
      <c r="T338" s="84">
        <f t="shared" si="6"/>
        <v>3.1282390965611476E-3</v>
      </c>
      <c r="U338" s="84">
        <f>R338/'סכום נכסי הקרן'!$C$42</f>
        <v>2.3104220885305084E-4</v>
      </c>
    </row>
    <row r="339" spans="2:21">
      <c r="B339" s="76" t="s">
        <v>815</v>
      </c>
      <c r="C339" s="73" t="s">
        <v>816</v>
      </c>
      <c r="D339" s="86" t="s">
        <v>27</v>
      </c>
      <c r="E339" s="86" t="s">
        <v>675</v>
      </c>
      <c r="F339" s="73"/>
      <c r="G339" s="86" t="s">
        <v>768</v>
      </c>
      <c r="H339" s="73" t="s">
        <v>687</v>
      </c>
      <c r="I339" s="73" t="s">
        <v>288</v>
      </c>
      <c r="J339" s="73"/>
      <c r="K339" s="83">
        <v>3.5699999999997627</v>
      </c>
      <c r="L339" s="86" t="s">
        <v>131</v>
      </c>
      <c r="M339" s="87">
        <v>5.2999999999999999E-2</v>
      </c>
      <c r="N339" s="87">
        <v>9.979999999999388E-2</v>
      </c>
      <c r="O339" s="83">
        <v>1446548.8188</v>
      </c>
      <c r="P339" s="85">
        <v>84.544830000000005</v>
      </c>
      <c r="Q339" s="73"/>
      <c r="R339" s="83">
        <v>4421.0809709650002</v>
      </c>
      <c r="S339" s="84">
        <v>9.6436587920000004E-4</v>
      </c>
      <c r="T339" s="84">
        <f t="shared" si="6"/>
        <v>3.4693997107062544E-3</v>
      </c>
      <c r="U339" s="84">
        <f>R339/'סכום נכסי הקרן'!$C$42</f>
        <v>2.5623929239835847E-4</v>
      </c>
    </row>
    <row r="340" spans="2:21">
      <c r="B340" s="76" t="s">
        <v>817</v>
      </c>
      <c r="C340" s="73" t="s">
        <v>818</v>
      </c>
      <c r="D340" s="86" t="s">
        <v>27</v>
      </c>
      <c r="E340" s="86" t="s">
        <v>675</v>
      </c>
      <c r="F340" s="73"/>
      <c r="G340" s="86" t="s">
        <v>753</v>
      </c>
      <c r="H340" s="73" t="s">
        <v>687</v>
      </c>
      <c r="I340" s="73" t="s">
        <v>677</v>
      </c>
      <c r="J340" s="73"/>
      <c r="K340" s="83">
        <v>4.5700000000003156</v>
      </c>
      <c r="L340" s="86" t="s">
        <v>133</v>
      </c>
      <c r="M340" s="87">
        <v>4.6249999999999999E-2</v>
      </c>
      <c r="N340" s="87">
        <v>6.610000000000496E-2</v>
      </c>
      <c r="O340" s="83">
        <v>954372.45039999997</v>
      </c>
      <c r="P340" s="85">
        <v>94.531930000000003</v>
      </c>
      <c r="Q340" s="73"/>
      <c r="R340" s="83">
        <v>3547.5785857840006</v>
      </c>
      <c r="S340" s="84">
        <v>6.3624830026666663E-4</v>
      </c>
      <c r="T340" s="84">
        <f t="shared" si="6"/>
        <v>2.7839273245747012E-3</v>
      </c>
      <c r="U340" s="84">
        <f>R340/'סכום נכסי הקרן'!$C$42</f>
        <v>2.0561239039022745E-4</v>
      </c>
    </row>
    <row r="341" spans="2:21">
      <c r="B341" s="76" t="s">
        <v>819</v>
      </c>
      <c r="C341" s="73" t="s">
        <v>820</v>
      </c>
      <c r="D341" s="86" t="s">
        <v>27</v>
      </c>
      <c r="E341" s="86" t="s">
        <v>675</v>
      </c>
      <c r="F341" s="73"/>
      <c r="G341" s="86" t="s">
        <v>821</v>
      </c>
      <c r="H341" s="73" t="s">
        <v>687</v>
      </c>
      <c r="I341" s="73" t="s">
        <v>288</v>
      </c>
      <c r="J341" s="73"/>
      <c r="K341" s="83">
        <v>7.4100000000003137</v>
      </c>
      <c r="L341" s="86" t="s">
        <v>131</v>
      </c>
      <c r="M341" s="87">
        <v>4.2790000000000002E-2</v>
      </c>
      <c r="N341" s="87">
        <v>5.8200000000001618E-2</v>
      </c>
      <c r="O341" s="83">
        <v>1998685.76</v>
      </c>
      <c r="P341" s="85">
        <v>89.266289999999998</v>
      </c>
      <c r="Q341" s="73"/>
      <c r="R341" s="83">
        <v>6449.711866478</v>
      </c>
      <c r="S341" s="84">
        <v>3.9973715199999999E-4</v>
      </c>
      <c r="T341" s="84">
        <f t="shared" si="6"/>
        <v>5.0613478085232326E-3</v>
      </c>
      <c r="U341" s="84">
        <f>R341/'סכום נכסי הקרן'!$C$42</f>
        <v>3.7381572870828609E-4</v>
      </c>
    </row>
    <row r="342" spans="2:21">
      <c r="B342" s="76" t="s">
        <v>822</v>
      </c>
      <c r="C342" s="73" t="s">
        <v>823</v>
      </c>
      <c r="D342" s="86" t="s">
        <v>27</v>
      </c>
      <c r="E342" s="86" t="s">
        <v>675</v>
      </c>
      <c r="F342" s="73"/>
      <c r="G342" s="86" t="s">
        <v>741</v>
      </c>
      <c r="H342" s="73" t="s">
        <v>824</v>
      </c>
      <c r="I342" s="73" t="s">
        <v>288</v>
      </c>
      <c r="J342" s="73"/>
      <c r="K342" s="83">
        <v>2.0400000000006964</v>
      </c>
      <c r="L342" s="86" t="s">
        <v>131</v>
      </c>
      <c r="M342" s="87">
        <v>6.5000000000000002E-2</v>
      </c>
      <c r="N342" s="87">
        <v>9.4000000000023204E-2</v>
      </c>
      <c r="O342" s="83">
        <v>499671.44</v>
      </c>
      <c r="P342" s="85">
        <v>95.410830000000004</v>
      </c>
      <c r="Q342" s="73"/>
      <c r="R342" s="83">
        <v>1723.4175751700002</v>
      </c>
      <c r="S342" s="84">
        <v>9.9934288000000002E-4</v>
      </c>
      <c r="T342" s="84">
        <f t="shared" si="6"/>
        <v>1.352434953349378E-3</v>
      </c>
      <c r="U342" s="84">
        <f>R342/'סכום נכסי הקרן'!$C$42</f>
        <v>9.9886725185235604E-5</v>
      </c>
    </row>
    <row r="343" spans="2:21">
      <c r="B343" s="76" t="s">
        <v>825</v>
      </c>
      <c r="C343" s="73" t="s">
        <v>826</v>
      </c>
      <c r="D343" s="86" t="s">
        <v>27</v>
      </c>
      <c r="E343" s="86" t="s">
        <v>675</v>
      </c>
      <c r="F343" s="73"/>
      <c r="G343" s="86" t="s">
        <v>773</v>
      </c>
      <c r="H343" s="73" t="s">
        <v>824</v>
      </c>
      <c r="I343" s="73" t="s">
        <v>288</v>
      </c>
      <c r="J343" s="73"/>
      <c r="K343" s="83">
        <v>4.6400000000002679</v>
      </c>
      <c r="L343" s="86" t="s">
        <v>131</v>
      </c>
      <c r="M343" s="87">
        <v>4.1250000000000002E-2</v>
      </c>
      <c r="N343" s="87">
        <v>5.9800000000004537E-2</v>
      </c>
      <c r="O343" s="83">
        <v>1788823.7552</v>
      </c>
      <c r="P343" s="85">
        <v>92.195130000000006</v>
      </c>
      <c r="Q343" s="73"/>
      <c r="R343" s="83">
        <v>5961.8879940850002</v>
      </c>
      <c r="S343" s="84">
        <v>4.4720593879999998E-3</v>
      </c>
      <c r="T343" s="84">
        <f t="shared" si="6"/>
        <v>4.6785328334366166E-3</v>
      </c>
      <c r="U343" s="84">
        <f>R343/'סכום נכסי הקרן'!$C$42</f>
        <v>3.4554218097235186E-4</v>
      </c>
    </row>
    <row r="344" spans="2:21">
      <c r="B344" s="76" t="s">
        <v>827</v>
      </c>
      <c r="C344" s="73" t="s">
        <v>828</v>
      </c>
      <c r="D344" s="86" t="s">
        <v>27</v>
      </c>
      <c r="E344" s="86" t="s">
        <v>675</v>
      </c>
      <c r="F344" s="73"/>
      <c r="G344" s="86" t="s">
        <v>829</v>
      </c>
      <c r="H344" s="73" t="s">
        <v>824</v>
      </c>
      <c r="I344" s="73" t="s">
        <v>677</v>
      </c>
      <c r="J344" s="73"/>
      <c r="K344" s="83">
        <v>4.29000000000031</v>
      </c>
      <c r="L344" s="86" t="s">
        <v>133</v>
      </c>
      <c r="M344" s="87">
        <v>3.125E-2</v>
      </c>
      <c r="N344" s="87">
        <v>6.5000000000003888E-2</v>
      </c>
      <c r="O344" s="83">
        <v>1499014.32</v>
      </c>
      <c r="P344" s="85">
        <v>87.472070000000002</v>
      </c>
      <c r="Q344" s="73"/>
      <c r="R344" s="83">
        <v>5155.97469456</v>
      </c>
      <c r="S344" s="84">
        <v>1.99868576E-3</v>
      </c>
      <c r="T344" s="84">
        <f t="shared" si="6"/>
        <v>4.0461003160072737E-3</v>
      </c>
      <c r="U344" s="84">
        <f>R344/'סכום נכסי הקרן'!$C$42</f>
        <v>2.9883264206977941E-4</v>
      </c>
    </row>
    <row r="345" spans="2:21">
      <c r="B345" s="76" t="s">
        <v>830</v>
      </c>
      <c r="C345" s="73" t="s">
        <v>831</v>
      </c>
      <c r="D345" s="86" t="s">
        <v>27</v>
      </c>
      <c r="E345" s="86" t="s">
        <v>675</v>
      </c>
      <c r="F345" s="73"/>
      <c r="G345" s="86" t="s">
        <v>718</v>
      </c>
      <c r="H345" s="73" t="s">
        <v>832</v>
      </c>
      <c r="I345" s="73" t="s">
        <v>708</v>
      </c>
      <c r="J345" s="73"/>
      <c r="K345" s="83">
        <v>5.1999999999992221</v>
      </c>
      <c r="L345" s="86" t="s">
        <v>133</v>
      </c>
      <c r="M345" s="87">
        <v>6.8750000000000006E-2</v>
      </c>
      <c r="N345" s="87">
        <v>8.139999999998887E-2</v>
      </c>
      <c r="O345" s="83">
        <v>879421.73439999996</v>
      </c>
      <c r="P345" s="85">
        <v>96.660404999999997</v>
      </c>
      <c r="Q345" s="73"/>
      <c r="R345" s="83">
        <v>3342.576860098</v>
      </c>
      <c r="S345" s="84">
        <v>8.7942173439999993E-4</v>
      </c>
      <c r="T345" s="84">
        <f t="shared" si="6"/>
        <v>2.6230542411681216E-3</v>
      </c>
      <c r="U345" s="84">
        <f>R345/'סכום נכסי הקרן'!$C$42</f>
        <v>1.9373079458250413E-4</v>
      </c>
    </row>
    <row r="346" spans="2:21">
      <c r="B346" s="76" t="s">
        <v>833</v>
      </c>
      <c r="C346" s="73" t="s">
        <v>834</v>
      </c>
      <c r="D346" s="86" t="s">
        <v>27</v>
      </c>
      <c r="E346" s="86" t="s">
        <v>675</v>
      </c>
      <c r="F346" s="73"/>
      <c r="G346" s="86" t="s">
        <v>718</v>
      </c>
      <c r="H346" s="73" t="s">
        <v>832</v>
      </c>
      <c r="I346" s="73" t="s">
        <v>708</v>
      </c>
      <c r="J346" s="73"/>
      <c r="K346" s="83">
        <v>5.0600000000003691</v>
      </c>
      <c r="L346" s="86" t="s">
        <v>131</v>
      </c>
      <c r="M346" s="87">
        <v>7.7499999999999999E-2</v>
      </c>
      <c r="N346" s="87">
        <v>8.6900000000007485E-2</v>
      </c>
      <c r="O346" s="83">
        <v>1031671.6221680001</v>
      </c>
      <c r="P346" s="85">
        <v>95.760220000000004</v>
      </c>
      <c r="Q346" s="73"/>
      <c r="R346" s="83">
        <v>3571.3707022280005</v>
      </c>
      <c r="S346" s="84">
        <v>5.1583581108400006E-4</v>
      </c>
      <c r="T346" s="84">
        <f t="shared" si="6"/>
        <v>2.8025979534209051E-3</v>
      </c>
      <c r="U346" s="84">
        <f>R346/'סכום נכסי הקרן'!$C$42</f>
        <v>2.0699134615292619E-4</v>
      </c>
    </row>
    <row r="347" spans="2:21">
      <c r="B347" s="76" t="s">
        <v>835</v>
      </c>
      <c r="C347" s="73" t="s">
        <v>836</v>
      </c>
      <c r="D347" s="86" t="s">
        <v>27</v>
      </c>
      <c r="E347" s="86" t="s">
        <v>675</v>
      </c>
      <c r="F347" s="73"/>
      <c r="G347" s="86" t="s">
        <v>746</v>
      </c>
      <c r="H347" s="73" t="s">
        <v>832</v>
      </c>
      <c r="I347" s="73" t="s">
        <v>708</v>
      </c>
      <c r="J347" s="73"/>
      <c r="K347" s="83">
        <v>5.3199999999997605</v>
      </c>
      <c r="L347" s="86" t="s">
        <v>131</v>
      </c>
      <c r="M347" s="87">
        <v>3.2500000000000001E-2</v>
      </c>
      <c r="N347" s="87">
        <v>5.6599999999998804E-2</v>
      </c>
      <c r="O347" s="83">
        <v>734417.08251200011</v>
      </c>
      <c r="P347" s="85">
        <v>87.801249999999996</v>
      </c>
      <c r="Q347" s="73"/>
      <c r="R347" s="83">
        <v>2331.0509750579999</v>
      </c>
      <c r="S347" s="84">
        <v>1.0491672607314288E-3</v>
      </c>
      <c r="T347" s="84">
        <f t="shared" si="6"/>
        <v>1.8292692741030056E-3</v>
      </c>
      <c r="U347" s="84">
        <f>R347/'סכום נכסי הקרן'!$C$42</f>
        <v>1.3510425534300717E-4</v>
      </c>
    </row>
    <row r="348" spans="2:21">
      <c r="B348" s="76" t="s">
        <v>837</v>
      </c>
      <c r="C348" s="73" t="s">
        <v>838</v>
      </c>
      <c r="D348" s="86" t="s">
        <v>27</v>
      </c>
      <c r="E348" s="86" t="s">
        <v>675</v>
      </c>
      <c r="F348" s="73"/>
      <c r="G348" s="86" t="s">
        <v>768</v>
      </c>
      <c r="H348" s="73" t="s">
        <v>832</v>
      </c>
      <c r="I348" s="73" t="s">
        <v>708</v>
      </c>
      <c r="J348" s="73"/>
      <c r="K348" s="83">
        <v>7.5500000000014031</v>
      </c>
      <c r="L348" s="86" t="s">
        <v>131</v>
      </c>
      <c r="M348" s="87">
        <v>3.2500000000000001E-2</v>
      </c>
      <c r="N348" s="87">
        <v>5.7700000000008946E-2</v>
      </c>
      <c r="O348" s="83">
        <v>249835.72</v>
      </c>
      <c r="P348" s="85">
        <v>82.917670000000001</v>
      </c>
      <c r="Q348" s="73"/>
      <c r="R348" s="83">
        <v>748.87598702899993</v>
      </c>
      <c r="S348" s="84">
        <v>2.0904848009679452E-4</v>
      </c>
      <c r="T348" s="84">
        <f t="shared" si="6"/>
        <v>5.8767304869925701E-4</v>
      </c>
      <c r="U348" s="84">
        <f>R348/'סכום נכסי הקרן'!$C$42</f>
        <v>4.3403740911026241E-5</v>
      </c>
    </row>
    <row r="349" spans="2:21">
      <c r="B349" s="76" t="s">
        <v>839</v>
      </c>
      <c r="C349" s="73" t="s">
        <v>840</v>
      </c>
      <c r="D349" s="86" t="s">
        <v>27</v>
      </c>
      <c r="E349" s="86" t="s">
        <v>675</v>
      </c>
      <c r="F349" s="73"/>
      <c r="G349" s="86" t="s">
        <v>768</v>
      </c>
      <c r="H349" s="73" t="s">
        <v>832</v>
      </c>
      <c r="I349" s="73" t="s">
        <v>708</v>
      </c>
      <c r="J349" s="73"/>
      <c r="K349" s="83">
        <v>5.6699999999998418</v>
      </c>
      <c r="L349" s="86" t="s">
        <v>131</v>
      </c>
      <c r="M349" s="87">
        <v>4.4999999999999998E-2</v>
      </c>
      <c r="N349" s="87">
        <v>5.7499999999998941E-2</v>
      </c>
      <c r="O349" s="83">
        <v>1354109.6024000002</v>
      </c>
      <c r="P349" s="85">
        <v>95.171499999999995</v>
      </c>
      <c r="Q349" s="73"/>
      <c r="R349" s="83">
        <v>4658.7460093219997</v>
      </c>
      <c r="S349" s="84">
        <v>9.0279992159477307E-4</v>
      </c>
      <c r="T349" s="84">
        <f t="shared" si="6"/>
        <v>3.6559050067494496E-3</v>
      </c>
      <c r="U349" s="84">
        <f>R349/'סכום נכסי הקרן'!$C$42</f>
        <v>2.7001400533765432E-4</v>
      </c>
    </row>
    <row r="350" spans="2:21">
      <c r="B350" s="76" t="s">
        <v>841</v>
      </c>
      <c r="C350" s="73" t="s">
        <v>842</v>
      </c>
      <c r="D350" s="86" t="s">
        <v>27</v>
      </c>
      <c r="E350" s="86" t="s">
        <v>675</v>
      </c>
      <c r="F350" s="73"/>
      <c r="G350" s="86" t="s">
        <v>760</v>
      </c>
      <c r="H350" s="73" t="s">
        <v>824</v>
      </c>
      <c r="I350" s="73" t="s">
        <v>288</v>
      </c>
      <c r="J350" s="73"/>
      <c r="K350" s="83">
        <v>0.34999999995697406</v>
      </c>
      <c r="L350" s="86" t="s">
        <v>131</v>
      </c>
      <c r="M350" s="87">
        <v>6.5000000000000002E-2</v>
      </c>
      <c r="N350" s="87">
        <v>0.19309999999888131</v>
      </c>
      <c r="O350" s="83">
        <v>2348.4557679999998</v>
      </c>
      <c r="P350" s="85">
        <v>95.817939999999993</v>
      </c>
      <c r="Q350" s="73"/>
      <c r="R350" s="83">
        <v>8.1346240610000002</v>
      </c>
      <c r="S350" s="84">
        <v>9.3938230719999987E-7</v>
      </c>
      <c r="T350" s="84">
        <f t="shared" si="6"/>
        <v>6.3835660439798265E-6</v>
      </c>
      <c r="U350" s="84">
        <f>R350/'סכום נכסי הקרן'!$C$42</f>
        <v>4.7147073917135964E-7</v>
      </c>
    </row>
    <row r="351" spans="2:21">
      <c r="B351" s="76" t="s">
        <v>843</v>
      </c>
      <c r="C351" s="73" t="s">
        <v>844</v>
      </c>
      <c r="D351" s="86" t="s">
        <v>27</v>
      </c>
      <c r="E351" s="86" t="s">
        <v>675</v>
      </c>
      <c r="F351" s="73"/>
      <c r="G351" s="86" t="s">
        <v>718</v>
      </c>
      <c r="H351" s="73" t="s">
        <v>832</v>
      </c>
      <c r="I351" s="73" t="s">
        <v>708</v>
      </c>
      <c r="J351" s="73"/>
      <c r="K351" s="83">
        <v>4.5799999999994521</v>
      </c>
      <c r="L351" s="86" t="s">
        <v>131</v>
      </c>
      <c r="M351" s="87">
        <v>7.4999999999999997E-2</v>
      </c>
      <c r="N351" s="87">
        <v>9.6699999999990266E-2</v>
      </c>
      <c r="O351" s="83">
        <v>1199211.456</v>
      </c>
      <c r="P351" s="85">
        <v>90.979330000000004</v>
      </c>
      <c r="Q351" s="73"/>
      <c r="R351" s="83">
        <v>3944.0900353520001</v>
      </c>
      <c r="S351" s="84">
        <v>1.1992114560000001E-3</v>
      </c>
      <c r="T351" s="84">
        <f t="shared" si="6"/>
        <v>3.0950857759709594E-3</v>
      </c>
      <c r="U351" s="84">
        <f>R351/'סכום נכסי הקרן'!$C$42</f>
        <v>2.285936056026181E-4</v>
      </c>
    </row>
    <row r="352" spans="2:21">
      <c r="B352" s="76" t="s">
        <v>845</v>
      </c>
      <c r="C352" s="73" t="s">
        <v>846</v>
      </c>
      <c r="D352" s="86" t="s">
        <v>27</v>
      </c>
      <c r="E352" s="86" t="s">
        <v>675</v>
      </c>
      <c r="F352" s="73"/>
      <c r="G352" s="86" t="s">
        <v>847</v>
      </c>
      <c r="H352" s="73" t="s">
        <v>824</v>
      </c>
      <c r="I352" s="73" t="s">
        <v>288</v>
      </c>
      <c r="J352" s="73"/>
      <c r="K352" s="83">
        <v>5.3799999999996224</v>
      </c>
      <c r="L352" s="86" t="s">
        <v>131</v>
      </c>
      <c r="M352" s="87">
        <v>3.7499999999999999E-2</v>
      </c>
      <c r="N352" s="87">
        <v>5.8399999999994956E-2</v>
      </c>
      <c r="O352" s="83">
        <v>1499014.32</v>
      </c>
      <c r="P352" s="85">
        <v>90.728579999999994</v>
      </c>
      <c r="Q352" s="73"/>
      <c r="R352" s="83">
        <v>4916.5245604969996</v>
      </c>
      <c r="S352" s="84">
        <v>2.4983572000000002E-3</v>
      </c>
      <c r="T352" s="84">
        <f t="shared" si="6"/>
        <v>3.8581941837055578E-3</v>
      </c>
      <c r="U352" s="84">
        <f>R352/'סכום נכסי הקרן'!$C$42</f>
        <v>2.8495446763236287E-4</v>
      </c>
    </row>
    <row r="353" spans="2:21">
      <c r="B353" s="76" t="s">
        <v>848</v>
      </c>
      <c r="C353" s="73" t="s">
        <v>849</v>
      </c>
      <c r="D353" s="86" t="s">
        <v>27</v>
      </c>
      <c r="E353" s="86" t="s">
        <v>675</v>
      </c>
      <c r="F353" s="73"/>
      <c r="G353" s="86" t="s">
        <v>760</v>
      </c>
      <c r="H353" s="73" t="s">
        <v>832</v>
      </c>
      <c r="I353" s="73" t="s">
        <v>708</v>
      </c>
      <c r="J353" s="73"/>
      <c r="K353" s="83">
        <v>6.4699999999999882</v>
      </c>
      <c r="L353" s="86" t="s">
        <v>131</v>
      </c>
      <c r="M353" s="87">
        <v>3.6249999999999998E-2</v>
      </c>
      <c r="N353" s="87">
        <v>5.7500000000000009E-2</v>
      </c>
      <c r="O353" s="83">
        <v>1998685.76</v>
      </c>
      <c r="P353" s="85">
        <v>86.761009999999999</v>
      </c>
      <c r="Q353" s="73"/>
      <c r="R353" s="83">
        <v>6268.6993086639995</v>
      </c>
      <c r="S353" s="84">
        <v>2.2207619555555556E-3</v>
      </c>
      <c r="T353" s="84">
        <f t="shared" si="6"/>
        <v>4.9192999881285254E-3</v>
      </c>
      <c r="U353" s="84">
        <f>R353/'סכום נכסי הקרן'!$C$42</f>
        <v>3.6332450947161322E-4</v>
      </c>
    </row>
    <row r="354" spans="2:21">
      <c r="B354" s="76" t="s">
        <v>850</v>
      </c>
      <c r="C354" s="73" t="s">
        <v>851</v>
      </c>
      <c r="D354" s="86" t="s">
        <v>27</v>
      </c>
      <c r="E354" s="86" t="s">
        <v>675</v>
      </c>
      <c r="F354" s="73"/>
      <c r="G354" s="86" t="s">
        <v>718</v>
      </c>
      <c r="H354" s="73" t="s">
        <v>824</v>
      </c>
      <c r="I354" s="73" t="s">
        <v>677</v>
      </c>
      <c r="J354" s="73"/>
      <c r="K354" s="83">
        <v>4.1199999999998109</v>
      </c>
      <c r="L354" s="86" t="s">
        <v>134</v>
      </c>
      <c r="M354" s="87">
        <v>7.4160000000000004E-2</v>
      </c>
      <c r="N354" s="87">
        <v>7.1399999999997382E-2</v>
      </c>
      <c r="O354" s="83">
        <v>1698882.8959999999</v>
      </c>
      <c r="P354" s="85">
        <v>103.18897</v>
      </c>
      <c r="Q354" s="73"/>
      <c r="R354" s="83">
        <v>7831.2683431289997</v>
      </c>
      <c r="S354" s="84">
        <v>2.6136659938461536E-3</v>
      </c>
      <c r="T354" s="84">
        <f t="shared" si="6"/>
        <v>6.145510634740621E-3</v>
      </c>
      <c r="U354" s="84">
        <f>R354/'סכום נכסי הקרן'!$C$42</f>
        <v>4.5388869192934894E-4</v>
      </c>
    </row>
    <row r="355" spans="2:21">
      <c r="B355" s="76" t="s">
        <v>852</v>
      </c>
      <c r="C355" s="73" t="s">
        <v>853</v>
      </c>
      <c r="D355" s="86" t="s">
        <v>27</v>
      </c>
      <c r="E355" s="86" t="s">
        <v>675</v>
      </c>
      <c r="F355" s="73"/>
      <c r="G355" s="86" t="s">
        <v>821</v>
      </c>
      <c r="H355" s="73" t="s">
        <v>824</v>
      </c>
      <c r="I355" s="73" t="s">
        <v>677</v>
      </c>
      <c r="J355" s="73"/>
      <c r="K355" s="83">
        <v>7.1200000000001209</v>
      </c>
      <c r="L355" s="86" t="s">
        <v>131</v>
      </c>
      <c r="M355" s="87">
        <v>5.1249999999999997E-2</v>
      </c>
      <c r="N355" s="87">
        <v>6.0700000000000927E-2</v>
      </c>
      <c r="O355" s="83">
        <v>1074293.5959999999</v>
      </c>
      <c r="P355" s="85">
        <v>93.002629999999996</v>
      </c>
      <c r="Q355" s="73"/>
      <c r="R355" s="83">
        <v>3611.8233000380005</v>
      </c>
      <c r="S355" s="84">
        <v>2.1485871919999996E-3</v>
      </c>
      <c r="T355" s="84">
        <f t="shared" si="6"/>
        <v>2.8343427307866761E-3</v>
      </c>
      <c r="U355" s="84">
        <f>R355/'סכום נכסי הקרן'!$C$42</f>
        <v>2.0933591869221792E-4</v>
      </c>
    </row>
    <row r="356" spans="2:21">
      <c r="B356" s="76" t="s">
        <v>854</v>
      </c>
      <c r="C356" s="73" t="s">
        <v>855</v>
      </c>
      <c r="D356" s="86" t="s">
        <v>27</v>
      </c>
      <c r="E356" s="86" t="s">
        <v>675</v>
      </c>
      <c r="F356" s="73"/>
      <c r="G356" s="86" t="s">
        <v>741</v>
      </c>
      <c r="H356" s="73" t="s">
        <v>824</v>
      </c>
      <c r="I356" s="73" t="s">
        <v>677</v>
      </c>
      <c r="J356" s="73"/>
      <c r="K356" s="83">
        <v>7.3299999999993952</v>
      </c>
      <c r="L356" s="86" t="s">
        <v>131</v>
      </c>
      <c r="M356" s="87">
        <v>6.4000000000000001E-2</v>
      </c>
      <c r="N356" s="87">
        <v>6.3399999999995682E-2</v>
      </c>
      <c r="O356" s="83">
        <v>999342.88</v>
      </c>
      <c r="P356" s="85">
        <v>101.29833000000001</v>
      </c>
      <c r="Q356" s="73"/>
      <c r="R356" s="83">
        <v>3659.5284199370003</v>
      </c>
      <c r="S356" s="84">
        <v>7.9947430399999997E-4</v>
      </c>
      <c r="T356" s="84">
        <f t="shared" si="6"/>
        <v>2.8717788533693103E-3</v>
      </c>
      <c r="U356" s="84">
        <f>R356/'סכום נכסי הקרן'!$C$42</f>
        <v>2.1210083664938224E-4</v>
      </c>
    </row>
    <row r="357" spans="2:21">
      <c r="B357" s="76" t="s">
        <v>856</v>
      </c>
      <c r="C357" s="73" t="s">
        <v>857</v>
      </c>
      <c r="D357" s="86" t="s">
        <v>27</v>
      </c>
      <c r="E357" s="86" t="s">
        <v>675</v>
      </c>
      <c r="F357" s="73"/>
      <c r="G357" s="86" t="s">
        <v>718</v>
      </c>
      <c r="H357" s="73" t="s">
        <v>832</v>
      </c>
      <c r="I357" s="73" t="s">
        <v>708</v>
      </c>
      <c r="J357" s="73"/>
      <c r="K357" s="83">
        <v>4.4999999999999991</v>
      </c>
      <c r="L357" s="86" t="s">
        <v>131</v>
      </c>
      <c r="M357" s="87">
        <v>7.6249999999999998E-2</v>
      </c>
      <c r="N357" s="87">
        <v>8.7200000000000472E-2</v>
      </c>
      <c r="O357" s="83">
        <v>1499014.32</v>
      </c>
      <c r="P357" s="85">
        <v>95.331680000000006</v>
      </c>
      <c r="Q357" s="73"/>
      <c r="R357" s="83">
        <v>5165.9634884080006</v>
      </c>
      <c r="S357" s="84">
        <v>2.9980286400000003E-3</v>
      </c>
      <c r="T357" s="84">
        <f t="shared" si="6"/>
        <v>4.0539389235139337E-3</v>
      </c>
      <c r="U357" s="84">
        <f>R357/'סכום נכסי הקרן'!$C$42</f>
        <v>2.9941157773830351E-4</v>
      </c>
    </row>
    <row r="358" spans="2:21">
      <c r="B358" s="76" t="s">
        <v>858</v>
      </c>
      <c r="C358" s="73" t="s">
        <v>859</v>
      </c>
      <c r="D358" s="86" t="s">
        <v>27</v>
      </c>
      <c r="E358" s="86" t="s">
        <v>675</v>
      </c>
      <c r="F358" s="73"/>
      <c r="G358" s="86" t="s">
        <v>814</v>
      </c>
      <c r="H358" s="73" t="s">
        <v>824</v>
      </c>
      <c r="I358" s="73" t="s">
        <v>288</v>
      </c>
      <c r="J358" s="73"/>
      <c r="K358" s="83">
        <v>6.5499999999986462</v>
      </c>
      <c r="L358" s="86" t="s">
        <v>131</v>
      </c>
      <c r="M358" s="87">
        <v>4.1250000000000002E-2</v>
      </c>
      <c r="N358" s="87">
        <v>7.7799999999983008E-2</v>
      </c>
      <c r="O358" s="83">
        <v>749507.16</v>
      </c>
      <c r="P358" s="85">
        <v>79.042169999999999</v>
      </c>
      <c r="Q358" s="73"/>
      <c r="R358" s="83">
        <v>2141.6225156379996</v>
      </c>
      <c r="S358" s="84">
        <v>7.4950716000000007E-4</v>
      </c>
      <c r="T358" s="84">
        <f t="shared" si="6"/>
        <v>1.6806171578836026E-3</v>
      </c>
      <c r="U358" s="84">
        <f>R358/'סכום נכסי הקרן'!$C$42</f>
        <v>1.2412526293805755E-4</v>
      </c>
    </row>
    <row r="359" spans="2:21">
      <c r="B359" s="76" t="s">
        <v>860</v>
      </c>
      <c r="C359" s="73" t="s">
        <v>861</v>
      </c>
      <c r="D359" s="86" t="s">
        <v>27</v>
      </c>
      <c r="E359" s="86" t="s">
        <v>675</v>
      </c>
      <c r="F359" s="73"/>
      <c r="G359" s="86" t="s">
        <v>814</v>
      </c>
      <c r="H359" s="73" t="s">
        <v>824</v>
      </c>
      <c r="I359" s="73" t="s">
        <v>288</v>
      </c>
      <c r="J359" s="73"/>
      <c r="K359" s="83">
        <v>1.2000000000000002</v>
      </c>
      <c r="L359" s="86" t="s">
        <v>131</v>
      </c>
      <c r="M359" s="87">
        <v>6.25E-2</v>
      </c>
      <c r="N359" s="87">
        <v>8.4900000000002487E-2</v>
      </c>
      <c r="O359" s="83">
        <v>1898751.4720000001</v>
      </c>
      <c r="P359" s="85">
        <v>99.794920000000005</v>
      </c>
      <c r="Q359" s="73"/>
      <c r="R359" s="83">
        <v>6849.9096785699994</v>
      </c>
      <c r="S359" s="84">
        <v>1.4605780553846154E-3</v>
      </c>
      <c r="T359" s="84">
        <f t="shared" si="6"/>
        <v>5.3753990965715037E-3</v>
      </c>
      <c r="U359" s="84">
        <f>R359/'סכום נכסי הקרן'!$C$42</f>
        <v>3.9701060002217701E-4</v>
      </c>
    </row>
    <row r="360" spans="2:21">
      <c r="B360" s="76" t="s">
        <v>862</v>
      </c>
      <c r="C360" s="73" t="s">
        <v>863</v>
      </c>
      <c r="D360" s="86" t="s">
        <v>27</v>
      </c>
      <c r="E360" s="86" t="s">
        <v>675</v>
      </c>
      <c r="F360" s="73"/>
      <c r="G360" s="86" t="s">
        <v>741</v>
      </c>
      <c r="H360" s="73" t="s">
        <v>824</v>
      </c>
      <c r="I360" s="73" t="s">
        <v>677</v>
      </c>
      <c r="J360" s="73"/>
      <c r="K360" s="83">
        <v>3.0199999999997496</v>
      </c>
      <c r="L360" s="86" t="s">
        <v>133</v>
      </c>
      <c r="M360" s="87">
        <v>5.7500000000000002E-2</v>
      </c>
      <c r="N360" s="87">
        <v>5.5799999999995818E-2</v>
      </c>
      <c r="O360" s="83">
        <v>1504011.0344</v>
      </c>
      <c r="P360" s="85">
        <v>101.06919000000001</v>
      </c>
      <c r="Q360" s="73"/>
      <c r="R360" s="83">
        <v>5977.304964125</v>
      </c>
      <c r="S360" s="84">
        <v>2.313863129846154E-3</v>
      </c>
      <c r="T360" s="84">
        <f t="shared" si="6"/>
        <v>4.6906311487011449E-3</v>
      </c>
      <c r="U360" s="84">
        <f>R360/'סכום נכסי הקרן'!$C$42</f>
        <v>3.4643572567780292E-4</v>
      </c>
    </row>
    <row r="361" spans="2:21">
      <c r="B361" s="76" t="s">
        <v>864</v>
      </c>
      <c r="C361" s="73" t="s">
        <v>865</v>
      </c>
      <c r="D361" s="86" t="s">
        <v>27</v>
      </c>
      <c r="E361" s="86" t="s">
        <v>675</v>
      </c>
      <c r="F361" s="73"/>
      <c r="G361" s="86" t="s">
        <v>741</v>
      </c>
      <c r="H361" s="73" t="s">
        <v>866</v>
      </c>
      <c r="I361" s="73" t="s">
        <v>708</v>
      </c>
      <c r="J361" s="73"/>
      <c r="K361" s="83">
        <v>6.7000000000000419</v>
      </c>
      <c r="L361" s="86" t="s">
        <v>131</v>
      </c>
      <c r="M361" s="87">
        <v>3.7499999999999999E-2</v>
      </c>
      <c r="N361" s="87">
        <v>6.1099999999999516E-2</v>
      </c>
      <c r="O361" s="83">
        <v>1598948.608</v>
      </c>
      <c r="P361" s="85">
        <v>85.134</v>
      </c>
      <c r="Q361" s="73"/>
      <c r="R361" s="83">
        <v>4920.9148021840001</v>
      </c>
      <c r="S361" s="84">
        <v>1.5989486079999999E-3</v>
      </c>
      <c r="T361" s="84">
        <f t="shared" si="6"/>
        <v>3.8616393825921746E-3</v>
      </c>
      <c r="U361" s="84">
        <f>R361/'סכום נכסי הקרן'!$C$42</f>
        <v>2.8520891952562671E-4</v>
      </c>
    </row>
    <row r="362" spans="2:21">
      <c r="B362" s="76" t="s">
        <v>867</v>
      </c>
      <c r="C362" s="73" t="s">
        <v>868</v>
      </c>
      <c r="D362" s="86" t="s">
        <v>27</v>
      </c>
      <c r="E362" s="86" t="s">
        <v>675</v>
      </c>
      <c r="F362" s="73"/>
      <c r="G362" s="86" t="s">
        <v>741</v>
      </c>
      <c r="H362" s="73" t="s">
        <v>866</v>
      </c>
      <c r="I362" s="73" t="s">
        <v>708</v>
      </c>
      <c r="J362" s="73"/>
      <c r="K362" s="83">
        <v>5.14</v>
      </c>
      <c r="L362" s="86" t="s">
        <v>131</v>
      </c>
      <c r="M362" s="87">
        <v>5.8749999999999997E-2</v>
      </c>
      <c r="N362" s="87">
        <v>6.3200000000000006E-2</v>
      </c>
      <c r="O362" s="83">
        <v>149901.432</v>
      </c>
      <c r="P362" s="85">
        <v>98.967010000000002</v>
      </c>
      <c r="Q362" s="73"/>
      <c r="R362" s="83">
        <v>536.29599095000003</v>
      </c>
      <c r="S362" s="84">
        <v>2.9980286400000002E-4</v>
      </c>
      <c r="T362" s="84">
        <f t="shared" si="6"/>
        <v>4.2085299230534812E-4</v>
      </c>
      <c r="U362" s="84">
        <f>R362/'סכום נכסי הקרן'!$C$42</f>
        <v>3.1082919797125866E-5</v>
      </c>
    </row>
    <row r="363" spans="2:21">
      <c r="B363" s="76" t="s">
        <v>869</v>
      </c>
      <c r="C363" s="73" t="s">
        <v>870</v>
      </c>
      <c r="D363" s="86" t="s">
        <v>27</v>
      </c>
      <c r="E363" s="86" t="s">
        <v>675</v>
      </c>
      <c r="F363" s="73"/>
      <c r="G363" s="86" t="s">
        <v>829</v>
      </c>
      <c r="H363" s="73" t="s">
        <v>871</v>
      </c>
      <c r="I363" s="73" t="s">
        <v>677</v>
      </c>
      <c r="J363" s="73"/>
      <c r="K363" s="83">
        <v>6.7900000000000666</v>
      </c>
      <c r="L363" s="86" t="s">
        <v>131</v>
      </c>
      <c r="M363" s="87">
        <v>0.04</v>
      </c>
      <c r="N363" s="87">
        <v>5.7999999999999996E-2</v>
      </c>
      <c r="O363" s="83">
        <v>1911243.2579999999</v>
      </c>
      <c r="P363" s="85">
        <v>87.642669999999995</v>
      </c>
      <c r="Q363" s="73"/>
      <c r="R363" s="83">
        <v>6055.35837644</v>
      </c>
      <c r="S363" s="84">
        <v>3.8224865159999996E-3</v>
      </c>
      <c r="T363" s="84">
        <f t="shared" si="6"/>
        <v>4.7518827945958343E-3</v>
      </c>
      <c r="U363" s="84">
        <f>R363/'סכום נכסי הקרן'!$C$42</f>
        <v>3.5095958562794254E-4</v>
      </c>
    </row>
    <row r="364" spans="2:21">
      <c r="B364" s="76" t="s">
        <v>872</v>
      </c>
      <c r="C364" s="73" t="s">
        <v>873</v>
      </c>
      <c r="D364" s="86" t="s">
        <v>27</v>
      </c>
      <c r="E364" s="86" t="s">
        <v>675</v>
      </c>
      <c r="F364" s="73"/>
      <c r="G364" s="86" t="s">
        <v>874</v>
      </c>
      <c r="H364" s="73" t="s">
        <v>866</v>
      </c>
      <c r="I364" s="73" t="s">
        <v>708</v>
      </c>
      <c r="J364" s="73"/>
      <c r="K364" s="83">
        <v>7.1800000000002795</v>
      </c>
      <c r="L364" s="86" t="s">
        <v>131</v>
      </c>
      <c r="M364" s="87">
        <v>6.0999999999999999E-2</v>
      </c>
      <c r="N364" s="87">
        <v>6.5700000000001216E-2</v>
      </c>
      <c r="O364" s="83">
        <v>1249178.6000000001</v>
      </c>
      <c r="P364" s="85">
        <v>96.951719999999995</v>
      </c>
      <c r="Q364" s="73"/>
      <c r="R364" s="83">
        <v>4378.1271018709995</v>
      </c>
      <c r="S364" s="84">
        <v>7.1381634285714289E-4</v>
      </c>
      <c r="T364" s="84">
        <f t="shared" si="6"/>
        <v>3.4356920853569018E-3</v>
      </c>
      <c r="U364" s="84">
        <f>R364/'סכום נכסי הקרן'!$C$42</f>
        <v>2.537497498872164E-4</v>
      </c>
    </row>
    <row r="365" spans="2:21">
      <c r="B365" s="76" t="s">
        <v>875</v>
      </c>
      <c r="C365" s="73" t="s">
        <v>876</v>
      </c>
      <c r="D365" s="86" t="s">
        <v>27</v>
      </c>
      <c r="E365" s="86" t="s">
        <v>675</v>
      </c>
      <c r="F365" s="73"/>
      <c r="G365" s="86" t="s">
        <v>874</v>
      </c>
      <c r="H365" s="73" t="s">
        <v>866</v>
      </c>
      <c r="I365" s="73" t="s">
        <v>708</v>
      </c>
      <c r="J365" s="73"/>
      <c r="K365" s="83">
        <v>3.8099999999997776</v>
      </c>
      <c r="L365" s="86" t="s">
        <v>131</v>
      </c>
      <c r="M365" s="87">
        <v>7.3499999999999996E-2</v>
      </c>
      <c r="N365" s="87">
        <v>6.5499999999995409E-2</v>
      </c>
      <c r="O365" s="83">
        <v>799474.304</v>
      </c>
      <c r="P365" s="85">
        <v>105.62582999999999</v>
      </c>
      <c r="Q365" s="73"/>
      <c r="R365" s="83">
        <v>3052.6917956279999</v>
      </c>
      <c r="S365" s="84">
        <v>5.3298286933333339E-4</v>
      </c>
      <c r="T365" s="84">
        <f t="shared" si="6"/>
        <v>2.3955697943970054E-3</v>
      </c>
      <c r="U365" s="84">
        <f>R365/'סכום נכסי הקרן'!$C$42</f>
        <v>1.7692948642179153E-4</v>
      </c>
    </row>
    <row r="366" spans="2:21">
      <c r="B366" s="76" t="s">
        <v>877</v>
      </c>
      <c r="C366" s="73" t="s">
        <v>878</v>
      </c>
      <c r="D366" s="86" t="s">
        <v>27</v>
      </c>
      <c r="E366" s="86" t="s">
        <v>675</v>
      </c>
      <c r="F366" s="73"/>
      <c r="G366" s="86" t="s">
        <v>874</v>
      </c>
      <c r="H366" s="73" t="s">
        <v>871</v>
      </c>
      <c r="I366" s="73" t="s">
        <v>677</v>
      </c>
      <c r="J366" s="73"/>
      <c r="K366" s="83">
        <v>5.9800000000005866</v>
      </c>
      <c r="L366" s="86" t="s">
        <v>131</v>
      </c>
      <c r="M366" s="87">
        <v>3.7499999999999999E-2</v>
      </c>
      <c r="N366" s="87">
        <v>5.9600000000006446E-2</v>
      </c>
      <c r="O366" s="83">
        <v>1199211.456</v>
      </c>
      <c r="P366" s="85">
        <v>87.350579999999994</v>
      </c>
      <c r="Q366" s="73"/>
      <c r="R366" s="83">
        <v>3786.7783010109997</v>
      </c>
      <c r="S366" s="84">
        <v>2.9980286399999998E-3</v>
      </c>
      <c r="T366" s="84">
        <f t="shared" si="6"/>
        <v>2.9716369431633943E-3</v>
      </c>
      <c r="U366" s="84">
        <f>R366/'סכום נכסי הקרן'!$C$42</f>
        <v>2.194760509235193E-4</v>
      </c>
    </row>
    <row r="367" spans="2:21">
      <c r="B367" s="76" t="s">
        <v>879</v>
      </c>
      <c r="C367" s="73" t="s">
        <v>880</v>
      </c>
      <c r="D367" s="86" t="s">
        <v>27</v>
      </c>
      <c r="E367" s="86" t="s">
        <v>675</v>
      </c>
      <c r="F367" s="73"/>
      <c r="G367" s="86" t="s">
        <v>768</v>
      </c>
      <c r="H367" s="73" t="s">
        <v>866</v>
      </c>
      <c r="I367" s="73" t="s">
        <v>708</v>
      </c>
      <c r="J367" s="73"/>
      <c r="K367" s="83">
        <v>4.540000000000135</v>
      </c>
      <c r="L367" s="86" t="s">
        <v>131</v>
      </c>
      <c r="M367" s="87">
        <v>5.1249999999999997E-2</v>
      </c>
      <c r="N367" s="87">
        <v>6.1600000000002195E-2</v>
      </c>
      <c r="O367" s="83">
        <v>1782178.1250479999</v>
      </c>
      <c r="P367" s="85">
        <v>96.047790000000006</v>
      </c>
      <c r="Q367" s="73"/>
      <c r="R367" s="83">
        <v>6187.9499795540005</v>
      </c>
      <c r="S367" s="84">
        <v>3.2403238637236363E-3</v>
      </c>
      <c r="T367" s="84">
        <f t="shared" si="6"/>
        <v>4.8559327481042368E-3</v>
      </c>
      <c r="U367" s="84">
        <f>R367/'סכום נכסי הקרן'!$C$42</f>
        <v>3.586443981846507E-4</v>
      </c>
    </row>
    <row r="368" spans="2:21">
      <c r="B368" s="76" t="s">
        <v>881</v>
      </c>
      <c r="C368" s="73" t="s">
        <v>882</v>
      </c>
      <c r="D368" s="86" t="s">
        <v>27</v>
      </c>
      <c r="E368" s="86" t="s">
        <v>675</v>
      </c>
      <c r="F368" s="73"/>
      <c r="G368" s="86" t="s">
        <v>776</v>
      </c>
      <c r="H368" s="73" t="s">
        <v>866</v>
      </c>
      <c r="I368" s="73" t="s">
        <v>708</v>
      </c>
      <c r="J368" s="73"/>
      <c r="K368" s="83">
        <v>6.760000000000197</v>
      </c>
      <c r="L368" s="86" t="s">
        <v>131</v>
      </c>
      <c r="M368" s="87">
        <v>0.04</v>
      </c>
      <c r="N368" s="87">
        <v>5.9100000000001478E-2</v>
      </c>
      <c r="O368" s="83">
        <v>1573965.0359999998</v>
      </c>
      <c r="P368" s="85">
        <v>89.044560000000004</v>
      </c>
      <c r="Q368" s="73"/>
      <c r="R368" s="83">
        <v>5066.531568075</v>
      </c>
      <c r="S368" s="84">
        <v>1.4308773054545452E-3</v>
      </c>
      <c r="T368" s="84">
        <f t="shared" si="6"/>
        <v>3.9759107041929514E-3</v>
      </c>
      <c r="U368" s="84">
        <f>R368/'סכום נכסי הקרן'!$C$42</f>
        <v>2.9364865118815329E-4</v>
      </c>
    </row>
    <row r="369" spans="2:21">
      <c r="B369" s="76" t="s">
        <v>883</v>
      </c>
      <c r="C369" s="73" t="s">
        <v>884</v>
      </c>
      <c r="D369" s="86" t="s">
        <v>27</v>
      </c>
      <c r="E369" s="86" t="s">
        <v>675</v>
      </c>
      <c r="F369" s="73"/>
      <c r="G369" s="86" t="s">
        <v>746</v>
      </c>
      <c r="H369" s="73" t="s">
        <v>866</v>
      </c>
      <c r="I369" s="73" t="s">
        <v>708</v>
      </c>
      <c r="J369" s="73"/>
      <c r="K369" s="83">
        <v>5.3800000000002735</v>
      </c>
      <c r="L369" s="86" t="s">
        <v>131</v>
      </c>
      <c r="M369" s="87">
        <v>4.0910000000000002E-2</v>
      </c>
      <c r="N369" s="87">
        <v>6.2400000000003654E-2</v>
      </c>
      <c r="O369" s="83">
        <v>679053.48695999989</v>
      </c>
      <c r="P369" s="85">
        <v>89.327299999999994</v>
      </c>
      <c r="Q369" s="73"/>
      <c r="R369" s="83">
        <v>2192.7872946299999</v>
      </c>
      <c r="S369" s="84">
        <v>1.3581069739199998E-3</v>
      </c>
      <c r="T369" s="84">
        <f t="shared" si="6"/>
        <v>1.7207682138355249E-3</v>
      </c>
      <c r="U369" s="84">
        <f>R369/'סכום נכסי הקרן'!$C$42</f>
        <v>1.2709069760227879E-4</v>
      </c>
    </row>
    <row r="370" spans="2:21">
      <c r="B370" s="76" t="s">
        <v>885</v>
      </c>
      <c r="C370" s="73" t="s">
        <v>886</v>
      </c>
      <c r="D370" s="86" t="s">
        <v>27</v>
      </c>
      <c r="E370" s="86" t="s">
        <v>675</v>
      </c>
      <c r="F370" s="73"/>
      <c r="G370" s="86" t="s">
        <v>718</v>
      </c>
      <c r="H370" s="73" t="s">
        <v>871</v>
      </c>
      <c r="I370" s="73" t="s">
        <v>677</v>
      </c>
      <c r="J370" s="73"/>
      <c r="K370" s="83">
        <v>4.9300000000003399</v>
      </c>
      <c r="L370" s="86" t="s">
        <v>133</v>
      </c>
      <c r="M370" s="87">
        <v>7.8750000000000001E-2</v>
      </c>
      <c r="N370" s="87">
        <v>9.6600000000005681E-2</v>
      </c>
      <c r="O370" s="83">
        <v>1489020.8912</v>
      </c>
      <c r="P370" s="85">
        <v>92.595299999999995</v>
      </c>
      <c r="Q370" s="73"/>
      <c r="R370" s="83">
        <v>5421.5731932119998</v>
      </c>
      <c r="S370" s="84">
        <v>1.4890208912000001E-3</v>
      </c>
      <c r="T370" s="84">
        <f t="shared" si="6"/>
        <v>4.2545261196600247E-3</v>
      </c>
      <c r="U370" s="84">
        <f>R370/'סכום נכסי הקרן'!$C$42</f>
        <v>3.1422633691581612E-4</v>
      </c>
    </row>
    <row r="371" spans="2:21">
      <c r="B371" s="76" t="s">
        <v>887</v>
      </c>
      <c r="C371" s="73" t="s">
        <v>888</v>
      </c>
      <c r="D371" s="86" t="s">
        <v>27</v>
      </c>
      <c r="E371" s="86" t="s">
        <v>675</v>
      </c>
      <c r="F371" s="73"/>
      <c r="G371" s="86" t="s">
        <v>814</v>
      </c>
      <c r="H371" s="73" t="s">
        <v>871</v>
      </c>
      <c r="I371" s="73" t="s">
        <v>677</v>
      </c>
      <c r="J371" s="73"/>
      <c r="K371" s="83">
        <v>5.8899999999995609</v>
      </c>
      <c r="L371" s="86" t="s">
        <v>133</v>
      </c>
      <c r="M371" s="87">
        <v>6.1349999999999995E-2</v>
      </c>
      <c r="N371" s="87">
        <v>6.6699999999992071E-2</v>
      </c>
      <c r="O371" s="83">
        <v>499671.44</v>
      </c>
      <c r="P371" s="85">
        <v>97.506069999999994</v>
      </c>
      <c r="Q371" s="73"/>
      <c r="R371" s="83">
        <v>1915.8070700559999</v>
      </c>
      <c r="S371" s="84">
        <v>4.9967144000000001E-4</v>
      </c>
      <c r="T371" s="84">
        <f t="shared" si="6"/>
        <v>1.5034107129620138E-3</v>
      </c>
      <c r="U371" s="84">
        <f>R371/'סכום נכסי הקרן'!$C$42</f>
        <v>1.1103733481175548E-4</v>
      </c>
    </row>
    <row r="372" spans="2:21">
      <c r="B372" s="76" t="s">
        <v>889</v>
      </c>
      <c r="C372" s="73" t="s">
        <v>890</v>
      </c>
      <c r="D372" s="86" t="s">
        <v>27</v>
      </c>
      <c r="E372" s="86" t="s">
        <v>675</v>
      </c>
      <c r="F372" s="73"/>
      <c r="G372" s="86" t="s">
        <v>814</v>
      </c>
      <c r="H372" s="73" t="s">
        <v>871</v>
      </c>
      <c r="I372" s="73" t="s">
        <v>677</v>
      </c>
      <c r="J372" s="73"/>
      <c r="K372" s="83">
        <v>4.560000000000306</v>
      </c>
      <c r="L372" s="86" t="s">
        <v>133</v>
      </c>
      <c r="M372" s="87">
        <v>7.1249999999999994E-2</v>
      </c>
      <c r="N372" s="87">
        <v>6.6400000000004428E-2</v>
      </c>
      <c r="O372" s="83">
        <v>1499014.32</v>
      </c>
      <c r="P372" s="85">
        <v>104.10363</v>
      </c>
      <c r="Q372" s="73"/>
      <c r="R372" s="83">
        <v>6136.3094728770002</v>
      </c>
      <c r="S372" s="84">
        <v>1.99868576E-3</v>
      </c>
      <c r="T372" s="84">
        <f t="shared" si="6"/>
        <v>4.8154083695410455E-3</v>
      </c>
      <c r="U372" s="84">
        <f>R372/'סכום נכסי הקרן'!$C$42</f>
        <v>3.5565139104976463E-4</v>
      </c>
    </row>
    <row r="373" spans="2:21">
      <c r="B373" s="76" t="s">
        <v>891</v>
      </c>
      <c r="C373" s="73" t="s">
        <v>892</v>
      </c>
      <c r="D373" s="86" t="s">
        <v>27</v>
      </c>
      <c r="E373" s="86" t="s">
        <v>675</v>
      </c>
      <c r="F373" s="73"/>
      <c r="G373" s="86" t="s">
        <v>765</v>
      </c>
      <c r="H373" s="73" t="s">
        <v>695</v>
      </c>
      <c r="I373" s="73" t="s">
        <v>677</v>
      </c>
      <c r="J373" s="73"/>
      <c r="K373" s="83">
        <v>4.5099999999997413</v>
      </c>
      <c r="L373" s="86" t="s">
        <v>131</v>
      </c>
      <c r="M373" s="87">
        <v>4.6249999999999999E-2</v>
      </c>
      <c r="N373" s="87">
        <v>6.109999999999742E-2</v>
      </c>
      <c r="O373" s="83">
        <v>1249328.501432</v>
      </c>
      <c r="P373" s="85">
        <v>94.046379999999999</v>
      </c>
      <c r="Q373" s="73"/>
      <c r="R373" s="83">
        <v>4247.4376250099995</v>
      </c>
      <c r="S373" s="84">
        <v>2.2715063662400001E-3</v>
      </c>
      <c r="T373" s="84">
        <f t="shared" si="6"/>
        <v>3.333134806675137E-3</v>
      </c>
      <c r="U373" s="84">
        <f>R373/'סכום נכסי הקרן'!$C$42</f>
        <v>2.4617518174546515E-4</v>
      </c>
    </row>
    <row r="374" spans="2:21">
      <c r="B374" s="76" t="s">
        <v>893</v>
      </c>
      <c r="C374" s="73" t="s">
        <v>894</v>
      </c>
      <c r="D374" s="86" t="s">
        <v>27</v>
      </c>
      <c r="E374" s="86" t="s">
        <v>675</v>
      </c>
      <c r="F374" s="73"/>
      <c r="G374" s="86" t="s">
        <v>765</v>
      </c>
      <c r="H374" s="73" t="s">
        <v>895</v>
      </c>
      <c r="I374" s="73" t="s">
        <v>708</v>
      </c>
      <c r="J374" s="73"/>
      <c r="K374" s="83">
        <v>4.190000000000305</v>
      </c>
      <c r="L374" s="86" t="s">
        <v>131</v>
      </c>
      <c r="M374" s="87">
        <v>6.3750000000000001E-2</v>
      </c>
      <c r="N374" s="87">
        <v>5.7700000000003776E-2</v>
      </c>
      <c r="O374" s="83">
        <v>1399080.0319999999</v>
      </c>
      <c r="P374" s="85">
        <v>103.01075</v>
      </c>
      <c r="Q374" s="73"/>
      <c r="R374" s="83">
        <v>5209.9482451390004</v>
      </c>
      <c r="S374" s="84">
        <v>2.7981600639999998E-3</v>
      </c>
      <c r="T374" s="84">
        <f t="shared" si="6"/>
        <v>4.0884555277743411E-3</v>
      </c>
      <c r="U374" s="84">
        <f>R374/'סכום נכסי הקרן'!$C$42</f>
        <v>3.0196086896709662E-4</v>
      </c>
    </row>
    <row r="375" spans="2:21">
      <c r="B375" s="76" t="s">
        <v>896</v>
      </c>
      <c r="C375" s="73" t="s">
        <v>897</v>
      </c>
      <c r="D375" s="86" t="s">
        <v>27</v>
      </c>
      <c r="E375" s="86" t="s">
        <v>675</v>
      </c>
      <c r="F375" s="73"/>
      <c r="G375" s="86" t="s">
        <v>718</v>
      </c>
      <c r="H375" s="73" t="s">
        <v>695</v>
      </c>
      <c r="I375" s="73" t="s">
        <v>677</v>
      </c>
      <c r="J375" s="73"/>
      <c r="K375" s="83">
        <v>4.0700000000010021</v>
      </c>
      <c r="L375" s="86" t="s">
        <v>134</v>
      </c>
      <c r="M375" s="87">
        <v>8.5000000000000006E-2</v>
      </c>
      <c r="N375" s="87">
        <v>0.10240000000002539</v>
      </c>
      <c r="O375" s="83">
        <v>499671.44</v>
      </c>
      <c r="P375" s="85">
        <v>92.497389999999996</v>
      </c>
      <c r="Q375" s="73"/>
      <c r="R375" s="83">
        <v>2064.6641077990002</v>
      </c>
      <c r="S375" s="84">
        <v>6.6622858666666668E-4</v>
      </c>
      <c r="T375" s="84">
        <f t="shared" si="6"/>
        <v>1.620224805957336E-3</v>
      </c>
      <c r="U375" s="84">
        <f>R375/'סכום נכסי הקרן'!$C$42</f>
        <v>1.1966486782241115E-4</v>
      </c>
    </row>
    <row r="376" spans="2:21">
      <c r="B376" s="76" t="s">
        <v>898</v>
      </c>
      <c r="C376" s="73" t="s">
        <v>899</v>
      </c>
      <c r="D376" s="86" t="s">
        <v>27</v>
      </c>
      <c r="E376" s="86" t="s">
        <v>675</v>
      </c>
      <c r="F376" s="73"/>
      <c r="G376" s="86" t="s">
        <v>718</v>
      </c>
      <c r="H376" s="73" t="s">
        <v>695</v>
      </c>
      <c r="I376" s="73" t="s">
        <v>677</v>
      </c>
      <c r="J376" s="73"/>
      <c r="K376" s="83">
        <v>4.3800000000004067</v>
      </c>
      <c r="L376" s="86" t="s">
        <v>134</v>
      </c>
      <c r="M376" s="87">
        <v>8.5000000000000006E-2</v>
      </c>
      <c r="N376" s="87">
        <v>0.10100000000000872</v>
      </c>
      <c r="O376" s="83">
        <v>499671.44</v>
      </c>
      <c r="P376" s="85">
        <v>92.463390000000004</v>
      </c>
      <c r="Q376" s="73"/>
      <c r="R376" s="83">
        <v>2063.9051828319998</v>
      </c>
      <c r="S376" s="84">
        <v>6.6622858666666668E-4</v>
      </c>
      <c r="T376" s="84">
        <f t="shared" si="6"/>
        <v>1.619629247070663E-3</v>
      </c>
      <c r="U376" s="84">
        <f>R376/'סכום נכסי הקרן'!$C$42</f>
        <v>1.196208816575332E-4</v>
      </c>
    </row>
    <row r="377" spans="2:21">
      <c r="B377" s="76" t="s">
        <v>900</v>
      </c>
      <c r="C377" s="73" t="s">
        <v>901</v>
      </c>
      <c r="D377" s="86" t="s">
        <v>27</v>
      </c>
      <c r="E377" s="86" t="s">
        <v>675</v>
      </c>
      <c r="F377" s="73"/>
      <c r="G377" s="86" t="s">
        <v>821</v>
      </c>
      <c r="H377" s="73" t="s">
        <v>895</v>
      </c>
      <c r="I377" s="73" t="s">
        <v>708</v>
      </c>
      <c r="J377" s="73"/>
      <c r="K377" s="83">
        <v>6.2599999999995539</v>
      </c>
      <c r="L377" s="86" t="s">
        <v>131</v>
      </c>
      <c r="M377" s="87">
        <v>4.1250000000000002E-2</v>
      </c>
      <c r="N377" s="87">
        <v>6.3699999999995205E-2</v>
      </c>
      <c r="O377" s="83">
        <v>1600247.7537440001</v>
      </c>
      <c r="P377" s="85">
        <v>86.028040000000004</v>
      </c>
      <c r="Q377" s="73"/>
      <c r="R377" s="83">
        <v>4976.6324219469998</v>
      </c>
      <c r="S377" s="84">
        <v>3.2004955074880002E-3</v>
      </c>
      <c r="T377" s="84">
        <f t="shared" si="6"/>
        <v>3.9053632354590444E-3</v>
      </c>
      <c r="U377" s="84">
        <f>R377/'סכום נכסי הקרן'!$C$42</f>
        <v>2.8843823008473086E-4</v>
      </c>
    </row>
    <row r="378" spans="2:21">
      <c r="B378" s="76" t="s">
        <v>902</v>
      </c>
      <c r="C378" s="73" t="s">
        <v>903</v>
      </c>
      <c r="D378" s="86" t="s">
        <v>27</v>
      </c>
      <c r="E378" s="86" t="s">
        <v>675</v>
      </c>
      <c r="F378" s="73"/>
      <c r="G378" s="86" t="s">
        <v>821</v>
      </c>
      <c r="H378" s="73" t="s">
        <v>895</v>
      </c>
      <c r="I378" s="73" t="s">
        <v>708</v>
      </c>
      <c r="J378" s="73"/>
      <c r="K378" s="83">
        <v>4.7200000000004101</v>
      </c>
      <c r="L378" s="86" t="s">
        <v>131</v>
      </c>
      <c r="M378" s="87">
        <v>0.04</v>
      </c>
      <c r="N378" s="87">
        <v>7.1700000000003469E-2</v>
      </c>
      <c r="O378" s="83">
        <v>749507.16</v>
      </c>
      <c r="P378" s="85">
        <v>86.543329999999997</v>
      </c>
      <c r="Q378" s="73"/>
      <c r="R378" s="83">
        <v>2344.864254607</v>
      </c>
      <c r="S378" s="84">
        <v>3.7475358000000004E-4</v>
      </c>
      <c r="T378" s="84">
        <f t="shared" si="6"/>
        <v>1.8401091090632653E-3</v>
      </c>
      <c r="U378" s="84">
        <f>R378/'סכום נכסי הקרן'!$C$42</f>
        <v>1.3590485252740209E-4</v>
      </c>
    </row>
    <row r="379" spans="2:21">
      <c r="B379" s="76" t="s">
        <v>904</v>
      </c>
      <c r="C379" s="73" t="s">
        <v>905</v>
      </c>
      <c r="D379" s="86" t="s">
        <v>27</v>
      </c>
      <c r="E379" s="86" t="s">
        <v>675</v>
      </c>
      <c r="F379" s="73"/>
      <c r="G379" s="86" t="s">
        <v>724</v>
      </c>
      <c r="H379" s="73" t="s">
        <v>695</v>
      </c>
      <c r="I379" s="73" t="s">
        <v>677</v>
      </c>
      <c r="J379" s="73"/>
      <c r="K379" s="83">
        <v>2.8100000000003966</v>
      </c>
      <c r="L379" s="86" t="s">
        <v>131</v>
      </c>
      <c r="M379" s="87">
        <v>4.3749999999999997E-2</v>
      </c>
      <c r="N379" s="87">
        <v>6.0800000000010367E-2</v>
      </c>
      <c r="O379" s="83">
        <v>749507.16</v>
      </c>
      <c r="P379" s="85">
        <v>96.794210000000007</v>
      </c>
      <c r="Q379" s="73"/>
      <c r="R379" s="83">
        <v>2622.608471816</v>
      </c>
      <c r="S379" s="84">
        <v>3.7475358000000004E-4</v>
      </c>
      <c r="T379" s="84">
        <f t="shared" si="6"/>
        <v>2.0580661456259574E-3</v>
      </c>
      <c r="U379" s="84">
        <f>R379/'סכום נכסי הקרן'!$C$42</f>
        <v>1.5200249519732039E-4</v>
      </c>
    </row>
    <row r="380" spans="2:21">
      <c r="B380" s="76" t="s">
        <v>906</v>
      </c>
      <c r="C380" s="73" t="s">
        <v>907</v>
      </c>
      <c r="D380" s="86" t="s">
        <v>27</v>
      </c>
      <c r="E380" s="86" t="s">
        <v>675</v>
      </c>
      <c r="F380" s="73"/>
      <c r="G380" s="86" t="s">
        <v>736</v>
      </c>
      <c r="H380" s="73" t="s">
        <v>908</v>
      </c>
      <c r="I380" s="73" t="s">
        <v>708</v>
      </c>
      <c r="J380" s="73"/>
      <c r="K380" s="83">
        <v>4.119999999999516</v>
      </c>
      <c r="L380" s="86" t="s">
        <v>133</v>
      </c>
      <c r="M380" s="87">
        <v>2.6249999999999999E-2</v>
      </c>
      <c r="N380" s="87">
        <v>0.10459999999998776</v>
      </c>
      <c r="O380" s="83">
        <v>901906.94920000003</v>
      </c>
      <c r="P380" s="85">
        <v>74.511700000000005</v>
      </c>
      <c r="Q380" s="73"/>
      <c r="R380" s="83">
        <v>2642.5413758939999</v>
      </c>
      <c r="S380" s="84">
        <v>3.0063564973333333E-3</v>
      </c>
      <c r="T380" s="84">
        <f t="shared" si="6"/>
        <v>2.073708295610524E-3</v>
      </c>
      <c r="U380" s="84">
        <f>R380/'סכום נכסי הקרן'!$C$42</f>
        <v>1.5315777673817764E-4</v>
      </c>
    </row>
    <row r="381" spans="2:21">
      <c r="B381" s="76" t="s">
        <v>909</v>
      </c>
      <c r="C381" s="73" t="s">
        <v>910</v>
      </c>
      <c r="D381" s="86" t="s">
        <v>27</v>
      </c>
      <c r="E381" s="86" t="s">
        <v>675</v>
      </c>
      <c r="F381" s="73"/>
      <c r="G381" s="86" t="s">
        <v>718</v>
      </c>
      <c r="H381" s="73" t="s">
        <v>911</v>
      </c>
      <c r="I381" s="73" t="s">
        <v>677</v>
      </c>
      <c r="J381" s="73"/>
      <c r="K381" s="83">
        <v>3.9800000000004037</v>
      </c>
      <c r="L381" s="86" t="s">
        <v>134</v>
      </c>
      <c r="M381" s="87">
        <v>8.8749999999999996E-2</v>
      </c>
      <c r="N381" s="87">
        <v>0.11230000000000828</v>
      </c>
      <c r="O381" s="83">
        <v>1014333.0232000001</v>
      </c>
      <c r="P381" s="85">
        <v>90.816869999999994</v>
      </c>
      <c r="Q381" s="73"/>
      <c r="R381" s="83">
        <v>4115.119859333</v>
      </c>
      <c r="S381" s="84">
        <v>8.1146641856000008E-4</v>
      </c>
      <c r="T381" s="84">
        <f t="shared" si="6"/>
        <v>3.2292997443960402E-3</v>
      </c>
      <c r="U381" s="84">
        <f>R381/'סכום נכסי הקרן'!$C$42</f>
        <v>2.385062404002435E-4</v>
      </c>
    </row>
    <row r="382" spans="2:21">
      <c r="B382" s="76" t="s">
        <v>912</v>
      </c>
      <c r="C382" s="73" t="s">
        <v>913</v>
      </c>
      <c r="D382" s="86" t="s">
        <v>27</v>
      </c>
      <c r="E382" s="86" t="s">
        <v>675</v>
      </c>
      <c r="F382" s="73"/>
      <c r="G382" s="86" t="s">
        <v>821</v>
      </c>
      <c r="H382" s="73" t="s">
        <v>908</v>
      </c>
      <c r="I382" s="73" t="s">
        <v>708</v>
      </c>
      <c r="J382" s="73"/>
      <c r="K382" s="83">
        <v>6.1999999999968098</v>
      </c>
      <c r="L382" s="86" t="s">
        <v>131</v>
      </c>
      <c r="M382" s="87">
        <v>4.4999999999999998E-2</v>
      </c>
      <c r="N382" s="87">
        <v>7.2399999999965478E-2</v>
      </c>
      <c r="O382" s="83">
        <v>349770.00799999997</v>
      </c>
      <c r="P382" s="85">
        <v>84.280500000000004</v>
      </c>
      <c r="Q382" s="73"/>
      <c r="R382" s="83">
        <v>1065.6583006569999</v>
      </c>
      <c r="S382" s="84">
        <v>1.2718909381818181E-4</v>
      </c>
      <c r="T382" s="84">
        <f t="shared" si="6"/>
        <v>8.3626484660472488E-4</v>
      </c>
      <c r="U382" s="84">
        <f>R382/'סכום נכסי הקרן'!$C$42</f>
        <v>6.1763973718668302E-5</v>
      </c>
    </row>
    <row r="383" spans="2:21">
      <c r="B383" s="76" t="s">
        <v>914</v>
      </c>
      <c r="C383" s="73" t="s">
        <v>915</v>
      </c>
      <c r="D383" s="86" t="s">
        <v>27</v>
      </c>
      <c r="E383" s="86" t="s">
        <v>675</v>
      </c>
      <c r="F383" s="73"/>
      <c r="G383" s="86" t="s">
        <v>821</v>
      </c>
      <c r="H383" s="73" t="s">
        <v>908</v>
      </c>
      <c r="I383" s="73" t="s">
        <v>708</v>
      </c>
      <c r="J383" s="73"/>
      <c r="K383" s="83">
        <v>5.8599999999996442</v>
      </c>
      <c r="L383" s="86" t="s">
        <v>131</v>
      </c>
      <c r="M383" s="87">
        <v>4.7500000000000001E-2</v>
      </c>
      <c r="N383" s="87">
        <v>7.2199999999995879E-2</v>
      </c>
      <c r="O383" s="83">
        <v>1598948.608</v>
      </c>
      <c r="P383" s="85">
        <v>86.378640000000004</v>
      </c>
      <c r="Q383" s="73"/>
      <c r="R383" s="83">
        <v>4992.8574086729996</v>
      </c>
      <c r="S383" s="84">
        <v>5.2424544524590168E-4</v>
      </c>
      <c r="T383" s="84">
        <f t="shared" si="6"/>
        <v>3.9180956338528044E-3</v>
      </c>
      <c r="U383" s="84">
        <f>R383/'סכום נכסי הקרן'!$C$42</f>
        <v>2.8937860623824327E-4</v>
      </c>
    </row>
    <row r="384" spans="2:21">
      <c r="B384" s="76" t="s">
        <v>916</v>
      </c>
      <c r="C384" s="73" t="s">
        <v>917</v>
      </c>
      <c r="D384" s="86" t="s">
        <v>27</v>
      </c>
      <c r="E384" s="86" t="s">
        <v>675</v>
      </c>
      <c r="F384" s="73"/>
      <c r="G384" s="86" t="s">
        <v>773</v>
      </c>
      <c r="H384" s="73" t="s">
        <v>911</v>
      </c>
      <c r="I384" s="73" t="s">
        <v>677</v>
      </c>
      <c r="J384" s="73"/>
      <c r="K384" s="83">
        <v>2.6</v>
      </c>
      <c r="L384" s="86" t="s">
        <v>134</v>
      </c>
      <c r="M384" s="87">
        <v>0.06</v>
      </c>
      <c r="N384" s="87">
        <v>0.10380000000000063</v>
      </c>
      <c r="O384" s="83">
        <v>1184221.3128</v>
      </c>
      <c r="P384" s="85">
        <v>89.691329999999994</v>
      </c>
      <c r="Q384" s="73"/>
      <c r="R384" s="83">
        <v>4744.8091633149998</v>
      </c>
      <c r="S384" s="84">
        <v>9.4737705023999999E-4</v>
      </c>
      <c r="T384" s="84">
        <f t="shared" si="6"/>
        <v>3.7234422184691004E-3</v>
      </c>
      <c r="U384" s="84">
        <f>R384/'סכום נכסי הקרן'!$C$42</f>
        <v>2.7500209802936625E-4</v>
      </c>
    </row>
    <row r="385" spans="2:21">
      <c r="B385" s="76" t="s">
        <v>918</v>
      </c>
      <c r="C385" s="73" t="s">
        <v>919</v>
      </c>
      <c r="D385" s="86" t="s">
        <v>27</v>
      </c>
      <c r="E385" s="86" t="s">
        <v>675</v>
      </c>
      <c r="F385" s="73"/>
      <c r="G385" s="86" t="s">
        <v>773</v>
      </c>
      <c r="H385" s="73" t="s">
        <v>911</v>
      </c>
      <c r="I385" s="73" t="s">
        <v>677</v>
      </c>
      <c r="J385" s="73"/>
      <c r="K385" s="83">
        <v>2.6599999999997594</v>
      </c>
      <c r="L385" s="86" t="s">
        <v>133</v>
      </c>
      <c r="M385" s="87">
        <v>0.05</v>
      </c>
      <c r="N385" s="87">
        <v>8.0299999999991697E-2</v>
      </c>
      <c r="O385" s="83">
        <v>499671.44</v>
      </c>
      <c r="P385" s="85">
        <v>93.025509999999997</v>
      </c>
      <c r="Q385" s="73"/>
      <c r="R385" s="83">
        <v>1827.7726332839998</v>
      </c>
      <c r="S385" s="84">
        <v>4.9967144000000001E-4</v>
      </c>
      <c r="T385" s="84">
        <f t="shared" si="6"/>
        <v>1.4343265565136647E-3</v>
      </c>
      <c r="U385" s="84">
        <f>R385/'סכום נכסי הקרן'!$C$42</f>
        <v>1.0593498949546475E-4</v>
      </c>
    </row>
    <row r="386" spans="2:21">
      <c r="B386" s="76" t="s">
        <v>920</v>
      </c>
      <c r="C386" s="73" t="s">
        <v>921</v>
      </c>
      <c r="D386" s="86" t="s">
        <v>27</v>
      </c>
      <c r="E386" s="86" t="s">
        <v>675</v>
      </c>
      <c r="F386" s="73"/>
      <c r="G386" s="86" t="s">
        <v>765</v>
      </c>
      <c r="H386" s="73" t="s">
        <v>908</v>
      </c>
      <c r="I386" s="73" t="s">
        <v>708</v>
      </c>
      <c r="J386" s="73"/>
      <c r="K386" s="83">
        <v>6.4500000000004416</v>
      </c>
      <c r="L386" s="86" t="s">
        <v>131</v>
      </c>
      <c r="M386" s="87">
        <v>5.1249999999999997E-2</v>
      </c>
      <c r="N386" s="87">
        <v>7.0000000000004114E-2</v>
      </c>
      <c r="O386" s="83">
        <v>1499014.32</v>
      </c>
      <c r="P386" s="85">
        <v>89.98742</v>
      </c>
      <c r="Q386" s="73"/>
      <c r="R386" s="83">
        <v>4876.3612074929997</v>
      </c>
      <c r="S386" s="84">
        <v>7.4950716000000007E-4</v>
      </c>
      <c r="T386" s="84">
        <f t="shared" si="6"/>
        <v>3.8266763883500355E-3</v>
      </c>
      <c r="U386" s="84">
        <f>R386/'סכום נכסי הקרן'!$C$42</f>
        <v>2.8262665929280103E-4</v>
      </c>
    </row>
    <row r="387" spans="2:21">
      <c r="B387" s="76" t="s">
        <v>922</v>
      </c>
      <c r="C387" s="73" t="s">
        <v>923</v>
      </c>
      <c r="D387" s="86" t="s">
        <v>27</v>
      </c>
      <c r="E387" s="86" t="s">
        <v>675</v>
      </c>
      <c r="F387" s="73"/>
      <c r="G387" s="86" t="s">
        <v>736</v>
      </c>
      <c r="H387" s="73" t="s">
        <v>924</v>
      </c>
      <c r="I387" s="73" t="s">
        <v>708</v>
      </c>
      <c r="J387" s="73"/>
      <c r="K387" s="83">
        <v>3.1999999999997266</v>
      </c>
      <c r="L387" s="86" t="s">
        <v>133</v>
      </c>
      <c r="M387" s="87">
        <v>3.6249999999999998E-2</v>
      </c>
      <c r="N387" s="87">
        <v>0.39609999999999063</v>
      </c>
      <c r="O387" s="83">
        <v>1548981.4640000002</v>
      </c>
      <c r="P387" s="85">
        <v>36.058929999999997</v>
      </c>
      <c r="Q387" s="73"/>
      <c r="R387" s="83">
        <v>2196.3152313279998</v>
      </c>
      <c r="S387" s="84">
        <v>4.4256613257142863E-3</v>
      </c>
      <c r="T387" s="84">
        <f t="shared" si="6"/>
        <v>1.723536727382283E-3</v>
      </c>
      <c r="U387" s="84">
        <f>R387/'סכום נכסי הקרן'!$C$42</f>
        <v>1.272951715780007E-4</v>
      </c>
    </row>
    <row r="388" spans="2:21">
      <c r="B388" s="76" t="s">
        <v>925</v>
      </c>
      <c r="C388" s="73" t="s">
        <v>926</v>
      </c>
      <c r="D388" s="86" t="s">
        <v>27</v>
      </c>
      <c r="E388" s="86" t="s">
        <v>675</v>
      </c>
      <c r="F388" s="73"/>
      <c r="G388" s="86" t="s">
        <v>538</v>
      </c>
      <c r="H388" s="73" t="s">
        <v>526</v>
      </c>
      <c r="I388" s="73"/>
      <c r="J388" s="73"/>
      <c r="K388" s="83">
        <v>4.0800000000001386</v>
      </c>
      <c r="L388" s="86" t="s">
        <v>131</v>
      </c>
      <c r="M388" s="87">
        <v>2.5000000000000001E-2</v>
      </c>
      <c r="N388" s="87">
        <v>-3.7999999999998452E-3</v>
      </c>
      <c r="O388" s="83">
        <v>1910658.7664999997</v>
      </c>
      <c r="P388" s="85">
        <v>112.27983</v>
      </c>
      <c r="Q388" s="73"/>
      <c r="R388" s="83">
        <v>7755.2033900240003</v>
      </c>
      <c r="S388" s="84">
        <v>4.4305130817391299E-3</v>
      </c>
      <c r="T388" s="84">
        <f t="shared" si="6"/>
        <v>6.0858194126095395E-3</v>
      </c>
      <c r="U388" s="84">
        <f>R388/'סכום נכסי הקרן'!$C$42</f>
        <v>4.4948008012423986E-4</v>
      </c>
    </row>
    <row r="389" spans="2:2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</row>
    <row r="390" spans="2:2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</row>
    <row r="391" spans="2:2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</row>
    <row r="392" spans="2:21">
      <c r="B392" s="125" t="s">
        <v>220</v>
      </c>
      <c r="C392" s="127"/>
      <c r="D392" s="127"/>
      <c r="E392" s="127"/>
      <c r="F392" s="127"/>
      <c r="G392" s="127"/>
      <c r="H392" s="127"/>
      <c r="I392" s="127"/>
      <c r="J392" s="127"/>
      <c r="K392" s="127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</row>
    <row r="393" spans="2:21">
      <c r="B393" s="125" t="s">
        <v>111</v>
      </c>
      <c r="C393" s="127"/>
      <c r="D393" s="127"/>
      <c r="E393" s="127"/>
      <c r="F393" s="127"/>
      <c r="G393" s="127"/>
      <c r="H393" s="127"/>
      <c r="I393" s="127"/>
      <c r="J393" s="127"/>
      <c r="K393" s="127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</row>
    <row r="394" spans="2:21">
      <c r="B394" s="125" t="s">
        <v>203</v>
      </c>
      <c r="C394" s="127"/>
      <c r="D394" s="127"/>
      <c r="E394" s="127"/>
      <c r="F394" s="127"/>
      <c r="G394" s="127"/>
      <c r="H394" s="127"/>
      <c r="I394" s="127"/>
      <c r="J394" s="127"/>
      <c r="K394" s="127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</row>
    <row r="395" spans="2:21">
      <c r="B395" s="125" t="s">
        <v>211</v>
      </c>
      <c r="C395" s="127"/>
      <c r="D395" s="127"/>
      <c r="E395" s="127"/>
      <c r="F395" s="127"/>
      <c r="G395" s="127"/>
      <c r="H395" s="127"/>
      <c r="I395" s="127"/>
      <c r="J395" s="127"/>
      <c r="K395" s="127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</row>
    <row r="396" spans="2:21">
      <c r="B396" s="161" t="s">
        <v>216</v>
      </c>
      <c r="C396" s="161"/>
      <c r="D396" s="161"/>
      <c r="E396" s="161"/>
      <c r="F396" s="161"/>
      <c r="G396" s="161"/>
      <c r="H396" s="161"/>
      <c r="I396" s="161"/>
      <c r="J396" s="161"/>
      <c r="K396" s="161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</row>
    <row r="397" spans="2:2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</row>
    <row r="398" spans="2:2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</row>
    <row r="399" spans="2:2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</row>
    <row r="400" spans="2:2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</row>
    <row r="401" spans="2:2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</row>
    <row r="402" spans="2:2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</row>
    <row r="403" spans="2:2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</row>
    <row r="404" spans="2:2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</row>
    <row r="405" spans="2:2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</row>
    <row r="406" spans="2:2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</row>
    <row r="407" spans="2:2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</row>
    <row r="408" spans="2:2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</row>
    <row r="409" spans="2:2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</row>
    <row r="410" spans="2:2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</row>
    <row r="411" spans="2:2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</row>
    <row r="412" spans="2:2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</row>
    <row r="413" spans="2:2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</row>
    <row r="414" spans="2:2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</row>
    <row r="415" spans="2:2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</row>
    <row r="416" spans="2:2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</row>
    <row r="417" spans="2:2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</row>
    <row r="418" spans="2:2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</row>
    <row r="419" spans="2:2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</row>
    <row r="420" spans="2:2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</row>
    <row r="421" spans="2:2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</row>
    <row r="422" spans="2:2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</row>
    <row r="423" spans="2:2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</row>
    <row r="424" spans="2:2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</row>
    <row r="425" spans="2:2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</row>
    <row r="426" spans="2:2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2:2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</row>
    <row r="428" spans="2:2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</row>
    <row r="429" spans="2:2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</row>
    <row r="430" spans="2:2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</row>
    <row r="431" spans="2:2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</row>
    <row r="432" spans="2:2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</row>
    <row r="433" spans="2:2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</row>
    <row r="434" spans="2:2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</row>
    <row r="435" spans="2:2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</row>
    <row r="436" spans="2:2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</row>
    <row r="437" spans="2:2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</row>
    <row r="438" spans="2:2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</row>
    <row r="439" spans="2:2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</row>
    <row r="440" spans="2:2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</row>
    <row r="441" spans="2:2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</row>
    <row r="442" spans="2:2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</row>
    <row r="443" spans="2:2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</row>
    <row r="444" spans="2:2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</row>
    <row r="445" spans="2:2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</row>
    <row r="446" spans="2:2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</row>
    <row r="447" spans="2:2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</row>
    <row r="448" spans="2:2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</row>
    <row r="449" spans="2:2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</row>
    <row r="450" spans="2:2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</row>
    <row r="451" spans="2:2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</row>
    <row r="452" spans="2:2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</row>
    <row r="453" spans="2:2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</row>
    <row r="454" spans="2:2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</row>
    <row r="455" spans="2:2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</row>
    <row r="456" spans="2:2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</row>
    <row r="457" spans="2:2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</row>
    <row r="458" spans="2:2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</row>
    <row r="459" spans="2:2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</row>
    <row r="460" spans="2:2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</row>
    <row r="461" spans="2:2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</row>
    <row r="462" spans="2:2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</row>
    <row r="463" spans="2:2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</row>
    <row r="464" spans="2:2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</row>
    <row r="465" spans="2:2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</row>
    <row r="466" spans="2:2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</row>
    <row r="467" spans="2:2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</row>
    <row r="468" spans="2:2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</row>
    <row r="469" spans="2:2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</row>
    <row r="470" spans="2:2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</row>
    <row r="471" spans="2:2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</row>
    <row r="472" spans="2:2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</row>
    <row r="473" spans="2:2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</row>
    <row r="474" spans="2:2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</row>
    <row r="475" spans="2:2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</row>
    <row r="476" spans="2:2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</row>
    <row r="477" spans="2:2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</row>
    <row r="478" spans="2:2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</row>
    <row r="479" spans="2:2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</row>
    <row r="480" spans="2:2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</row>
    <row r="481" spans="2:2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</row>
    <row r="482" spans="2:2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</row>
    <row r="483" spans="2:2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</row>
    <row r="484" spans="2:2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</row>
    <row r="485" spans="2:2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</row>
    <row r="486" spans="2:2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</row>
    <row r="487" spans="2:2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</row>
    <row r="488" spans="2:2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</row>
    <row r="489" spans="2:2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</row>
    <row r="490" spans="2:2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</row>
    <row r="491" spans="2:2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</row>
    <row r="492" spans="2:2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</row>
    <row r="493" spans="2:2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</row>
    <row r="494" spans="2:2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</row>
    <row r="495" spans="2:2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</row>
    <row r="496" spans="2:2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</row>
    <row r="497" spans="2:2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</row>
    <row r="498" spans="2:2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</row>
    <row r="499" spans="2:2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</row>
    <row r="500" spans="2:2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</row>
    <row r="501" spans="2:21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</row>
    <row r="502" spans="2:21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</row>
    <row r="503" spans="2:21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</row>
    <row r="504" spans="2:2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</row>
    <row r="505" spans="2:2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</row>
    <row r="506" spans="2:2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</row>
    <row r="507" spans="2:21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</row>
    <row r="508" spans="2:21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</row>
    <row r="509" spans="2:21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</row>
    <row r="510" spans="2:21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</row>
    <row r="511" spans="2:2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</row>
    <row r="512" spans="2:2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</row>
    <row r="513" spans="2:2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</row>
    <row r="514" spans="2:2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</row>
    <row r="515" spans="2:2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</row>
    <row r="516" spans="2:2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</row>
    <row r="517" spans="2:2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</row>
    <row r="518" spans="2:2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</row>
    <row r="519" spans="2:2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</row>
    <row r="520" spans="2:2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</row>
    <row r="521" spans="2:2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</row>
    <row r="522" spans="2:2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</row>
    <row r="523" spans="2:2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</row>
    <row r="524" spans="2:2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</row>
    <row r="525" spans="2:2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</row>
    <row r="526" spans="2:2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</row>
    <row r="527" spans="2:2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</row>
    <row r="528" spans="2:2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</row>
    <row r="529" spans="2:2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</row>
    <row r="530" spans="2:2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</row>
    <row r="531" spans="2:2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</row>
    <row r="532" spans="2:2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</row>
    <row r="533" spans="2:2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</row>
    <row r="534" spans="2:2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</row>
    <row r="535" spans="2:2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</row>
    <row r="536" spans="2:2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</row>
    <row r="537" spans="2:2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</row>
    <row r="538" spans="2:2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</row>
    <row r="539" spans="2:2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</row>
    <row r="540" spans="2:2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</row>
    <row r="541" spans="2:2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</row>
    <row r="542" spans="2:2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</row>
    <row r="543" spans="2:2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</row>
    <row r="544" spans="2:2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</row>
    <row r="545" spans="2:2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</row>
    <row r="546" spans="2:2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</row>
    <row r="547" spans="2:2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</row>
    <row r="548" spans="2:2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</row>
    <row r="549" spans="2:2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</row>
    <row r="550" spans="2:2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</row>
    <row r="551" spans="2:2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</row>
    <row r="552" spans="2:2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</row>
    <row r="553" spans="2:2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</row>
    <row r="554" spans="2:2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</row>
    <row r="555" spans="2:2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</row>
    <row r="556" spans="2:2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</row>
    <row r="557" spans="2:2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</row>
    <row r="558" spans="2:2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</row>
    <row r="559" spans="2:21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</row>
    <row r="560" spans="2:21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</row>
    <row r="561" spans="2:21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</row>
    <row r="562" spans="2:21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</row>
    <row r="563" spans="2:21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</row>
    <row r="564" spans="2:21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</row>
    <row r="565" spans="2:21">
      <c r="B565" s="123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</row>
    <row r="566" spans="2:21">
      <c r="B566" s="123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</row>
    <row r="567" spans="2:21">
      <c r="B567" s="123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</row>
    <row r="568" spans="2:21">
      <c r="B568" s="123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</row>
    <row r="569" spans="2:21">
      <c r="B569" s="123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</row>
    <row r="570" spans="2:21">
      <c r="B570" s="123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</row>
    <row r="571" spans="2:21">
      <c r="B571" s="123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</row>
    <row r="572" spans="2:21">
      <c r="B572" s="123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</row>
    <row r="573" spans="2:21">
      <c r="B573" s="123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</row>
    <row r="574" spans="2:21">
      <c r="B574" s="123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</row>
    <row r="575" spans="2:21">
      <c r="B575" s="123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</row>
    <row r="576" spans="2:21">
      <c r="B576" s="123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</row>
    <row r="577" spans="2:21">
      <c r="B577" s="123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</row>
    <row r="578" spans="2:21">
      <c r="B578" s="123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</row>
    <row r="579" spans="2:21">
      <c r="B579" s="123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</row>
    <row r="580" spans="2:21">
      <c r="B580" s="123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</row>
    <row r="581" spans="2:21">
      <c r="B581" s="123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</row>
    <row r="582" spans="2:21">
      <c r="B582" s="123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</row>
    <row r="583" spans="2:21">
      <c r="B583" s="123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</row>
    <row r="584" spans="2:21">
      <c r="B584" s="123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</row>
    <row r="585" spans="2:21">
      <c r="B585" s="123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</row>
    <row r="586" spans="2:21">
      <c r="B586" s="123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</row>
    <row r="587" spans="2:21">
      <c r="B587" s="123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</row>
    <row r="588" spans="2:21">
      <c r="B588" s="123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</row>
    <row r="589" spans="2:21">
      <c r="B589" s="123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</row>
    <row r="590" spans="2:21">
      <c r="B590" s="123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</row>
    <row r="591" spans="2:21">
      <c r="B591" s="123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</row>
    <row r="592" spans="2:21">
      <c r="B592" s="123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</row>
    <row r="593" spans="2:21">
      <c r="B593" s="123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</row>
    <row r="594" spans="2:21">
      <c r="B594" s="123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</row>
    <row r="595" spans="2:21">
      <c r="B595" s="123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</row>
    <row r="596" spans="2:21">
      <c r="B596" s="123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</row>
    <row r="597" spans="2:21">
      <c r="B597" s="123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</row>
    <row r="598" spans="2:21">
      <c r="B598" s="123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</row>
    <row r="599" spans="2:21">
      <c r="B599" s="123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</row>
    <row r="600" spans="2:21">
      <c r="B600" s="123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</row>
    <row r="601" spans="2:21">
      <c r="B601" s="123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</row>
    <row r="602" spans="2:21">
      <c r="B602" s="123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</row>
    <row r="603" spans="2:21">
      <c r="B603" s="123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</row>
    <row r="604" spans="2:21">
      <c r="B604" s="123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</row>
    <row r="605" spans="2:21">
      <c r="B605" s="123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</row>
    <row r="606" spans="2:21">
      <c r="B606" s="123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</row>
    <row r="607" spans="2:21">
      <c r="B607" s="123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</row>
    <row r="608" spans="2:21">
      <c r="B608" s="123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</row>
    <row r="609" spans="2:21">
      <c r="B609" s="123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</row>
    <row r="610" spans="2:21">
      <c r="B610" s="123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</row>
    <row r="611" spans="2:21">
      <c r="B611" s="123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</row>
    <row r="612" spans="2:21">
      <c r="B612" s="123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</row>
    <row r="613" spans="2:21">
      <c r="B613" s="123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</row>
    <row r="614" spans="2:21">
      <c r="B614" s="123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</row>
    <row r="615" spans="2:21">
      <c r="B615" s="123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</row>
    <row r="616" spans="2:21">
      <c r="B616" s="123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</row>
    <row r="617" spans="2:21">
      <c r="B617" s="123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</row>
    <row r="618" spans="2:21">
      <c r="B618" s="123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</row>
    <row r="619" spans="2:21">
      <c r="B619" s="123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</row>
    <row r="620" spans="2:21">
      <c r="B620" s="123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</row>
    <row r="621" spans="2:21">
      <c r="B621" s="123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</row>
    <row r="622" spans="2:21">
      <c r="B622" s="123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</row>
    <row r="623" spans="2:21">
      <c r="B623" s="123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</row>
    <row r="624" spans="2:21">
      <c r="B624" s="123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</row>
    <row r="625" spans="2:21">
      <c r="B625" s="123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</row>
    <row r="626" spans="2:21">
      <c r="B626" s="123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</row>
    <row r="627" spans="2:21">
      <c r="B627" s="123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</row>
    <row r="628" spans="2:21">
      <c r="B628" s="123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</row>
    <row r="629" spans="2:21">
      <c r="B629" s="123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</row>
    <row r="630" spans="2:21">
      <c r="B630" s="123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</row>
    <row r="631" spans="2:21">
      <c r="B631" s="123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</row>
    <row r="632" spans="2:21">
      <c r="B632" s="123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</row>
    <row r="633" spans="2:21">
      <c r="B633" s="123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</row>
    <row r="634" spans="2:21">
      <c r="B634" s="123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</row>
    <row r="635" spans="2:21">
      <c r="B635" s="123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</row>
    <row r="636" spans="2:21">
      <c r="B636" s="123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</row>
    <row r="637" spans="2:21">
      <c r="B637" s="123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</row>
    <row r="638" spans="2:21">
      <c r="B638" s="123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</row>
    <row r="639" spans="2:21">
      <c r="B639" s="123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</row>
    <row r="640" spans="2:21">
      <c r="B640" s="123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</row>
    <row r="641" spans="2:21">
      <c r="B641" s="123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</row>
    <row r="642" spans="2:21">
      <c r="B642" s="123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</row>
    <row r="643" spans="2:21">
      <c r="B643" s="123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</row>
    <row r="644" spans="2:21">
      <c r="B644" s="123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</row>
    <row r="645" spans="2:21">
      <c r="B645" s="123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</row>
    <row r="646" spans="2:21">
      <c r="B646" s="123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</row>
    <row r="647" spans="2:21">
      <c r="B647" s="123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</row>
    <row r="648" spans="2:21">
      <c r="B648" s="123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</row>
    <row r="649" spans="2:21">
      <c r="B649" s="123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</row>
    <row r="650" spans="2:21">
      <c r="B650" s="123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</row>
    <row r="651" spans="2:21">
      <c r="B651" s="123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</row>
    <row r="652" spans="2:21">
      <c r="B652" s="123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</row>
    <row r="653" spans="2:21">
      <c r="B653" s="123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</row>
    <row r="654" spans="2:21">
      <c r="B654" s="123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</row>
    <row r="655" spans="2:21">
      <c r="B655" s="123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</row>
    <row r="656" spans="2:21">
      <c r="B656" s="123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</row>
    <row r="657" spans="2:21">
      <c r="B657" s="123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</row>
    <row r="658" spans="2:21">
      <c r="B658" s="123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</row>
    <row r="659" spans="2:21">
      <c r="B659" s="123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</row>
    <row r="660" spans="2:21">
      <c r="B660" s="123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</row>
    <row r="661" spans="2:21">
      <c r="B661" s="123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</row>
    <row r="662" spans="2:21">
      <c r="B662" s="123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</row>
    <row r="663" spans="2:21">
      <c r="B663" s="123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</row>
    <row r="664" spans="2:21">
      <c r="B664" s="123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</row>
    <row r="665" spans="2:21">
      <c r="B665" s="123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</row>
    <row r="666" spans="2:21">
      <c r="B666" s="123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</row>
    <row r="667" spans="2:21">
      <c r="B667" s="123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</row>
    <row r="668" spans="2:21">
      <c r="B668" s="123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</row>
    <row r="669" spans="2:21">
      <c r="B669" s="123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</row>
    <row r="670" spans="2:21">
      <c r="B670" s="123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</row>
    <row r="671" spans="2:21">
      <c r="B671" s="123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</row>
    <row r="672" spans="2:21">
      <c r="B672" s="123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</row>
    <row r="673" spans="2:21">
      <c r="B673" s="123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</row>
    <row r="674" spans="2:21">
      <c r="B674" s="123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</row>
    <row r="675" spans="2:21">
      <c r="B675" s="123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</row>
    <row r="676" spans="2:21">
      <c r="B676" s="123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</row>
    <row r="677" spans="2:21">
      <c r="B677" s="123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</row>
    <row r="678" spans="2:21">
      <c r="B678" s="123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</row>
    <row r="679" spans="2:21">
      <c r="B679" s="123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</row>
    <row r="680" spans="2:21">
      <c r="B680" s="123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</row>
    <row r="681" spans="2:21">
      <c r="B681" s="123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</row>
    <row r="682" spans="2:21">
      <c r="B682" s="123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</row>
    <row r="683" spans="2:21">
      <c r="B683" s="123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</row>
    <row r="684" spans="2:21">
      <c r="B684" s="123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</row>
    <row r="685" spans="2:21">
      <c r="B685" s="123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</row>
    <row r="686" spans="2:21">
      <c r="B686" s="123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</row>
    <row r="687" spans="2:21">
      <c r="B687" s="123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</row>
    <row r="688" spans="2:21">
      <c r="B688" s="123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</row>
    <row r="689" spans="2:21">
      <c r="B689" s="123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</row>
    <row r="690" spans="2:21">
      <c r="B690" s="123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</row>
    <row r="691" spans="2:21">
      <c r="B691" s="123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</row>
    <row r="692" spans="2:21">
      <c r="B692" s="123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</row>
    <row r="693" spans="2:21">
      <c r="B693" s="123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</row>
    <row r="694" spans="2:21">
      <c r="B694" s="123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</row>
    <row r="695" spans="2:21">
      <c r="B695" s="123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</row>
    <row r="696" spans="2:21">
      <c r="B696" s="123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</row>
    <row r="697" spans="2:21">
      <c r="B697" s="123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</row>
    <row r="698" spans="2:21">
      <c r="B698" s="123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</row>
    <row r="699" spans="2:21">
      <c r="B699" s="123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</row>
    <row r="700" spans="2:21">
      <c r="B700" s="123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</row>
    <row r="701" spans="2:21">
      <c r="B701" s="123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</row>
    <row r="702" spans="2:21">
      <c r="B702" s="123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</row>
    <row r="703" spans="2:21">
      <c r="B703" s="123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</row>
    <row r="704" spans="2:21">
      <c r="B704" s="123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</row>
    <row r="705" spans="2:21">
      <c r="B705" s="123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</row>
    <row r="706" spans="2:21">
      <c r="B706" s="123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</row>
    <row r="707" spans="2:21">
      <c r="B707" s="123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</row>
    <row r="708" spans="2:21">
      <c r="B708" s="123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</row>
    <row r="709" spans="2:21">
      <c r="B709" s="123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</row>
    <row r="710" spans="2:21">
      <c r="B710" s="123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</row>
    <row r="711" spans="2:21">
      <c r="B711" s="123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</row>
    <row r="712" spans="2:21">
      <c r="B712" s="123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</row>
    <row r="713" spans="2:21">
      <c r="B713" s="123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</row>
    <row r="714" spans="2:21">
      <c r="B714" s="123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</row>
    <row r="715" spans="2:21">
      <c r="B715" s="123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</row>
    <row r="716" spans="2:21">
      <c r="B716" s="123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</row>
    <row r="717" spans="2:21">
      <c r="B717" s="123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</row>
    <row r="718" spans="2:21">
      <c r="B718" s="123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</row>
    <row r="719" spans="2:21">
      <c r="B719" s="123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</row>
    <row r="720" spans="2:21">
      <c r="B720" s="123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</row>
    <row r="721" spans="2:21">
      <c r="B721" s="123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</row>
    <row r="722" spans="2:21">
      <c r="B722" s="123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</row>
    <row r="723" spans="2:21">
      <c r="B723" s="123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</row>
    <row r="724" spans="2:21">
      <c r="B724" s="123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</row>
    <row r="725" spans="2:21">
      <c r="B725" s="123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</row>
    <row r="726" spans="2:21">
      <c r="B726" s="123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</row>
    <row r="727" spans="2:21">
      <c r="B727" s="123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</row>
    <row r="728" spans="2:21">
      <c r="B728" s="123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</row>
    <row r="729" spans="2:21">
      <c r="B729" s="123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</row>
    <row r="730" spans="2:21">
      <c r="B730" s="123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</row>
    <row r="731" spans="2:21">
      <c r="B731" s="123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</row>
    <row r="732" spans="2:21">
      <c r="B732" s="123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</row>
    <row r="733" spans="2:21">
      <c r="B733" s="123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5 I397:I827 L12:L827 G12:G35 G37:G395 G397:G554 E12:E35 E37:E395 E39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7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7109375" style="1" bestFit="1" customWidth="1"/>
    <col min="10" max="10" width="11.7109375" style="1" bestFit="1" customWidth="1"/>
    <col min="11" max="11" width="10" style="1" bestFit="1" customWidth="1"/>
    <col min="12" max="12" width="14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8801</v>
      </c>
    </row>
    <row r="6" spans="2:1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63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65</v>
      </c>
      <c r="H8" s="29" t="s">
        <v>102</v>
      </c>
      <c r="I8" s="12" t="s">
        <v>205</v>
      </c>
      <c r="J8" s="12" t="s">
        <v>204</v>
      </c>
      <c r="K8" s="29" t="s">
        <v>219</v>
      </c>
      <c r="L8" s="12" t="s">
        <v>61</v>
      </c>
      <c r="M8" s="12" t="s">
        <v>58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7862.1459108479994</v>
      </c>
      <c r="L11" s="77">
        <f>L12+L183</f>
        <v>2926196.2098956709</v>
      </c>
      <c r="M11" s="69"/>
      <c r="N11" s="78">
        <f t="shared" ref="N11:N46" si="0">IFERROR(L11/$L$11,0)</f>
        <v>1</v>
      </c>
      <c r="O11" s="78">
        <f>L11/'סכום נכסי הקרן'!$C$42</f>
        <v>0.16959798998631845</v>
      </c>
    </row>
    <row r="12" spans="2:15">
      <c r="B12" s="70" t="s">
        <v>198</v>
      </c>
      <c r="C12" s="71"/>
      <c r="D12" s="71"/>
      <c r="E12" s="71"/>
      <c r="F12" s="71"/>
      <c r="G12" s="71"/>
      <c r="H12" s="71"/>
      <c r="I12" s="80"/>
      <c r="J12" s="82"/>
      <c r="K12" s="80">
        <v>7759.2148300700001</v>
      </c>
      <c r="L12" s="80">
        <f>L13+L48+L111</f>
        <v>2237077.6858309438</v>
      </c>
      <c r="M12" s="71"/>
      <c r="N12" s="81">
        <f t="shared" si="0"/>
        <v>0.76450023353379415</v>
      </c>
      <c r="O12" s="81">
        <f>L12/'סכום נכסי הקרן'!$C$42</f>
        <v>0.12965770295140253</v>
      </c>
    </row>
    <row r="13" spans="2:15">
      <c r="B13" s="89" t="s">
        <v>928</v>
      </c>
      <c r="C13" s="71"/>
      <c r="D13" s="71"/>
      <c r="E13" s="71"/>
      <c r="F13" s="71"/>
      <c r="G13" s="71"/>
      <c r="H13" s="71"/>
      <c r="I13" s="80"/>
      <c r="J13" s="82"/>
      <c r="K13" s="80">
        <v>5768.8379859849992</v>
      </c>
      <c r="L13" s="80">
        <v>1428415.781141202</v>
      </c>
      <c r="M13" s="71"/>
      <c r="N13" s="81">
        <f t="shared" si="0"/>
        <v>0.48814764242761766</v>
      </c>
      <c r="O13" s="81">
        <f>L13/'סכום נכסי הקרן'!$C$42</f>
        <v>8.2788858972284052E-2</v>
      </c>
    </row>
    <row r="14" spans="2:15">
      <c r="B14" s="76" t="s">
        <v>929</v>
      </c>
      <c r="C14" s="73" t="s">
        <v>930</v>
      </c>
      <c r="D14" s="86" t="s">
        <v>119</v>
      </c>
      <c r="E14" s="86" t="s">
        <v>290</v>
      </c>
      <c r="F14" s="73" t="s">
        <v>507</v>
      </c>
      <c r="G14" s="86" t="s">
        <v>324</v>
      </c>
      <c r="H14" s="86" t="s">
        <v>132</v>
      </c>
      <c r="I14" s="83">
        <v>1464319.384023</v>
      </c>
      <c r="J14" s="85">
        <v>2674</v>
      </c>
      <c r="K14" s="73"/>
      <c r="L14" s="83">
        <v>39155.900328962001</v>
      </c>
      <c r="M14" s="84">
        <v>6.5248330487094729E-3</v>
      </c>
      <c r="N14" s="84">
        <f t="shared" si="0"/>
        <v>1.3381160223141033E-2</v>
      </c>
      <c r="O14" s="84">
        <f>L14/'סכום נכסי הקרן'!$C$42</f>
        <v>2.2694178775295956E-3</v>
      </c>
    </row>
    <row r="15" spans="2:15">
      <c r="B15" s="76" t="s">
        <v>931</v>
      </c>
      <c r="C15" s="73" t="s">
        <v>932</v>
      </c>
      <c r="D15" s="86" t="s">
        <v>119</v>
      </c>
      <c r="E15" s="86" t="s">
        <v>290</v>
      </c>
      <c r="F15" s="73" t="s">
        <v>927</v>
      </c>
      <c r="G15" s="86" t="s">
        <v>538</v>
      </c>
      <c r="H15" s="86" t="s">
        <v>132</v>
      </c>
      <c r="I15" s="83">
        <v>166426.54151400001</v>
      </c>
      <c r="J15" s="85">
        <v>30480</v>
      </c>
      <c r="K15" s="73"/>
      <c r="L15" s="83">
        <v>50726.809909664007</v>
      </c>
      <c r="M15" s="84">
        <v>2.9668208926360742E-3</v>
      </c>
      <c r="N15" s="84">
        <f t="shared" si="0"/>
        <v>1.7335409614064327E-2</v>
      </c>
      <c r="O15" s="84">
        <f>L15/'סכום נכסי הקרן'!$C$42</f>
        <v>2.9400506261348098E-3</v>
      </c>
    </row>
    <row r="16" spans="2:15">
      <c r="B16" s="76" t="s">
        <v>933</v>
      </c>
      <c r="C16" s="73" t="s">
        <v>934</v>
      </c>
      <c r="D16" s="86" t="s">
        <v>119</v>
      </c>
      <c r="E16" s="86" t="s">
        <v>290</v>
      </c>
      <c r="F16" s="73" t="s">
        <v>553</v>
      </c>
      <c r="G16" s="86" t="s">
        <v>407</v>
      </c>
      <c r="H16" s="86" t="s">
        <v>132</v>
      </c>
      <c r="I16" s="83">
        <v>5134709.6185790002</v>
      </c>
      <c r="J16" s="85">
        <v>2413</v>
      </c>
      <c r="K16" s="73"/>
      <c r="L16" s="83">
        <v>123900.543096307</v>
      </c>
      <c r="M16" s="84">
        <v>3.982891245343438E-3</v>
      </c>
      <c r="N16" s="84">
        <f t="shared" si="0"/>
        <v>4.234184388500882E-2</v>
      </c>
      <c r="O16" s="84">
        <f>L16/'סכום נכסי הקרן'!$C$42</f>
        <v>7.1810916152119843E-3</v>
      </c>
    </row>
    <row r="17" spans="2:15">
      <c r="B17" s="76" t="s">
        <v>935</v>
      </c>
      <c r="C17" s="73" t="s">
        <v>936</v>
      </c>
      <c r="D17" s="86" t="s">
        <v>119</v>
      </c>
      <c r="E17" s="86" t="s">
        <v>290</v>
      </c>
      <c r="F17" s="73" t="s">
        <v>664</v>
      </c>
      <c r="G17" s="86" t="s">
        <v>551</v>
      </c>
      <c r="H17" s="86" t="s">
        <v>132</v>
      </c>
      <c r="I17" s="83">
        <v>135400.034694</v>
      </c>
      <c r="J17" s="85">
        <v>60900</v>
      </c>
      <c r="K17" s="73"/>
      <c r="L17" s="83">
        <v>82458.621128707004</v>
      </c>
      <c r="M17" s="84">
        <v>3.0533447306950639E-3</v>
      </c>
      <c r="N17" s="84">
        <f t="shared" si="0"/>
        <v>2.8179457293346349E-2</v>
      </c>
      <c r="O17" s="84">
        <f>L17/'סכום נכסי הקרן'!$C$42</f>
        <v>4.7791793158568421E-3</v>
      </c>
    </row>
    <row r="18" spans="2:15">
      <c r="B18" s="76" t="s">
        <v>937</v>
      </c>
      <c r="C18" s="73" t="s">
        <v>938</v>
      </c>
      <c r="D18" s="86" t="s">
        <v>119</v>
      </c>
      <c r="E18" s="86" t="s">
        <v>290</v>
      </c>
      <c r="F18" s="73" t="s">
        <v>939</v>
      </c>
      <c r="G18" s="86" t="s">
        <v>314</v>
      </c>
      <c r="H18" s="86" t="s">
        <v>132</v>
      </c>
      <c r="I18" s="83">
        <v>104930.214324</v>
      </c>
      <c r="J18" s="85">
        <v>2805</v>
      </c>
      <c r="K18" s="73"/>
      <c r="L18" s="83">
        <v>2943.2925118019998</v>
      </c>
      <c r="M18" s="84">
        <v>5.8384583134121087E-4</v>
      </c>
      <c r="N18" s="84">
        <f t="shared" si="0"/>
        <v>1.0058425001879619E-3</v>
      </c>
      <c r="O18" s="84">
        <f>L18/'סכום נכסי הקרן'!$C$42</f>
        <v>1.7058886627469147E-4</v>
      </c>
    </row>
    <row r="19" spans="2:15">
      <c r="B19" s="76" t="s">
        <v>940</v>
      </c>
      <c r="C19" s="73" t="s">
        <v>941</v>
      </c>
      <c r="D19" s="86" t="s">
        <v>119</v>
      </c>
      <c r="E19" s="86" t="s">
        <v>290</v>
      </c>
      <c r="F19" s="73" t="s">
        <v>597</v>
      </c>
      <c r="G19" s="86" t="s">
        <v>468</v>
      </c>
      <c r="H19" s="86" t="s">
        <v>132</v>
      </c>
      <c r="I19" s="83">
        <v>31392.316529</v>
      </c>
      <c r="J19" s="85">
        <v>152370</v>
      </c>
      <c r="K19" s="73"/>
      <c r="L19" s="83">
        <v>47832.472695892</v>
      </c>
      <c r="M19" s="84">
        <v>8.1802078409023982E-3</v>
      </c>
      <c r="N19" s="84">
        <f t="shared" si="0"/>
        <v>1.6346297125987116E-2</v>
      </c>
      <c r="O19" s="84">
        <f>L19/'סכום נכסי הקרן'!$C$42</f>
        <v>2.7722991362865491E-3</v>
      </c>
    </row>
    <row r="20" spans="2:15">
      <c r="B20" s="76" t="s">
        <v>942</v>
      </c>
      <c r="C20" s="73" t="s">
        <v>943</v>
      </c>
      <c r="D20" s="86" t="s">
        <v>119</v>
      </c>
      <c r="E20" s="86" t="s">
        <v>290</v>
      </c>
      <c r="F20" s="73" t="s">
        <v>342</v>
      </c>
      <c r="G20" s="86" t="s">
        <v>314</v>
      </c>
      <c r="H20" s="86" t="s">
        <v>132</v>
      </c>
      <c r="I20" s="83">
        <v>1379727.070018</v>
      </c>
      <c r="J20" s="85">
        <v>1823</v>
      </c>
      <c r="K20" s="73"/>
      <c r="L20" s="83">
        <v>25152.424486434</v>
      </c>
      <c r="M20" s="84">
        <v>2.9354813288210713E-3</v>
      </c>
      <c r="N20" s="84">
        <f t="shared" si="0"/>
        <v>8.5956042186695232E-3</v>
      </c>
      <c r="O20" s="84">
        <f>L20/'סכום נכסי הקרן'!$C$42</f>
        <v>1.4577971982042703E-3</v>
      </c>
    </row>
    <row r="21" spans="2:15">
      <c r="B21" s="76" t="s">
        <v>944</v>
      </c>
      <c r="C21" s="73" t="s">
        <v>945</v>
      </c>
      <c r="D21" s="86" t="s">
        <v>119</v>
      </c>
      <c r="E21" s="86" t="s">
        <v>290</v>
      </c>
      <c r="F21" s="73" t="s">
        <v>626</v>
      </c>
      <c r="G21" s="86" t="s">
        <v>538</v>
      </c>
      <c r="H21" s="86" t="s">
        <v>132</v>
      </c>
      <c r="I21" s="83">
        <v>656266.54213800002</v>
      </c>
      <c r="J21" s="85">
        <v>6001</v>
      </c>
      <c r="K21" s="73"/>
      <c r="L21" s="83">
        <v>39382.555193414002</v>
      </c>
      <c r="M21" s="84">
        <v>5.5792720279473976E-3</v>
      </c>
      <c r="N21" s="84">
        <f t="shared" si="0"/>
        <v>1.3458617388756077E-2</v>
      </c>
      <c r="O21" s="84">
        <f>L21/'סכום נכסי הקרן'!$C$42</f>
        <v>2.2825544571279444E-3</v>
      </c>
    </row>
    <row r="22" spans="2:15">
      <c r="B22" s="76" t="s">
        <v>946</v>
      </c>
      <c r="C22" s="73" t="s">
        <v>947</v>
      </c>
      <c r="D22" s="86" t="s">
        <v>119</v>
      </c>
      <c r="E22" s="86" t="s">
        <v>290</v>
      </c>
      <c r="F22" s="73" t="s">
        <v>948</v>
      </c>
      <c r="G22" s="86" t="s">
        <v>126</v>
      </c>
      <c r="H22" s="86" t="s">
        <v>132</v>
      </c>
      <c r="I22" s="83">
        <v>191139.137869</v>
      </c>
      <c r="J22" s="85">
        <v>5940</v>
      </c>
      <c r="K22" s="73"/>
      <c r="L22" s="83">
        <v>11353.664789417</v>
      </c>
      <c r="M22" s="84">
        <v>1.0793369416406534E-3</v>
      </c>
      <c r="N22" s="84">
        <f t="shared" si="0"/>
        <v>3.8800080292024568E-3</v>
      </c>
      <c r="O22" s="84">
        <f>L22/'סכום נכסי הקרן'!$C$42</f>
        <v>6.580415628835134E-4</v>
      </c>
    </row>
    <row r="23" spans="2:15">
      <c r="B23" s="76" t="s">
        <v>949</v>
      </c>
      <c r="C23" s="73" t="s">
        <v>950</v>
      </c>
      <c r="D23" s="86" t="s">
        <v>119</v>
      </c>
      <c r="E23" s="86" t="s">
        <v>290</v>
      </c>
      <c r="F23" s="73" t="s">
        <v>629</v>
      </c>
      <c r="G23" s="86" t="s">
        <v>538</v>
      </c>
      <c r="H23" s="86" t="s">
        <v>132</v>
      </c>
      <c r="I23" s="83">
        <v>2885038.1518080002</v>
      </c>
      <c r="J23" s="85">
        <v>1006</v>
      </c>
      <c r="K23" s="73"/>
      <c r="L23" s="83">
        <v>29023.483807144003</v>
      </c>
      <c r="M23" s="84">
        <v>5.2665042096792904E-3</v>
      </c>
      <c r="N23" s="84">
        <f t="shared" si="0"/>
        <v>9.9185022894205683E-3</v>
      </c>
      <c r="O23" s="84">
        <f>L23/'סכום נכסי הקרן'!$C$42</f>
        <v>1.6821580519604262E-3</v>
      </c>
    </row>
    <row r="24" spans="2:15">
      <c r="B24" s="76" t="s">
        <v>951</v>
      </c>
      <c r="C24" s="73" t="s">
        <v>952</v>
      </c>
      <c r="D24" s="86" t="s">
        <v>119</v>
      </c>
      <c r="E24" s="86" t="s">
        <v>290</v>
      </c>
      <c r="F24" s="73" t="s">
        <v>347</v>
      </c>
      <c r="G24" s="86" t="s">
        <v>314</v>
      </c>
      <c r="H24" s="86" t="s">
        <v>132</v>
      </c>
      <c r="I24" s="83">
        <v>364859.01823500003</v>
      </c>
      <c r="J24" s="85">
        <v>4751</v>
      </c>
      <c r="K24" s="73"/>
      <c r="L24" s="83">
        <v>17334.451956285</v>
      </c>
      <c r="M24" s="84">
        <v>2.9368744816023469E-3</v>
      </c>
      <c r="N24" s="84">
        <f t="shared" si="0"/>
        <v>5.9238857249777638E-3</v>
      </c>
      <c r="O24" s="84">
        <f>L24/'סכום נכסי הקרן'!$C$42</f>
        <v>1.0046791118648736E-3</v>
      </c>
    </row>
    <row r="25" spans="2:15">
      <c r="B25" s="76" t="s">
        <v>953</v>
      </c>
      <c r="C25" s="73" t="s">
        <v>954</v>
      </c>
      <c r="D25" s="86" t="s">
        <v>119</v>
      </c>
      <c r="E25" s="86" t="s">
        <v>290</v>
      </c>
      <c r="F25" s="73" t="s">
        <v>495</v>
      </c>
      <c r="G25" s="86" t="s">
        <v>496</v>
      </c>
      <c r="H25" s="86" t="s">
        <v>132</v>
      </c>
      <c r="I25" s="83">
        <v>81045.821767999994</v>
      </c>
      <c r="J25" s="85">
        <v>5400</v>
      </c>
      <c r="K25" s="83">
        <v>160.12709261299997</v>
      </c>
      <c r="L25" s="83">
        <v>4536.6014680970002</v>
      </c>
      <c r="M25" s="84">
        <v>8.0063550885069396E-4</v>
      </c>
      <c r="N25" s="84">
        <f t="shared" si="0"/>
        <v>1.5503408324962413E-3</v>
      </c>
      <c r="O25" s="84">
        <f>L25/'סכום נכסי הקרן'!$C$42</f>
        <v>2.6293468898507812E-4</v>
      </c>
    </row>
    <row r="26" spans="2:15">
      <c r="B26" s="76" t="s">
        <v>955</v>
      </c>
      <c r="C26" s="73" t="s">
        <v>956</v>
      </c>
      <c r="D26" s="86" t="s">
        <v>119</v>
      </c>
      <c r="E26" s="86" t="s">
        <v>290</v>
      </c>
      <c r="F26" s="73" t="s">
        <v>410</v>
      </c>
      <c r="G26" s="86" t="s">
        <v>156</v>
      </c>
      <c r="H26" s="86" t="s">
        <v>132</v>
      </c>
      <c r="I26" s="83">
        <v>8007692.0910140006</v>
      </c>
      <c r="J26" s="85">
        <v>488.6</v>
      </c>
      <c r="K26" s="73"/>
      <c r="L26" s="83">
        <v>39125.583556606005</v>
      </c>
      <c r="M26" s="84">
        <v>2.8945436078193082E-3</v>
      </c>
      <c r="N26" s="84">
        <f t="shared" si="0"/>
        <v>1.3370799751668385E-2</v>
      </c>
      <c r="O26" s="84">
        <f>L26/'סכום נכסי הקרן'!$C$42</f>
        <v>2.2676607623925236E-3</v>
      </c>
    </row>
    <row r="27" spans="2:15">
      <c r="B27" s="76" t="s">
        <v>957</v>
      </c>
      <c r="C27" s="73" t="s">
        <v>958</v>
      </c>
      <c r="D27" s="86" t="s">
        <v>119</v>
      </c>
      <c r="E27" s="86" t="s">
        <v>290</v>
      </c>
      <c r="F27" s="73" t="s">
        <v>351</v>
      </c>
      <c r="G27" s="86" t="s">
        <v>314</v>
      </c>
      <c r="H27" s="86" t="s">
        <v>132</v>
      </c>
      <c r="I27" s="83">
        <v>59474.986083999996</v>
      </c>
      <c r="J27" s="85">
        <v>29700</v>
      </c>
      <c r="K27" s="73"/>
      <c r="L27" s="83">
        <v>17664.070866833001</v>
      </c>
      <c r="M27" s="84">
        <v>2.4817384517870815E-3</v>
      </c>
      <c r="N27" s="84">
        <f t="shared" si="0"/>
        <v>6.0365298837779533E-3</v>
      </c>
      <c r="O27" s="84">
        <f>L27/'סכום נכסי הקרן'!$C$42</f>
        <v>1.0237833347810853E-3</v>
      </c>
    </row>
    <row r="28" spans="2:15">
      <c r="B28" s="76" t="s">
        <v>959</v>
      </c>
      <c r="C28" s="73" t="s">
        <v>960</v>
      </c>
      <c r="D28" s="86" t="s">
        <v>119</v>
      </c>
      <c r="E28" s="86" t="s">
        <v>290</v>
      </c>
      <c r="F28" s="73" t="s">
        <v>961</v>
      </c>
      <c r="G28" s="86" t="s">
        <v>297</v>
      </c>
      <c r="H28" s="86" t="s">
        <v>132</v>
      </c>
      <c r="I28" s="83">
        <v>183738.51957999999</v>
      </c>
      <c r="J28" s="85">
        <v>12650</v>
      </c>
      <c r="K28" s="83">
        <v>490.79939372799998</v>
      </c>
      <c r="L28" s="83">
        <v>23733.722120605002</v>
      </c>
      <c r="M28" s="84">
        <v>1.831341037838717E-3</v>
      </c>
      <c r="N28" s="84">
        <f t="shared" si="0"/>
        <v>8.1107760444577952E-3</v>
      </c>
      <c r="O28" s="84">
        <f>L28/'סכום נכסי הקרן'!$C$42</f>
        <v>1.3755713143692246E-3</v>
      </c>
    </row>
    <row r="29" spans="2:15">
      <c r="B29" s="76" t="s">
        <v>962</v>
      </c>
      <c r="C29" s="73" t="s">
        <v>963</v>
      </c>
      <c r="D29" s="86" t="s">
        <v>119</v>
      </c>
      <c r="E29" s="86" t="s">
        <v>290</v>
      </c>
      <c r="F29" s="73" t="s">
        <v>964</v>
      </c>
      <c r="G29" s="86" t="s">
        <v>297</v>
      </c>
      <c r="H29" s="86" t="s">
        <v>132</v>
      </c>
      <c r="I29" s="83">
        <v>3653317.8206760003</v>
      </c>
      <c r="J29" s="85">
        <v>1755</v>
      </c>
      <c r="K29" s="73"/>
      <c r="L29" s="83">
        <v>64115.727753022999</v>
      </c>
      <c r="M29" s="84">
        <v>2.9533423351503713E-3</v>
      </c>
      <c r="N29" s="84">
        <f t="shared" si="0"/>
        <v>2.1910946209348331E-2</v>
      </c>
      <c r="O29" s="84">
        <f>L29/'סכום נכסי הקרן'!$C$42</f>
        <v>3.7160524358038198E-3</v>
      </c>
    </row>
    <row r="30" spans="2:15">
      <c r="B30" s="76" t="s">
        <v>965</v>
      </c>
      <c r="C30" s="73" t="s">
        <v>966</v>
      </c>
      <c r="D30" s="86" t="s">
        <v>119</v>
      </c>
      <c r="E30" s="86" t="s">
        <v>290</v>
      </c>
      <c r="F30" s="73" t="s">
        <v>429</v>
      </c>
      <c r="G30" s="86" t="s">
        <v>430</v>
      </c>
      <c r="H30" s="86" t="s">
        <v>132</v>
      </c>
      <c r="I30" s="83">
        <v>775206.33338900004</v>
      </c>
      <c r="J30" s="85">
        <v>3560</v>
      </c>
      <c r="K30" s="83">
        <v>544.0491077019999</v>
      </c>
      <c r="L30" s="83">
        <v>28141.394576205999</v>
      </c>
      <c r="M30" s="84">
        <v>3.0707361237828339E-3</v>
      </c>
      <c r="N30" s="84">
        <f t="shared" si="0"/>
        <v>9.6170566010026163E-3</v>
      </c>
      <c r="O30" s="84">
        <f>L30/'סכום נכסי הקרן'!$C$42</f>
        <v>1.6310334691146994E-3</v>
      </c>
    </row>
    <row r="31" spans="2:15">
      <c r="B31" s="76" t="s">
        <v>967</v>
      </c>
      <c r="C31" s="73" t="s">
        <v>968</v>
      </c>
      <c r="D31" s="86" t="s">
        <v>119</v>
      </c>
      <c r="E31" s="86" t="s">
        <v>290</v>
      </c>
      <c r="F31" s="73" t="s">
        <v>969</v>
      </c>
      <c r="G31" s="86" t="s">
        <v>430</v>
      </c>
      <c r="H31" s="86" t="s">
        <v>132</v>
      </c>
      <c r="I31" s="83">
        <v>641871.87830600003</v>
      </c>
      <c r="J31" s="85">
        <v>3020</v>
      </c>
      <c r="K31" s="73"/>
      <c r="L31" s="83">
        <v>19384.530724853001</v>
      </c>
      <c r="M31" s="84">
        <v>3.0407277604424594E-3</v>
      </c>
      <c r="N31" s="84">
        <f t="shared" si="0"/>
        <v>6.6244808394253672E-3</v>
      </c>
      <c r="O31" s="84">
        <f>L31/'סכום נכסי הקרן'!$C$42</f>
        <v>1.1234986350694216E-3</v>
      </c>
    </row>
    <row r="32" spans="2:15">
      <c r="B32" s="76" t="s">
        <v>970</v>
      </c>
      <c r="C32" s="73" t="s">
        <v>971</v>
      </c>
      <c r="D32" s="86" t="s">
        <v>119</v>
      </c>
      <c r="E32" s="86" t="s">
        <v>290</v>
      </c>
      <c r="F32" s="73" t="s">
        <v>972</v>
      </c>
      <c r="G32" s="86" t="s">
        <v>468</v>
      </c>
      <c r="H32" s="86" t="s">
        <v>132</v>
      </c>
      <c r="I32" s="83">
        <v>14862.377657999999</v>
      </c>
      <c r="J32" s="85">
        <v>117790</v>
      </c>
      <c r="K32" s="73"/>
      <c r="L32" s="83">
        <v>17506.394643768002</v>
      </c>
      <c r="M32" s="84">
        <v>1.9295799950405004E-3</v>
      </c>
      <c r="N32" s="84">
        <f t="shared" si="0"/>
        <v>5.9826455193147032E-3</v>
      </c>
      <c r="O32" s="84">
        <f>L32/'סכום נכסי הקרן'!$C$42</f>
        <v>1.0146446548764279E-3</v>
      </c>
    </row>
    <row r="33" spans="2:15">
      <c r="B33" s="76" t="s">
        <v>973</v>
      </c>
      <c r="C33" s="73" t="s">
        <v>974</v>
      </c>
      <c r="D33" s="86" t="s">
        <v>119</v>
      </c>
      <c r="E33" s="86" t="s">
        <v>290</v>
      </c>
      <c r="F33" s="73" t="s">
        <v>975</v>
      </c>
      <c r="G33" s="86" t="s">
        <v>976</v>
      </c>
      <c r="H33" s="86" t="s">
        <v>132</v>
      </c>
      <c r="I33" s="83">
        <v>140857.160221</v>
      </c>
      <c r="J33" s="85">
        <v>15300</v>
      </c>
      <c r="K33" s="73"/>
      <c r="L33" s="83">
        <v>21551.145498387999</v>
      </c>
      <c r="M33" s="84">
        <v>1.2798814662031064E-3</v>
      </c>
      <c r="N33" s="84">
        <f t="shared" si="0"/>
        <v>7.3649010362009772E-3</v>
      </c>
      <c r="O33" s="84">
        <f>L33/'סכום נכסי הקרן'!$C$42</f>
        <v>1.2490724121878396E-3</v>
      </c>
    </row>
    <row r="34" spans="2:15">
      <c r="B34" s="76" t="s">
        <v>977</v>
      </c>
      <c r="C34" s="73" t="s">
        <v>978</v>
      </c>
      <c r="D34" s="86" t="s">
        <v>119</v>
      </c>
      <c r="E34" s="86" t="s">
        <v>290</v>
      </c>
      <c r="F34" s="73" t="s">
        <v>693</v>
      </c>
      <c r="G34" s="86" t="s">
        <v>694</v>
      </c>
      <c r="H34" s="86" t="s">
        <v>132</v>
      </c>
      <c r="I34" s="83">
        <v>725895.70300700003</v>
      </c>
      <c r="J34" s="85">
        <v>3197</v>
      </c>
      <c r="K34" s="73"/>
      <c r="L34" s="83">
        <v>23206.885625134004</v>
      </c>
      <c r="M34" s="84">
        <v>6.5349358256995712E-4</v>
      </c>
      <c r="N34" s="84">
        <f t="shared" si="0"/>
        <v>7.9307346331233923E-3</v>
      </c>
      <c r="O34" s="84">
        <f>L34/'סכום נכסי הקרן'!$C$42</f>
        <v>1.34503665289261E-3</v>
      </c>
    </row>
    <row r="35" spans="2:15">
      <c r="B35" s="76" t="s">
        <v>979</v>
      </c>
      <c r="C35" s="73" t="s">
        <v>980</v>
      </c>
      <c r="D35" s="86" t="s">
        <v>119</v>
      </c>
      <c r="E35" s="86" t="s">
        <v>290</v>
      </c>
      <c r="F35" s="73" t="s">
        <v>302</v>
      </c>
      <c r="G35" s="86" t="s">
        <v>297</v>
      </c>
      <c r="H35" s="86" t="s">
        <v>132</v>
      </c>
      <c r="I35" s="83">
        <v>5104896.4711699998</v>
      </c>
      <c r="J35" s="85">
        <v>2700</v>
      </c>
      <c r="K35" s="83">
        <v>2307.295792633</v>
      </c>
      <c r="L35" s="83">
        <v>140139.50051421401</v>
      </c>
      <c r="M35" s="84">
        <v>3.3066975106443761E-3</v>
      </c>
      <c r="N35" s="84">
        <f t="shared" si="0"/>
        <v>4.7891354667297062E-2</v>
      </c>
      <c r="O35" s="84">
        <f>L35/'סכום נכסי הקרן'!$C$42</f>
        <v>8.1222774892954729E-3</v>
      </c>
    </row>
    <row r="36" spans="2:15">
      <c r="B36" s="76" t="s">
        <v>981</v>
      </c>
      <c r="C36" s="73" t="s">
        <v>982</v>
      </c>
      <c r="D36" s="86" t="s">
        <v>119</v>
      </c>
      <c r="E36" s="86" t="s">
        <v>290</v>
      </c>
      <c r="F36" s="73" t="s">
        <v>368</v>
      </c>
      <c r="G36" s="86" t="s">
        <v>314</v>
      </c>
      <c r="H36" s="86" t="s">
        <v>132</v>
      </c>
      <c r="I36" s="83">
        <v>4878704.1945749996</v>
      </c>
      <c r="J36" s="85">
        <v>992</v>
      </c>
      <c r="K36" s="83">
        <v>581.60827881800003</v>
      </c>
      <c r="L36" s="83">
        <v>48978.353888998005</v>
      </c>
      <c r="M36" s="84">
        <v>6.4629710376907139E-3</v>
      </c>
      <c r="N36" s="84">
        <f t="shared" si="0"/>
        <v>1.6737891233460471E-2</v>
      </c>
      <c r="O36" s="84">
        <f>L36/'סכום נכסי הקרן'!$C$42</f>
        <v>2.8387127098045161E-3</v>
      </c>
    </row>
    <row r="37" spans="2:15">
      <c r="B37" s="76" t="s">
        <v>983</v>
      </c>
      <c r="C37" s="73" t="s">
        <v>984</v>
      </c>
      <c r="D37" s="86" t="s">
        <v>119</v>
      </c>
      <c r="E37" s="86" t="s">
        <v>290</v>
      </c>
      <c r="F37" s="73" t="s">
        <v>690</v>
      </c>
      <c r="G37" s="86" t="s">
        <v>297</v>
      </c>
      <c r="H37" s="86" t="s">
        <v>132</v>
      </c>
      <c r="I37" s="83">
        <v>845145.05031299999</v>
      </c>
      <c r="J37" s="85">
        <v>11220</v>
      </c>
      <c r="K37" s="73"/>
      <c r="L37" s="83">
        <v>94825.274645172001</v>
      </c>
      <c r="M37" s="84">
        <v>3.2860619526056613E-3</v>
      </c>
      <c r="N37" s="84">
        <f t="shared" si="0"/>
        <v>3.240564468113806E-2</v>
      </c>
      <c r="O37" s="84">
        <f>L37/'סכום נכסי הקרן'!$C$42</f>
        <v>5.4959322021318462E-3</v>
      </c>
    </row>
    <row r="38" spans="2:15">
      <c r="B38" s="76" t="s">
        <v>985</v>
      </c>
      <c r="C38" s="73" t="s">
        <v>986</v>
      </c>
      <c r="D38" s="86" t="s">
        <v>119</v>
      </c>
      <c r="E38" s="86" t="s">
        <v>290</v>
      </c>
      <c r="F38" s="73" t="s">
        <v>374</v>
      </c>
      <c r="G38" s="86" t="s">
        <v>314</v>
      </c>
      <c r="H38" s="86" t="s">
        <v>132</v>
      </c>
      <c r="I38" s="83">
        <v>242706.50637700001</v>
      </c>
      <c r="J38" s="85">
        <v>22500</v>
      </c>
      <c r="K38" s="83">
        <v>1328.7448255109998</v>
      </c>
      <c r="L38" s="83">
        <v>55937.708760360001</v>
      </c>
      <c r="M38" s="84">
        <v>5.1105572433605704E-3</v>
      </c>
      <c r="N38" s="84">
        <f t="shared" si="0"/>
        <v>1.9116185227495176E-2</v>
      </c>
      <c r="O38" s="84">
        <f>L38/'סכום נכסי הקרן'!$C$42</f>
        <v>3.2420665907893355E-3</v>
      </c>
    </row>
    <row r="39" spans="2:15">
      <c r="B39" s="76" t="s">
        <v>987</v>
      </c>
      <c r="C39" s="73" t="s">
        <v>988</v>
      </c>
      <c r="D39" s="86" t="s">
        <v>119</v>
      </c>
      <c r="E39" s="86" t="s">
        <v>290</v>
      </c>
      <c r="F39" s="73" t="s">
        <v>989</v>
      </c>
      <c r="G39" s="86" t="s">
        <v>976</v>
      </c>
      <c r="H39" s="86" t="s">
        <v>132</v>
      </c>
      <c r="I39" s="83">
        <v>37389.777900000001</v>
      </c>
      <c r="J39" s="85">
        <v>37180</v>
      </c>
      <c r="K39" s="73"/>
      <c r="L39" s="83">
        <v>13901.519423055001</v>
      </c>
      <c r="M39" s="84">
        <v>1.3037574904607903E-3</v>
      </c>
      <c r="N39" s="84">
        <f t="shared" si="0"/>
        <v>4.7507133581963868E-3</v>
      </c>
      <c r="O39" s="84">
        <f>L39/'סכום נכסי הקרן'!$C$42</f>
        <v>8.0571143655125996E-4</v>
      </c>
    </row>
    <row r="40" spans="2:15">
      <c r="B40" s="76" t="s">
        <v>990</v>
      </c>
      <c r="C40" s="73" t="s">
        <v>991</v>
      </c>
      <c r="D40" s="86" t="s">
        <v>119</v>
      </c>
      <c r="E40" s="86" t="s">
        <v>290</v>
      </c>
      <c r="F40" s="73" t="s">
        <v>992</v>
      </c>
      <c r="G40" s="86" t="s">
        <v>126</v>
      </c>
      <c r="H40" s="86" t="s">
        <v>132</v>
      </c>
      <c r="I40" s="83">
        <v>3261851.9481060002</v>
      </c>
      <c r="J40" s="85">
        <v>1051</v>
      </c>
      <c r="K40" s="73"/>
      <c r="L40" s="83">
        <v>34282.063978012004</v>
      </c>
      <c r="M40" s="84">
        <v>2.7788474391363706E-3</v>
      </c>
      <c r="N40" s="84">
        <f t="shared" si="0"/>
        <v>1.1715572545025707E-2</v>
      </c>
      <c r="O40" s="84">
        <f>L40/'סכום נכסי הקרן'!$C$42</f>
        <v>1.9869375551752571E-3</v>
      </c>
    </row>
    <row r="41" spans="2:15">
      <c r="B41" s="76" t="s">
        <v>993</v>
      </c>
      <c r="C41" s="73" t="s">
        <v>994</v>
      </c>
      <c r="D41" s="86" t="s">
        <v>119</v>
      </c>
      <c r="E41" s="86" t="s">
        <v>290</v>
      </c>
      <c r="F41" s="73" t="s">
        <v>995</v>
      </c>
      <c r="G41" s="86" t="s">
        <v>157</v>
      </c>
      <c r="H41" s="86" t="s">
        <v>132</v>
      </c>
      <c r="I41" s="83">
        <v>31133.470515999998</v>
      </c>
      <c r="J41" s="85">
        <v>80520</v>
      </c>
      <c r="K41" s="73"/>
      <c r="L41" s="83">
        <v>25068.670459102999</v>
      </c>
      <c r="M41" s="84">
        <v>4.9004673067131463E-4</v>
      </c>
      <c r="N41" s="84">
        <f t="shared" si="0"/>
        <v>8.5669820685048276E-3</v>
      </c>
      <c r="O41" s="84">
        <f>L41/'סכום נכסי הקרן'!$C$42</f>
        <v>1.4529429390672513E-3</v>
      </c>
    </row>
    <row r="42" spans="2:15">
      <c r="B42" s="76" t="s">
        <v>996</v>
      </c>
      <c r="C42" s="73" t="s">
        <v>997</v>
      </c>
      <c r="D42" s="86" t="s">
        <v>119</v>
      </c>
      <c r="E42" s="86" t="s">
        <v>290</v>
      </c>
      <c r="F42" s="73" t="s">
        <v>333</v>
      </c>
      <c r="G42" s="86" t="s">
        <v>314</v>
      </c>
      <c r="H42" s="86" t="s">
        <v>132</v>
      </c>
      <c r="I42" s="83">
        <v>319471.25516200002</v>
      </c>
      <c r="J42" s="85">
        <v>20580</v>
      </c>
      <c r="K42" s="73"/>
      <c r="L42" s="83">
        <v>65747.184312383004</v>
      </c>
      <c r="M42" s="84">
        <v>2.6343199838281903E-3</v>
      </c>
      <c r="N42" s="84">
        <f t="shared" si="0"/>
        <v>2.2468481125784496E-2</v>
      </c>
      <c r="O42" s="84">
        <f>L42/'סכום נכסי הקרן'!$C$42</f>
        <v>3.8106092369785834E-3</v>
      </c>
    </row>
    <row r="43" spans="2:15">
      <c r="B43" s="76" t="s">
        <v>998</v>
      </c>
      <c r="C43" s="73" t="s">
        <v>999</v>
      </c>
      <c r="D43" s="86" t="s">
        <v>119</v>
      </c>
      <c r="E43" s="86" t="s">
        <v>290</v>
      </c>
      <c r="F43" s="73" t="s">
        <v>317</v>
      </c>
      <c r="G43" s="86" t="s">
        <v>297</v>
      </c>
      <c r="H43" s="86" t="s">
        <v>132</v>
      </c>
      <c r="I43" s="83">
        <v>4355856.1981199998</v>
      </c>
      <c r="J43" s="85">
        <v>2975</v>
      </c>
      <c r="K43" s="73"/>
      <c r="L43" s="83">
        <v>129586.72189408402</v>
      </c>
      <c r="M43" s="84">
        <v>3.2582750057881357E-3</v>
      </c>
      <c r="N43" s="84">
        <f t="shared" si="0"/>
        <v>4.4285041944847656E-2</v>
      </c>
      <c r="O43" s="84">
        <f>L43/'סכום נכסי הקרן'!$C$42</f>
        <v>7.5106541003059652E-3</v>
      </c>
    </row>
    <row r="44" spans="2:15">
      <c r="B44" s="76" t="s">
        <v>1000</v>
      </c>
      <c r="C44" s="73" t="s">
        <v>1001</v>
      </c>
      <c r="D44" s="86" t="s">
        <v>119</v>
      </c>
      <c r="E44" s="86" t="s">
        <v>290</v>
      </c>
      <c r="F44" s="73" t="s">
        <v>547</v>
      </c>
      <c r="G44" s="86" t="s">
        <v>548</v>
      </c>
      <c r="H44" s="86" t="s">
        <v>132</v>
      </c>
      <c r="I44" s="83">
        <v>413406.55080600001</v>
      </c>
      <c r="J44" s="85">
        <v>8105</v>
      </c>
      <c r="K44" s="73"/>
      <c r="L44" s="83">
        <v>33506.600943178004</v>
      </c>
      <c r="M44" s="84">
        <v>3.5500029119695494E-3</v>
      </c>
      <c r="N44" s="84">
        <f t="shared" si="0"/>
        <v>1.1450565355073244E-2</v>
      </c>
      <c r="O44" s="84">
        <f>L44/'סכום נכסי הקרן'!$C$42</f>
        <v>1.9419928684273969E-3</v>
      </c>
    </row>
    <row r="45" spans="2:15">
      <c r="B45" s="76" t="s">
        <v>1002</v>
      </c>
      <c r="C45" s="73" t="s">
        <v>1003</v>
      </c>
      <c r="D45" s="86" t="s">
        <v>119</v>
      </c>
      <c r="E45" s="86" t="s">
        <v>290</v>
      </c>
      <c r="F45" s="73" t="s">
        <v>1004</v>
      </c>
      <c r="G45" s="86" t="s">
        <v>496</v>
      </c>
      <c r="H45" s="86" t="s">
        <v>132</v>
      </c>
      <c r="I45" s="83">
        <v>1748763.8243189999</v>
      </c>
      <c r="J45" s="85">
        <v>671</v>
      </c>
      <c r="K45" s="73"/>
      <c r="L45" s="83">
        <v>11734.205261178</v>
      </c>
      <c r="M45" s="84">
        <v>3.641277506839259E-3</v>
      </c>
      <c r="N45" s="84">
        <f t="shared" si="0"/>
        <v>4.0100541520407358E-3</v>
      </c>
      <c r="O45" s="84">
        <f>L45/'סכום נכסי הקרן'!$C$42</f>
        <v>6.8009712392239942E-4</v>
      </c>
    </row>
    <row r="46" spans="2:15">
      <c r="B46" s="76" t="s">
        <v>1005</v>
      </c>
      <c r="C46" s="73" t="s">
        <v>1006</v>
      </c>
      <c r="D46" s="86" t="s">
        <v>119</v>
      </c>
      <c r="E46" s="86" t="s">
        <v>290</v>
      </c>
      <c r="F46" s="73" t="s">
        <v>617</v>
      </c>
      <c r="G46" s="86" t="s">
        <v>618</v>
      </c>
      <c r="H46" s="86" t="s">
        <v>132</v>
      </c>
      <c r="I46" s="83">
        <v>1817953.7575459999</v>
      </c>
      <c r="J46" s="85">
        <v>2537</v>
      </c>
      <c r="K46" s="83">
        <v>356.21349498000001</v>
      </c>
      <c r="L46" s="83">
        <v>46477.700323924</v>
      </c>
      <c r="M46" s="84">
        <v>5.0887667885072896E-3</v>
      </c>
      <c r="N46" s="84">
        <f t="shared" si="0"/>
        <v>1.5883316425176115E-2</v>
      </c>
      <c r="O46" s="84">
        <f>L46/'סכום נכסי הקרן'!$C$42</f>
        <v>2.6937785400265456E-3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1007</v>
      </c>
      <c r="C48" s="71"/>
      <c r="D48" s="71"/>
      <c r="E48" s="71"/>
      <c r="F48" s="71"/>
      <c r="G48" s="71"/>
      <c r="H48" s="71"/>
      <c r="I48" s="80"/>
      <c r="J48" s="82"/>
      <c r="K48" s="80">
        <v>1481.5732178479998</v>
      </c>
      <c r="L48" s="80">
        <v>658621.3954543788</v>
      </c>
      <c r="M48" s="71"/>
      <c r="N48" s="81">
        <f t="shared" ref="N48:N79" si="1">IFERROR(L48/$L$11,0)</f>
        <v>0.22507765994196985</v>
      </c>
      <c r="O48" s="81">
        <f>L48/'סכום נכסי הקרן'!$C$42</f>
        <v>3.8172718716982183E-2</v>
      </c>
    </row>
    <row r="49" spans="2:15">
      <c r="B49" s="76" t="s">
        <v>1008</v>
      </c>
      <c r="C49" s="73" t="s">
        <v>1009</v>
      </c>
      <c r="D49" s="86" t="s">
        <v>119</v>
      </c>
      <c r="E49" s="86" t="s">
        <v>290</v>
      </c>
      <c r="F49" s="73" t="s">
        <v>621</v>
      </c>
      <c r="G49" s="86" t="s">
        <v>496</v>
      </c>
      <c r="H49" s="86" t="s">
        <v>132</v>
      </c>
      <c r="I49" s="83">
        <v>964636.91078200017</v>
      </c>
      <c r="J49" s="85">
        <v>895.2</v>
      </c>
      <c r="K49" s="73"/>
      <c r="L49" s="83">
        <v>8635.4296252180011</v>
      </c>
      <c r="M49" s="84">
        <v>4.5773721836447571E-3</v>
      </c>
      <c r="N49" s="84">
        <f t="shared" si="1"/>
        <v>2.9510767582895218E-3</v>
      </c>
      <c r="O49" s="84">
        <f>L49/'סכום נכסי הקרן'!$C$42</f>
        <v>5.0049668650124334E-4</v>
      </c>
    </row>
    <row r="50" spans="2:15">
      <c r="B50" s="76" t="s">
        <v>1010</v>
      </c>
      <c r="C50" s="73" t="s">
        <v>1011</v>
      </c>
      <c r="D50" s="86" t="s">
        <v>119</v>
      </c>
      <c r="E50" s="86" t="s">
        <v>290</v>
      </c>
      <c r="F50" s="73" t="s">
        <v>1012</v>
      </c>
      <c r="G50" s="86" t="s">
        <v>430</v>
      </c>
      <c r="H50" s="86" t="s">
        <v>132</v>
      </c>
      <c r="I50" s="83">
        <v>39340.5798</v>
      </c>
      <c r="J50" s="85">
        <v>8831</v>
      </c>
      <c r="K50" s="73"/>
      <c r="L50" s="83">
        <v>3474.1666021149995</v>
      </c>
      <c r="M50" s="84">
        <v>2.6808049764928759E-3</v>
      </c>
      <c r="N50" s="84">
        <f t="shared" si="1"/>
        <v>1.1872637215393242E-3</v>
      </c>
      <c r="O50" s="84">
        <f>L50/'סכום נכסי הקרן'!$C$42</f>
        <v>2.0135754075674547E-4</v>
      </c>
    </row>
    <row r="51" spans="2:15">
      <c r="B51" s="76" t="s">
        <v>1013</v>
      </c>
      <c r="C51" s="73" t="s">
        <v>1014</v>
      </c>
      <c r="D51" s="86" t="s">
        <v>119</v>
      </c>
      <c r="E51" s="86" t="s">
        <v>290</v>
      </c>
      <c r="F51" s="73" t="s">
        <v>1015</v>
      </c>
      <c r="G51" s="86" t="s">
        <v>618</v>
      </c>
      <c r="H51" s="86" t="s">
        <v>132</v>
      </c>
      <c r="I51" s="83">
        <v>1104675.6590410001</v>
      </c>
      <c r="J51" s="85">
        <v>1220</v>
      </c>
      <c r="K51" s="83">
        <v>165.64390557599998</v>
      </c>
      <c r="L51" s="83">
        <v>13642.686945881</v>
      </c>
      <c r="M51" s="84">
        <v>8.83033965838966E-3</v>
      </c>
      <c r="N51" s="84">
        <f t="shared" si="1"/>
        <v>4.6622597964363468E-3</v>
      </c>
      <c r="O51" s="84">
        <f>L51/'סכום נכסי הקרן'!$C$42</f>
        <v>7.9070989026962658E-4</v>
      </c>
    </row>
    <row r="52" spans="2:15">
      <c r="B52" s="76" t="s">
        <v>1016</v>
      </c>
      <c r="C52" s="73" t="s">
        <v>1017</v>
      </c>
      <c r="D52" s="86" t="s">
        <v>119</v>
      </c>
      <c r="E52" s="86" t="s">
        <v>290</v>
      </c>
      <c r="F52" s="73" t="s">
        <v>1018</v>
      </c>
      <c r="G52" s="86" t="s">
        <v>129</v>
      </c>
      <c r="H52" s="86" t="s">
        <v>132</v>
      </c>
      <c r="I52" s="83">
        <v>163981.61314900001</v>
      </c>
      <c r="J52" s="85">
        <v>703.5</v>
      </c>
      <c r="K52" s="83">
        <v>26.588962850000001</v>
      </c>
      <c r="L52" s="83">
        <v>1180.1996113559999</v>
      </c>
      <c r="M52" s="84">
        <v>8.3090542728273074E-4</v>
      </c>
      <c r="N52" s="84">
        <f t="shared" si="1"/>
        <v>4.0332210374849678E-4</v>
      </c>
      <c r="O52" s="84">
        <f>L52/'סכום נכסי הקרן'!$C$42</f>
        <v>6.840261811279844E-5</v>
      </c>
    </row>
    <row r="53" spans="2:15">
      <c r="B53" s="76" t="s">
        <v>1019</v>
      </c>
      <c r="C53" s="73" t="s">
        <v>1020</v>
      </c>
      <c r="D53" s="86" t="s">
        <v>119</v>
      </c>
      <c r="E53" s="86" t="s">
        <v>290</v>
      </c>
      <c r="F53" s="73" t="s">
        <v>1021</v>
      </c>
      <c r="G53" s="86" t="s">
        <v>487</v>
      </c>
      <c r="H53" s="86" t="s">
        <v>132</v>
      </c>
      <c r="I53" s="83">
        <v>27445.088513999999</v>
      </c>
      <c r="J53" s="85">
        <v>3174</v>
      </c>
      <c r="K53" s="73"/>
      <c r="L53" s="83">
        <v>871.1071094240001</v>
      </c>
      <c r="M53" s="84">
        <v>4.8693721743272553E-4</v>
      </c>
      <c r="N53" s="84">
        <f t="shared" si="1"/>
        <v>2.9769265180445916E-4</v>
      </c>
      <c r="O53" s="84">
        <f>L53/'סכום נכסי הקרן'!$C$42</f>
        <v>5.0488075379733246E-5</v>
      </c>
    </row>
    <row r="54" spans="2:15">
      <c r="B54" s="76" t="s">
        <v>1022</v>
      </c>
      <c r="C54" s="73" t="s">
        <v>1023</v>
      </c>
      <c r="D54" s="86" t="s">
        <v>119</v>
      </c>
      <c r="E54" s="86" t="s">
        <v>290</v>
      </c>
      <c r="F54" s="73" t="s">
        <v>1024</v>
      </c>
      <c r="G54" s="86" t="s">
        <v>400</v>
      </c>
      <c r="H54" s="86" t="s">
        <v>132</v>
      </c>
      <c r="I54" s="83">
        <v>67448.416010999994</v>
      </c>
      <c r="J54" s="85">
        <v>9714</v>
      </c>
      <c r="K54" s="73"/>
      <c r="L54" s="83">
        <v>6551.9391312889993</v>
      </c>
      <c r="M54" s="84">
        <v>3.1245571785155865E-3</v>
      </c>
      <c r="N54" s="84">
        <f t="shared" si="1"/>
        <v>2.2390635013236513E-3</v>
      </c>
      <c r="O54" s="84">
        <f>L54/'סכום נכסי הקרן'!$C$42</f>
        <v>3.7974066927621972E-4</v>
      </c>
    </row>
    <row r="55" spans="2:15">
      <c r="B55" s="76" t="s">
        <v>1025</v>
      </c>
      <c r="C55" s="73" t="s">
        <v>1026</v>
      </c>
      <c r="D55" s="86" t="s">
        <v>119</v>
      </c>
      <c r="E55" s="86" t="s">
        <v>290</v>
      </c>
      <c r="F55" s="73" t="s">
        <v>632</v>
      </c>
      <c r="G55" s="86" t="s">
        <v>496</v>
      </c>
      <c r="H55" s="86" t="s">
        <v>132</v>
      </c>
      <c r="I55" s="83">
        <v>91959.504642</v>
      </c>
      <c r="J55" s="85">
        <v>14130</v>
      </c>
      <c r="K55" s="73"/>
      <c r="L55" s="83">
        <v>12993.878005982</v>
      </c>
      <c r="M55" s="84">
        <v>7.2732425993804264E-3</v>
      </c>
      <c r="N55" s="84">
        <f t="shared" si="1"/>
        <v>4.4405354507807519E-3</v>
      </c>
      <c r="O55" s="84">
        <f>L55/'סכום נכסי הקרן'!$C$42</f>
        <v>7.5310588691540593E-4</v>
      </c>
    </row>
    <row r="56" spans="2:15">
      <c r="B56" s="76" t="s">
        <v>1027</v>
      </c>
      <c r="C56" s="73" t="s">
        <v>1028</v>
      </c>
      <c r="D56" s="86" t="s">
        <v>119</v>
      </c>
      <c r="E56" s="86" t="s">
        <v>290</v>
      </c>
      <c r="F56" s="73" t="s">
        <v>1029</v>
      </c>
      <c r="G56" s="86" t="s">
        <v>468</v>
      </c>
      <c r="H56" s="86" t="s">
        <v>132</v>
      </c>
      <c r="I56" s="83">
        <v>73574.680485000004</v>
      </c>
      <c r="J56" s="85">
        <v>8579</v>
      </c>
      <c r="K56" s="73"/>
      <c r="L56" s="83">
        <v>6311.9718387299999</v>
      </c>
      <c r="M56" s="84">
        <v>2.0251191972582563E-3</v>
      </c>
      <c r="N56" s="84">
        <f t="shared" si="1"/>
        <v>2.1570569387604544E-3</v>
      </c>
      <c r="O56" s="84">
        <f>L56/'סכום נכסי הקרן'!$C$42</f>
        <v>3.6583252109981425E-4</v>
      </c>
    </row>
    <row r="57" spans="2:15">
      <c r="B57" s="76" t="s">
        <v>1030</v>
      </c>
      <c r="C57" s="73" t="s">
        <v>1031</v>
      </c>
      <c r="D57" s="86" t="s">
        <v>119</v>
      </c>
      <c r="E57" s="86" t="s">
        <v>290</v>
      </c>
      <c r="F57" s="73" t="s">
        <v>645</v>
      </c>
      <c r="G57" s="86" t="s">
        <v>496</v>
      </c>
      <c r="H57" s="86" t="s">
        <v>132</v>
      </c>
      <c r="I57" s="83">
        <v>18821.957407999998</v>
      </c>
      <c r="J57" s="85">
        <v>3120</v>
      </c>
      <c r="K57" s="83">
        <v>17.204887764999999</v>
      </c>
      <c r="L57" s="83">
        <v>604.44995888000005</v>
      </c>
      <c r="M57" s="84">
        <v>3.2727578042461439E-4</v>
      </c>
      <c r="N57" s="84">
        <f t="shared" si="1"/>
        <v>2.0656508160180783E-4</v>
      </c>
      <c r="O57" s="84">
        <f>L57/'סכום נכסי הקרן'!$C$42</f>
        <v>3.5033022641026459E-5</v>
      </c>
    </row>
    <row r="58" spans="2:15">
      <c r="B58" s="76" t="s">
        <v>1032</v>
      </c>
      <c r="C58" s="73" t="s">
        <v>1033</v>
      </c>
      <c r="D58" s="86" t="s">
        <v>119</v>
      </c>
      <c r="E58" s="86" t="s">
        <v>290</v>
      </c>
      <c r="F58" s="73" t="s">
        <v>1034</v>
      </c>
      <c r="G58" s="86" t="s">
        <v>487</v>
      </c>
      <c r="H58" s="86" t="s">
        <v>132</v>
      </c>
      <c r="I58" s="83">
        <v>5373.8532279999999</v>
      </c>
      <c r="J58" s="85">
        <v>4494</v>
      </c>
      <c r="K58" s="73"/>
      <c r="L58" s="83">
        <v>241.50096406999998</v>
      </c>
      <c r="M58" s="84">
        <v>2.9687280801726529E-4</v>
      </c>
      <c r="N58" s="84">
        <f t="shared" si="1"/>
        <v>8.2530680360156137E-5</v>
      </c>
      <c r="O58" s="84">
        <f>L58/'סכום נכסי הקרן'!$C$42</f>
        <v>1.3997037501285809E-5</v>
      </c>
    </row>
    <row r="59" spans="2:15">
      <c r="B59" s="76" t="s">
        <v>1035</v>
      </c>
      <c r="C59" s="73" t="s">
        <v>1036</v>
      </c>
      <c r="D59" s="86" t="s">
        <v>119</v>
      </c>
      <c r="E59" s="86" t="s">
        <v>290</v>
      </c>
      <c r="F59" s="73" t="s">
        <v>600</v>
      </c>
      <c r="G59" s="86" t="s">
        <v>324</v>
      </c>
      <c r="H59" s="86" t="s">
        <v>132</v>
      </c>
      <c r="I59" s="83">
        <v>3985880.331491</v>
      </c>
      <c r="J59" s="85">
        <v>98.1</v>
      </c>
      <c r="K59" s="73"/>
      <c r="L59" s="83">
        <v>3910.1486052640003</v>
      </c>
      <c r="M59" s="84">
        <v>1.2430568904825629E-3</v>
      </c>
      <c r="N59" s="84">
        <f t="shared" si="1"/>
        <v>1.336256465660384E-3</v>
      </c>
      <c r="O59" s="84">
        <f>L59/'סכום נכסי הקרן'!$C$42</f>
        <v>2.2662641068222307E-4</v>
      </c>
    </row>
    <row r="60" spans="2:15">
      <c r="B60" s="76" t="s">
        <v>1037</v>
      </c>
      <c r="C60" s="73" t="s">
        <v>1038</v>
      </c>
      <c r="D60" s="86" t="s">
        <v>119</v>
      </c>
      <c r="E60" s="86" t="s">
        <v>290</v>
      </c>
      <c r="F60" s="73" t="s">
        <v>499</v>
      </c>
      <c r="G60" s="86" t="s">
        <v>487</v>
      </c>
      <c r="H60" s="86" t="s">
        <v>132</v>
      </c>
      <c r="I60" s="83">
        <v>782952.45127800002</v>
      </c>
      <c r="J60" s="85">
        <v>1185</v>
      </c>
      <c r="K60" s="73"/>
      <c r="L60" s="83">
        <v>9277.9865476450013</v>
      </c>
      <c r="M60" s="84">
        <v>4.3876482413439614E-3</v>
      </c>
      <c r="N60" s="84">
        <f t="shared" si="1"/>
        <v>3.170664535846622E-3</v>
      </c>
      <c r="O60" s="84">
        <f>L60/'סכום נכסי הקרן'!$C$42</f>
        <v>5.3773833220049038E-4</v>
      </c>
    </row>
    <row r="61" spans="2:15">
      <c r="B61" s="76" t="s">
        <v>1039</v>
      </c>
      <c r="C61" s="73" t="s">
        <v>1040</v>
      </c>
      <c r="D61" s="86" t="s">
        <v>119</v>
      </c>
      <c r="E61" s="86" t="s">
        <v>290</v>
      </c>
      <c r="F61" s="73" t="s">
        <v>467</v>
      </c>
      <c r="G61" s="86" t="s">
        <v>468</v>
      </c>
      <c r="H61" s="86" t="s">
        <v>132</v>
      </c>
      <c r="I61" s="83">
        <v>12120115.741690002</v>
      </c>
      <c r="J61" s="85">
        <v>60.9</v>
      </c>
      <c r="K61" s="73"/>
      <c r="L61" s="83">
        <v>7381.1504863800001</v>
      </c>
      <c r="M61" s="84">
        <v>9.5814553853711924E-3</v>
      </c>
      <c r="N61" s="84">
        <f t="shared" si="1"/>
        <v>2.5224386735991171E-3</v>
      </c>
      <c r="O61" s="84">
        <f>L61/'סכום נכסי הקרן'!$C$42</f>
        <v>4.2780052890616544E-4</v>
      </c>
    </row>
    <row r="62" spans="2:15">
      <c r="B62" s="76" t="s">
        <v>1041</v>
      </c>
      <c r="C62" s="73" t="s">
        <v>1042</v>
      </c>
      <c r="D62" s="86" t="s">
        <v>119</v>
      </c>
      <c r="E62" s="86" t="s">
        <v>290</v>
      </c>
      <c r="F62" s="73" t="s">
        <v>1043</v>
      </c>
      <c r="G62" s="86" t="s">
        <v>538</v>
      </c>
      <c r="H62" s="86" t="s">
        <v>132</v>
      </c>
      <c r="I62" s="83">
        <v>694455.44631200004</v>
      </c>
      <c r="J62" s="85">
        <v>762</v>
      </c>
      <c r="K62" s="73"/>
      <c r="L62" s="83">
        <v>5291.7505008990001</v>
      </c>
      <c r="M62" s="84">
        <v>3.9075188130517835E-3</v>
      </c>
      <c r="N62" s="84">
        <f t="shared" si="1"/>
        <v>1.8084059035424933E-3</v>
      </c>
      <c r="O62" s="84">
        <f>L62/'סכום נכסי הקרן'!$C$42</f>
        <v>3.0670200632019893E-4</v>
      </c>
    </row>
    <row r="63" spans="2:15">
      <c r="B63" s="76" t="s">
        <v>1044</v>
      </c>
      <c r="C63" s="73" t="s">
        <v>1045</v>
      </c>
      <c r="D63" s="86" t="s">
        <v>119</v>
      </c>
      <c r="E63" s="86" t="s">
        <v>290</v>
      </c>
      <c r="F63" s="73" t="s">
        <v>1046</v>
      </c>
      <c r="G63" s="86" t="s">
        <v>127</v>
      </c>
      <c r="H63" s="86" t="s">
        <v>132</v>
      </c>
      <c r="I63" s="83">
        <v>42321.825062000004</v>
      </c>
      <c r="J63" s="85">
        <v>3586</v>
      </c>
      <c r="K63" s="73"/>
      <c r="L63" s="83">
        <v>1517.6606467289998</v>
      </c>
      <c r="M63" s="84">
        <v>1.5463744367413246E-3</v>
      </c>
      <c r="N63" s="84">
        <f t="shared" si="1"/>
        <v>5.1864623486171134E-4</v>
      </c>
      <c r="O63" s="84">
        <f>L63/'סכום נכסי הקרן'!$C$42</f>
        <v>8.7961358946518295E-5</v>
      </c>
    </row>
    <row r="64" spans="2:15">
      <c r="B64" s="76" t="s">
        <v>1047</v>
      </c>
      <c r="C64" s="73" t="s">
        <v>1048</v>
      </c>
      <c r="D64" s="86" t="s">
        <v>119</v>
      </c>
      <c r="E64" s="86" t="s">
        <v>290</v>
      </c>
      <c r="F64" s="73" t="s">
        <v>1049</v>
      </c>
      <c r="G64" s="86" t="s">
        <v>153</v>
      </c>
      <c r="H64" s="86" t="s">
        <v>132</v>
      </c>
      <c r="I64" s="83">
        <v>63219.259679000003</v>
      </c>
      <c r="J64" s="85">
        <v>14230</v>
      </c>
      <c r="K64" s="73"/>
      <c r="L64" s="83">
        <v>8996.1006523619999</v>
      </c>
      <c r="M64" s="84">
        <v>2.4594882749078722E-3</v>
      </c>
      <c r="N64" s="84">
        <f t="shared" si="1"/>
        <v>3.0743326855319597E-3</v>
      </c>
      <c r="O64" s="84">
        <f>L64/'סכום נכסי הקרן'!$C$42</f>
        <v>5.2140064401546074E-4</v>
      </c>
    </row>
    <row r="65" spans="2:15">
      <c r="B65" s="76" t="s">
        <v>1050</v>
      </c>
      <c r="C65" s="73" t="s">
        <v>1051</v>
      </c>
      <c r="D65" s="86" t="s">
        <v>119</v>
      </c>
      <c r="E65" s="86" t="s">
        <v>290</v>
      </c>
      <c r="F65" s="73" t="s">
        <v>605</v>
      </c>
      <c r="G65" s="86" t="s">
        <v>496</v>
      </c>
      <c r="H65" s="86" t="s">
        <v>132</v>
      </c>
      <c r="I65" s="83">
        <v>75292.847521999996</v>
      </c>
      <c r="J65" s="85">
        <v>20430</v>
      </c>
      <c r="K65" s="73"/>
      <c r="L65" s="83">
        <v>15382.32874872</v>
      </c>
      <c r="M65" s="84">
        <v>4.0246614658610803E-3</v>
      </c>
      <c r="N65" s="84">
        <f t="shared" si="1"/>
        <v>5.2567660010975252E-3</v>
      </c>
      <c r="O65" s="84">
        <f>L65/'סכום נכסי הקרן'!$C$42</f>
        <v>8.915369476145572E-4</v>
      </c>
    </row>
    <row r="66" spans="2:15">
      <c r="B66" s="76" t="s">
        <v>1052</v>
      </c>
      <c r="C66" s="73" t="s">
        <v>1053</v>
      </c>
      <c r="D66" s="86" t="s">
        <v>119</v>
      </c>
      <c r="E66" s="86" t="s">
        <v>290</v>
      </c>
      <c r="F66" s="73" t="s">
        <v>1054</v>
      </c>
      <c r="G66" s="86" t="s">
        <v>128</v>
      </c>
      <c r="H66" s="86" t="s">
        <v>132</v>
      </c>
      <c r="I66" s="83">
        <v>53049.614348000003</v>
      </c>
      <c r="J66" s="85">
        <v>26300</v>
      </c>
      <c r="K66" s="73"/>
      <c r="L66" s="83">
        <v>13952.048573557</v>
      </c>
      <c r="M66" s="84">
        <v>9.1253694421924714E-3</v>
      </c>
      <c r="N66" s="84">
        <f t="shared" si="1"/>
        <v>4.7679812195691547E-3</v>
      </c>
      <c r="O66" s="84">
        <f>L66/'סכום נכסי הקרן'!$C$42</f>
        <v>8.086400311314439E-4</v>
      </c>
    </row>
    <row r="67" spans="2:15">
      <c r="B67" s="76" t="s">
        <v>1055</v>
      </c>
      <c r="C67" s="73" t="s">
        <v>1056</v>
      </c>
      <c r="D67" s="86" t="s">
        <v>119</v>
      </c>
      <c r="E67" s="86" t="s">
        <v>290</v>
      </c>
      <c r="F67" s="73" t="s">
        <v>1057</v>
      </c>
      <c r="G67" s="86" t="s">
        <v>496</v>
      </c>
      <c r="H67" s="86" t="s">
        <v>132</v>
      </c>
      <c r="I67" s="83">
        <v>48698.639045999997</v>
      </c>
      <c r="J67" s="85">
        <v>7144</v>
      </c>
      <c r="K67" s="83">
        <v>62.410373992000004</v>
      </c>
      <c r="L67" s="83">
        <v>3541.4411474059998</v>
      </c>
      <c r="M67" s="84">
        <v>1.5602588668673359E-3</v>
      </c>
      <c r="N67" s="84">
        <f t="shared" si="1"/>
        <v>1.2102541638970494E-3</v>
      </c>
      <c r="O67" s="84">
        <f>L67/'סכום נכסי הקרן'!$C$42</f>
        <v>2.0525667356951198E-4</v>
      </c>
    </row>
    <row r="68" spans="2:15">
      <c r="B68" s="76" t="s">
        <v>1058</v>
      </c>
      <c r="C68" s="73" t="s">
        <v>1059</v>
      </c>
      <c r="D68" s="86" t="s">
        <v>119</v>
      </c>
      <c r="E68" s="86" t="s">
        <v>290</v>
      </c>
      <c r="F68" s="73" t="s">
        <v>1060</v>
      </c>
      <c r="G68" s="86" t="s">
        <v>1061</v>
      </c>
      <c r="H68" s="86" t="s">
        <v>132</v>
      </c>
      <c r="I68" s="83">
        <v>690710.55512999999</v>
      </c>
      <c r="J68" s="85">
        <v>3650</v>
      </c>
      <c r="K68" s="83">
        <v>280.08105844900001</v>
      </c>
      <c r="L68" s="83">
        <v>25491.016320686998</v>
      </c>
      <c r="M68" s="84">
        <v>9.6579776742904844E-3</v>
      </c>
      <c r="N68" s="84">
        <f t="shared" si="1"/>
        <v>8.7113147896517307E-3</v>
      </c>
      <c r="O68" s="84">
        <f>L68/'סכום נכסי הקרן'!$C$42</f>
        <v>1.4774214784630221E-3</v>
      </c>
    </row>
    <row r="69" spans="2:15">
      <c r="B69" s="76" t="s">
        <v>1062</v>
      </c>
      <c r="C69" s="73" t="s">
        <v>1063</v>
      </c>
      <c r="D69" s="86" t="s">
        <v>119</v>
      </c>
      <c r="E69" s="86" t="s">
        <v>290</v>
      </c>
      <c r="F69" s="73" t="s">
        <v>1064</v>
      </c>
      <c r="G69" s="86" t="s">
        <v>155</v>
      </c>
      <c r="H69" s="86" t="s">
        <v>132</v>
      </c>
      <c r="I69" s="83">
        <v>318015.52617799997</v>
      </c>
      <c r="J69" s="85">
        <v>1985</v>
      </c>
      <c r="K69" s="73"/>
      <c r="L69" s="83">
        <v>6312.6081946329996</v>
      </c>
      <c r="M69" s="84">
        <v>2.4070632911992176E-3</v>
      </c>
      <c r="N69" s="84">
        <f t="shared" si="1"/>
        <v>2.1572744073980145E-3</v>
      </c>
      <c r="O69" s="84">
        <f>L69/'סכום נכסי הקרן'!$C$42</f>
        <v>3.658694033436295E-4</v>
      </c>
    </row>
    <row r="70" spans="2:15">
      <c r="B70" s="76" t="s">
        <v>1065</v>
      </c>
      <c r="C70" s="73" t="s">
        <v>1066</v>
      </c>
      <c r="D70" s="86" t="s">
        <v>119</v>
      </c>
      <c r="E70" s="86" t="s">
        <v>290</v>
      </c>
      <c r="F70" s="73" t="s">
        <v>1067</v>
      </c>
      <c r="G70" s="86" t="s">
        <v>1061</v>
      </c>
      <c r="H70" s="86" t="s">
        <v>132</v>
      </c>
      <c r="I70" s="83">
        <v>176177.71474799997</v>
      </c>
      <c r="J70" s="85">
        <v>14920</v>
      </c>
      <c r="K70" s="83">
        <v>220.22214343499999</v>
      </c>
      <c r="L70" s="83">
        <v>26505.937183851001</v>
      </c>
      <c r="M70" s="84">
        <v>7.6823876579258481E-3</v>
      </c>
      <c r="N70" s="84">
        <f t="shared" si="1"/>
        <v>9.0581544375645372E-3</v>
      </c>
      <c r="O70" s="84">
        <f>L70/'סכום נכסי הקרן'!$C$42</f>
        <v>1.5362447855965962E-3</v>
      </c>
    </row>
    <row r="71" spans="2:15">
      <c r="B71" s="76" t="s">
        <v>1068</v>
      </c>
      <c r="C71" s="73" t="s">
        <v>1069</v>
      </c>
      <c r="D71" s="86" t="s">
        <v>119</v>
      </c>
      <c r="E71" s="86" t="s">
        <v>290</v>
      </c>
      <c r="F71" s="73" t="s">
        <v>1070</v>
      </c>
      <c r="G71" s="86" t="s">
        <v>400</v>
      </c>
      <c r="H71" s="86" t="s">
        <v>132</v>
      </c>
      <c r="I71" s="83">
        <v>63250.061815000001</v>
      </c>
      <c r="J71" s="85">
        <v>16530</v>
      </c>
      <c r="K71" s="73"/>
      <c r="L71" s="83">
        <v>10455.235217944</v>
      </c>
      <c r="M71" s="84">
        <v>4.3657283970855599E-3</v>
      </c>
      <c r="N71" s="84">
        <f t="shared" si="1"/>
        <v>3.5729781832766322E-3</v>
      </c>
      <c r="O71" s="84">
        <f>L71/'סכום נכסי הקרן'!$C$42</f>
        <v>6.0596991814868451E-4</v>
      </c>
    </row>
    <row r="72" spans="2:15">
      <c r="B72" s="76" t="s">
        <v>1071</v>
      </c>
      <c r="C72" s="73" t="s">
        <v>1072</v>
      </c>
      <c r="D72" s="86" t="s">
        <v>119</v>
      </c>
      <c r="E72" s="86" t="s">
        <v>290</v>
      </c>
      <c r="F72" s="73" t="s">
        <v>1073</v>
      </c>
      <c r="G72" s="86" t="s">
        <v>129</v>
      </c>
      <c r="H72" s="86" t="s">
        <v>132</v>
      </c>
      <c r="I72" s="83">
        <v>457760.59576300002</v>
      </c>
      <c r="J72" s="85">
        <v>1500</v>
      </c>
      <c r="K72" s="73"/>
      <c r="L72" s="83">
        <v>6866.4089364430001</v>
      </c>
      <c r="M72" s="84">
        <v>2.2860249327359915E-3</v>
      </c>
      <c r="N72" s="84">
        <f t="shared" si="1"/>
        <v>2.3465305960080549E-3</v>
      </c>
      <c r="O72" s="84">
        <f>L72/'סכום נכסי הקרן'!$C$42</f>
        <v>3.9796687252436393E-4</v>
      </c>
    </row>
    <row r="73" spans="2:15">
      <c r="B73" s="76" t="s">
        <v>1074</v>
      </c>
      <c r="C73" s="73" t="s">
        <v>1075</v>
      </c>
      <c r="D73" s="86" t="s">
        <v>119</v>
      </c>
      <c r="E73" s="86" t="s">
        <v>290</v>
      </c>
      <c r="F73" s="73" t="s">
        <v>1076</v>
      </c>
      <c r="G73" s="86" t="s">
        <v>496</v>
      </c>
      <c r="H73" s="86" t="s">
        <v>132</v>
      </c>
      <c r="I73" s="83">
        <v>1160897.5073299999</v>
      </c>
      <c r="J73" s="85">
        <v>653</v>
      </c>
      <c r="K73" s="83">
        <v>95.915673768999994</v>
      </c>
      <c r="L73" s="83">
        <v>7676.576396636</v>
      </c>
      <c r="M73" s="84">
        <v>3.8366095600312847E-3</v>
      </c>
      <c r="N73" s="84">
        <f t="shared" si="1"/>
        <v>2.6233976965303009E-3</v>
      </c>
      <c r="O73" s="84">
        <f>L73/'סכום נכסי הקרן'!$C$42</f>
        <v>4.4492297626627685E-4</v>
      </c>
    </row>
    <row r="74" spans="2:15">
      <c r="B74" s="76" t="s">
        <v>1077</v>
      </c>
      <c r="C74" s="73" t="s">
        <v>1078</v>
      </c>
      <c r="D74" s="86" t="s">
        <v>119</v>
      </c>
      <c r="E74" s="86" t="s">
        <v>290</v>
      </c>
      <c r="F74" s="73" t="s">
        <v>561</v>
      </c>
      <c r="G74" s="86" t="s">
        <v>126</v>
      </c>
      <c r="H74" s="86" t="s">
        <v>132</v>
      </c>
      <c r="I74" s="83">
        <v>31302415.164794996</v>
      </c>
      <c r="J74" s="85">
        <v>126</v>
      </c>
      <c r="K74" s="73"/>
      <c r="L74" s="83">
        <v>39441.043107703998</v>
      </c>
      <c r="M74" s="84">
        <v>1.2083742295033837E-2</v>
      </c>
      <c r="N74" s="84">
        <f t="shared" si="1"/>
        <v>1.3478605082709136E-2</v>
      </c>
      <c r="O74" s="84">
        <f>L74/'סכום נכסי הקרן'!$C$42</f>
        <v>2.2859443298468445E-3</v>
      </c>
    </row>
    <row r="75" spans="2:15">
      <c r="B75" s="76" t="s">
        <v>1079</v>
      </c>
      <c r="C75" s="73" t="s">
        <v>1080</v>
      </c>
      <c r="D75" s="86" t="s">
        <v>119</v>
      </c>
      <c r="E75" s="86" t="s">
        <v>290</v>
      </c>
      <c r="F75" s="73" t="s">
        <v>360</v>
      </c>
      <c r="G75" s="86" t="s">
        <v>314</v>
      </c>
      <c r="H75" s="86" t="s">
        <v>132</v>
      </c>
      <c r="I75" s="83">
        <v>16875.710209000001</v>
      </c>
      <c r="J75" s="85">
        <v>59120</v>
      </c>
      <c r="K75" s="73"/>
      <c r="L75" s="83">
        <v>9976.9198756009991</v>
      </c>
      <c r="M75" s="84">
        <v>3.122878421235346E-3</v>
      </c>
      <c r="N75" s="84">
        <f t="shared" si="1"/>
        <v>3.4095184191208802E-3</v>
      </c>
      <c r="O75" s="84">
        <f>L75/'סכום נכסי הקרן'!$C$42</f>
        <v>5.7824747070423128E-4</v>
      </c>
    </row>
    <row r="76" spans="2:15">
      <c r="B76" s="76" t="s">
        <v>1081</v>
      </c>
      <c r="C76" s="73" t="s">
        <v>1082</v>
      </c>
      <c r="D76" s="86" t="s">
        <v>119</v>
      </c>
      <c r="E76" s="86" t="s">
        <v>290</v>
      </c>
      <c r="F76" s="73" t="s">
        <v>1083</v>
      </c>
      <c r="G76" s="86" t="s">
        <v>430</v>
      </c>
      <c r="H76" s="86" t="s">
        <v>132</v>
      </c>
      <c r="I76" s="83">
        <v>206478.136497</v>
      </c>
      <c r="J76" s="85">
        <v>4874</v>
      </c>
      <c r="K76" s="73"/>
      <c r="L76" s="83">
        <v>10063.744373256999</v>
      </c>
      <c r="M76" s="84">
        <v>2.6126252979419961E-3</v>
      </c>
      <c r="N76" s="84">
        <f t="shared" si="1"/>
        <v>3.4391898736058466E-3</v>
      </c>
      <c r="O76" s="84">
        <f>L76/'סכום נכסי הקרן'!$C$42</f>
        <v>5.8327968974485208E-4</v>
      </c>
    </row>
    <row r="77" spans="2:15">
      <c r="B77" s="76" t="s">
        <v>1084</v>
      </c>
      <c r="C77" s="73" t="s">
        <v>1085</v>
      </c>
      <c r="D77" s="86" t="s">
        <v>119</v>
      </c>
      <c r="E77" s="86" t="s">
        <v>290</v>
      </c>
      <c r="F77" s="73" t="s">
        <v>440</v>
      </c>
      <c r="G77" s="86" t="s">
        <v>314</v>
      </c>
      <c r="H77" s="86" t="s">
        <v>132</v>
      </c>
      <c r="I77" s="83">
        <v>164976.15928600001</v>
      </c>
      <c r="J77" s="85">
        <v>7670</v>
      </c>
      <c r="K77" s="73"/>
      <c r="L77" s="83">
        <v>12653.671417264</v>
      </c>
      <c r="M77" s="84">
        <v>4.5235676640353797E-3</v>
      </c>
      <c r="N77" s="84">
        <f t="shared" si="1"/>
        <v>4.3242730526655794E-3</v>
      </c>
      <c r="O77" s="84">
        <f>L77/'סכום נכסי הקרן'!$C$42</f>
        <v>7.333880178840835E-4</v>
      </c>
    </row>
    <row r="78" spans="2:15">
      <c r="B78" s="76" t="s">
        <v>1086</v>
      </c>
      <c r="C78" s="73" t="s">
        <v>1087</v>
      </c>
      <c r="D78" s="86" t="s">
        <v>119</v>
      </c>
      <c r="E78" s="86" t="s">
        <v>290</v>
      </c>
      <c r="F78" s="73" t="s">
        <v>1088</v>
      </c>
      <c r="G78" s="86" t="s">
        <v>1061</v>
      </c>
      <c r="H78" s="86" t="s">
        <v>132</v>
      </c>
      <c r="I78" s="83">
        <v>460270.28581000003</v>
      </c>
      <c r="J78" s="85">
        <v>6316</v>
      </c>
      <c r="K78" s="83">
        <v>271.55946862799999</v>
      </c>
      <c r="L78" s="83">
        <v>29342.230720373998</v>
      </c>
      <c r="M78" s="84">
        <v>7.2458319184971224E-3</v>
      </c>
      <c r="N78" s="84">
        <f t="shared" si="1"/>
        <v>1.0027431045514255E-2</v>
      </c>
      <c r="O78" s="84">
        <f>L78/'סכום נכסי הקרן'!$C$42</f>
        <v>1.7006321500456253E-3</v>
      </c>
    </row>
    <row r="79" spans="2:15">
      <c r="B79" s="76" t="s">
        <v>1089</v>
      </c>
      <c r="C79" s="73" t="s">
        <v>1090</v>
      </c>
      <c r="D79" s="86" t="s">
        <v>119</v>
      </c>
      <c r="E79" s="86" t="s">
        <v>290</v>
      </c>
      <c r="F79" s="73" t="s">
        <v>1091</v>
      </c>
      <c r="G79" s="86" t="s">
        <v>1092</v>
      </c>
      <c r="H79" s="86" t="s">
        <v>132</v>
      </c>
      <c r="I79" s="83">
        <v>571615.57592800003</v>
      </c>
      <c r="J79" s="85">
        <v>3813</v>
      </c>
      <c r="K79" s="73"/>
      <c r="L79" s="83">
        <v>21795.701909986001</v>
      </c>
      <c r="M79" s="84">
        <v>5.216771587096625E-3</v>
      </c>
      <c r="N79" s="84">
        <f t="shared" si="1"/>
        <v>7.4484758869819917E-3</v>
      </c>
      <c r="O79" s="84">
        <f>L79/'סכום נכסי הקרן'!$C$42</f>
        <v>1.2632465388937063E-3</v>
      </c>
    </row>
    <row r="80" spans="2:15">
      <c r="B80" s="76" t="s">
        <v>1093</v>
      </c>
      <c r="C80" s="73" t="s">
        <v>1094</v>
      </c>
      <c r="D80" s="86" t="s">
        <v>119</v>
      </c>
      <c r="E80" s="86" t="s">
        <v>290</v>
      </c>
      <c r="F80" s="73" t="s">
        <v>477</v>
      </c>
      <c r="G80" s="86" t="s">
        <v>478</v>
      </c>
      <c r="H80" s="86" t="s">
        <v>132</v>
      </c>
      <c r="I80" s="83">
        <v>5086.4438309999996</v>
      </c>
      <c r="J80" s="85">
        <v>45570</v>
      </c>
      <c r="K80" s="73"/>
      <c r="L80" s="83">
        <v>2317.8924536009999</v>
      </c>
      <c r="M80" s="84">
        <v>1.7202273204132512E-3</v>
      </c>
      <c r="N80" s="84">
        <f t="shared" ref="N80:N109" si="2">IFERROR(L80/$L$11,0)</f>
        <v>7.9211791942128201E-4</v>
      </c>
      <c r="O80" s="84">
        <f>L80/'סכום נכסי הקרן'!$C$42</f>
        <v>1.3434160696599399E-4</v>
      </c>
    </row>
    <row r="81" spans="2:15">
      <c r="B81" s="76" t="s">
        <v>1095</v>
      </c>
      <c r="C81" s="73" t="s">
        <v>1096</v>
      </c>
      <c r="D81" s="86" t="s">
        <v>119</v>
      </c>
      <c r="E81" s="86" t="s">
        <v>290</v>
      </c>
      <c r="F81" s="73" t="s">
        <v>1097</v>
      </c>
      <c r="G81" s="86" t="s">
        <v>430</v>
      </c>
      <c r="H81" s="86" t="s">
        <v>132</v>
      </c>
      <c r="I81" s="83">
        <v>195626.754223</v>
      </c>
      <c r="J81" s="85">
        <v>7300</v>
      </c>
      <c r="K81" s="73"/>
      <c r="L81" s="83">
        <v>14280.753058258999</v>
      </c>
      <c r="M81" s="84">
        <v>3.1612352764191659E-3</v>
      </c>
      <c r="N81" s="84">
        <f t="shared" si="2"/>
        <v>4.8803128819472283E-3</v>
      </c>
      <c r="O81" s="84">
        <f>L81/'סכום נכסי הקרן'!$C$42</f>
        <v>8.2769125528258693E-4</v>
      </c>
    </row>
    <row r="82" spans="2:15">
      <c r="B82" s="76" t="s">
        <v>1098</v>
      </c>
      <c r="C82" s="73" t="s">
        <v>1099</v>
      </c>
      <c r="D82" s="86" t="s">
        <v>119</v>
      </c>
      <c r="E82" s="86" t="s">
        <v>290</v>
      </c>
      <c r="F82" s="73" t="s">
        <v>530</v>
      </c>
      <c r="G82" s="86" t="s">
        <v>314</v>
      </c>
      <c r="H82" s="86" t="s">
        <v>132</v>
      </c>
      <c r="I82" s="83">
        <v>6169654.0296750013</v>
      </c>
      <c r="J82" s="85">
        <v>160</v>
      </c>
      <c r="K82" s="83">
        <v>178.83359142</v>
      </c>
      <c r="L82" s="83">
        <v>10050.280038899999</v>
      </c>
      <c r="M82" s="84">
        <v>8.9417356495399853E-3</v>
      </c>
      <c r="N82" s="84">
        <f t="shared" si="2"/>
        <v>3.4345885641271904E-3</v>
      </c>
      <c r="O82" s="84">
        <f>L82/'סכום נכסי הקרן'!$C$42</f>
        <v>5.8249931690596707E-4</v>
      </c>
    </row>
    <row r="83" spans="2:15">
      <c r="B83" s="76" t="s">
        <v>1100</v>
      </c>
      <c r="C83" s="73" t="s">
        <v>1101</v>
      </c>
      <c r="D83" s="86" t="s">
        <v>119</v>
      </c>
      <c r="E83" s="86" t="s">
        <v>290</v>
      </c>
      <c r="F83" s="73" t="s">
        <v>535</v>
      </c>
      <c r="G83" s="86" t="s">
        <v>324</v>
      </c>
      <c r="H83" s="86" t="s">
        <v>132</v>
      </c>
      <c r="I83" s="83">
        <v>1436863.6413670001</v>
      </c>
      <c r="J83" s="85">
        <v>416.9</v>
      </c>
      <c r="K83" s="73"/>
      <c r="L83" s="83">
        <v>5990.2845212440006</v>
      </c>
      <c r="M83" s="84">
        <v>2.5120176466301184E-3</v>
      </c>
      <c r="N83" s="84">
        <f t="shared" si="2"/>
        <v>2.0471233272008017E-3</v>
      </c>
      <c r="O83" s="84">
        <f>L83/'סכום נכסי הקרן'!$C$42</f>
        <v>3.4718800154736039E-4</v>
      </c>
    </row>
    <row r="84" spans="2:15">
      <c r="B84" s="76" t="s">
        <v>1102</v>
      </c>
      <c r="C84" s="73" t="s">
        <v>1103</v>
      </c>
      <c r="D84" s="86" t="s">
        <v>119</v>
      </c>
      <c r="E84" s="86" t="s">
        <v>290</v>
      </c>
      <c r="F84" s="73" t="s">
        <v>1104</v>
      </c>
      <c r="G84" s="86" t="s">
        <v>126</v>
      </c>
      <c r="H84" s="86" t="s">
        <v>132</v>
      </c>
      <c r="I84" s="83">
        <v>103389.02678500001</v>
      </c>
      <c r="J84" s="85">
        <v>1796</v>
      </c>
      <c r="K84" s="73"/>
      <c r="L84" s="83">
        <v>1856.86692105</v>
      </c>
      <c r="M84" s="84">
        <v>1.1034892316944473E-3</v>
      </c>
      <c r="N84" s="84">
        <f t="shared" si="2"/>
        <v>6.3456678495124011E-4</v>
      </c>
      <c r="O84" s="84">
        <f>L84/'סכום נכסי הקרן'!$C$42</f>
        <v>1.076212512398107E-4</v>
      </c>
    </row>
    <row r="85" spans="2:15">
      <c r="B85" s="76" t="s">
        <v>1105</v>
      </c>
      <c r="C85" s="73" t="s">
        <v>1106</v>
      </c>
      <c r="D85" s="86" t="s">
        <v>119</v>
      </c>
      <c r="E85" s="86" t="s">
        <v>290</v>
      </c>
      <c r="F85" s="73" t="s">
        <v>1107</v>
      </c>
      <c r="G85" s="86" t="s">
        <v>157</v>
      </c>
      <c r="H85" s="86" t="s">
        <v>132</v>
      </c>
      <c r="I85" s="83">
        <v>68517.466260000001</v>
      </c>
      <c r="J85" s="85">
        <v>6095</v>
      </c>
      <c r="K85" s="73"/>
      <c r="L85" s="83">
        <v>4176.1395689249994</v>
      </c>
      <c r="M85" s="84">
        <v>2.0790586825999899E-3</v>
      </c>
      <c r="N85" s="84">
        <f t="shared" si="2"/>
        <v>1.4271563727689652E-3</v>
      </c>
      <c r="O85" s="84">
        <f>L85/'סכום נכסי הקרן'!$C$42</f>
        <v>2.4204285221778152E-4</v>
      </c>
    </row>
    <row r="86" spans="2:15">
      <c r="B86" s="76" t="s">
        <v>1108</v>
      </c>
      <c r="C86" s="73" t="s">
        <v>1109</v>
      </c>
      <c r="D86" s="86" t="s">
        <v>119</v>
      </c>
      <c r="E86" s="86" t="s">
        <v>290</v>
      </c>
      <c r="F86" s="73" t="s">
        <v>1110</v>
      </c>
      <c r="G86" s="86" t="s">
        <v>128</v>
      </c>
      <c r="H86" s="86" t="s">
        <v>132</v>
      </c>
      <c r="I86" s="83">
        <v>4909793.276048</v>
      </c>
      <c r="J86" s="85">
        <v>181</v>
      </c>
      <c r="K86" s="83">
        <v>163.113151964</v>
      </c>
      <c r="L86" s="83">
        <v>9049.8389816110011</v>
      </c>
      <c r="M86" s="84">
        <v>9.6515864063456726E-3</v>
      </c>
      <c r="N86" s="84">
        <f t="shared" si="2"/>
        <v>3.0926972535220594E-3</v>
      </c>
      <c r="O86" s="84">
        <f>L86/'סכום נכסי הקרן'!$C$42</f>
        <v>5.2451523783354878E-4</v>
      </c>
    </row>
    <row r="87" spans="2:15">
      <c r="B87" s="76" t="s">
        <v>1111</v>
      </c>
      <c r="C87" s="73" t="s">
        <v>1112</v>
      </c>
      <c r="D87" s="86" t="s">
        <v>119</v>
      </c>
      <c r="E87" s="86" t="s">
        <v>290</v>
      </c>
      <c r="F87" s="73" t="s">
        <v>537</v>
      </c>
      <c r="G87" s="86" t="s">
        <v>538</v>
      </c>
      <c r="H87" s="86" t="s">
        <v>132</v>
      </c>
      <c r="I87" s="83">
        <v>159043.31292200001</v>
      </c>
      <c r="J87" s="85">
        <v>8390</v>
      </c>
      <c r="K87" s="73"/>
      <c r="L87" s="83">
        <v>13343.733954138999</v>
      </c>
      <c r="M87" s="84">
        <v>4.726699620781199E-3</v>
      </c>
      <c r="N87" s="84">
        <f t="shared" si="2"/>
        <v>4.5600954266203321E-3</v>
      </c>
      <c r="O87" s="84">
        <f>L87/'סכום נכסי הקרן'!$C$42</f>
        <v>7.7338301850061162E-4</v>
      </c>
    </row>
    <row r="88" spans="2:15">
      <c r="B88" s="76" t="s">
        <v>1113</v>
      </c>
      <c r="C88" s="73" t="s">
        <v>1114</v>
      </c>
      <c r="D88" s="86" t="s">
        <v>119</v>
      </c>
      <c r="E88" s="86" t="s">
        <v>290</v>
      </c>
      <c r="F88" s="73" t="s">
        <v>1115</v>
      </c>
      <c r="G88" s="86" t="s">
        <v>126</v>
      </c>
      <c r="H88" s="86" t="s">
        <v>132</v>
      </c>
      <c r="I88" s="83">
        <v>497333.98412199994</v>
      </c>
      <c r="J88" s="85">
        <v>1519</v>
      </c>
      <c r="K88" s="73"/>
      <c r="L88" s="83">
        <v>7554.5032191899991</v>
      </c>
      <c r="M88" s="84">
        <v>5.281407285788099E-3</v>
      </c>
      <c r="N88" s="84">
        <f t="shared" si="2"/>
        <v>2.5816803376487673E-3</v>
      </c>
      <c r="O88" s="84">
        <f>L88/'סכום נכסי הקרן'!$C$42</f>
        <v>4.3784779605243084E-4</v>
      </c>
    </row>
    <row r="89" spans="2:15">
      <c r="B89" s="76" t="s">
        <v>1116</v>
      </c>
      <c r="C89" s="73" t="s">
        <v>1117</v>
      </c>
      <c r="D89" s="86" t="s">
        <v>119</v>
      </c>
      <c r="E89" s="86" t="s">
        <v>290</v>
      </c>
      <c r="F89" s="73" t="s">
        <v>505</v>
      </c>
      <c r="G89" s="86" t="s">
        <v>156</v>
      </c>
      <c r="H89" s="86" t="s">
        <v>132</v>
      </c>
      <c r="I89" s="83">
        <v>1016025.106589</v>
      </c>
      <c r="J89" s="85">
        <v>1290</v>
      </c>
      <c r="K89" s="73"/>
      <c r="L89" s="83">
        <v>13106.723875</v>
      </c>
      <c r="M89" s="84">
        <v>6.1612226015215384E-3</v>
      </c>
      <c r="N89" s="84">
        <f t="shared" si="2"/>
        <v>4.4790994638966124E-3</v>
      </c>
      <c r="O89" s="84">
        <f>L89/'סכום נכסי הקרן'!$C$42</f>
        <v>7.59646266025662E-4</v>
      </c>
    </row>
    <row r="90" spans="2:15">
      <c r="B90" s="76" t="s">
        <v>1118</v>
      </c>
      <c r="C90" s="73" t="s">
        <v>1119</v>
      </c>
      <c r="D90" s="86" t="s">
        <v>119</v>
      </c>
      <c r="E90" s="86" t="s">
        <v>290</v>
      </c>
      <c r="F90" s="73" t="s">
        <v>1120</v>
      </c>
      <c r="G90" s="86" t="s">
        <v>127</v>
      </c>
      <c r="H90" s="86" t="s">
        <v>132</v>
      </c>
      <c r="I90" s="83">
        <v>68217.002624000001</v>
      </c>
      <c r="J90" s="85">
        <v>11960</v>
      </c>
      <c r="K90" s="73"/>
      <c r="L90" s="83">
        <v>8158.7535138430003</v>
      </c>
      <c r="M90" s="84">
        <v>5.5713650471892161E-3</v>
      </c>
      <c r="N90" s="84">
        <f t="shared" si="2"/>
        <v>2.7881771858811505E-3</v>
      </c>
      <c r="O90" s="84">
        <f>L90/'סכום נכסי הקרן'!$C$42</f>
        <v>4.7286924645115289E-4</v>
      </c>
    </row>
    <row r="91" spans="2:15">
      <c r="B91" s="76" t="s">
        <v>1121</v>
      </c>
      <c r="C91" s="73" t="s">
        <v>1122</v>
      </c>
      <c r="D91" s="86" t="s">
        <v>119</v>
      </c>
      <c r="E91" s="86" t="s">
        <v>290</v>
      </c>
      <c r="F91" s="73" t="s">
        <v>1123</v>
      </c>
      <c r="G91" s="86" t="s">
        <v>468</v>
      </c>
      <c r="H91" s="86" t="s">
        <v>132</v>
      </c>
      <c r="I91" s="83">
        <v>27963.089335000004</v>
      </c>
      <c r="J91" s="85">
        <v>40150</v>
      </c>
      <c r="K91" s="73"/>
      <c r="L91" s="83">
        <v>11227.180367929001</v>
      </c>
      <c r="M91" s="84">
        <v>4.1113955315126597E-3</v>
      </c>
      <c r="N91" s="84">
        <f t="shared" si="2"/>
        <v>3.836783169208359E-3</v>
      </c>
      <c r="O91" s="84">
        <f>L91/'סכום נכסי הקרן'!$C$42</f>
        <v>6.5071071351107442E-4</v>
      </c>
    </row>
    <row r="92" spans="2:15">
      <c r="B92" s="76" t="s">
        <v>1124</v>
      </c>
      <c r="C92" s="73" t="s">
        <v>1125</v>
      </c>
      <c r="D92" s="86" t="s">
        <v>119</v>
      </c>
      <c r="E92" s="86" t="s">
        <v>290</v>
      </c>
      <c r="F92" s="73" t="s">
        <v>1126</v>
      </c>
      <c r="G92" s="86" t="s">
        <v>400</v>
      </c>
      <c r="H92" s="86" t="s">
        <v>132</v>
      </c>
      <c r="I92" s="83">
        <v>34634.878151999997</v>
      </c>
      <c r="J92" s="85">
        <v>30550</v>
      </c>
      <c r="K92" s="73"/>
      <c r="L92" s="83">
        <v>10580.955275568</v>
      </c>
      <c r="M92" s="84">
        <v>2.5144763966174128E-3</v>
      </c>
      <c r="N92" s="84">
        <f t="shared" si="2"/>
        <v>3.6159418291178934E-3</v>
      </c>
      <c r="O92" s="84">
        <f>L92/'סכום נכסי הקרן'!$C$42</f>
        <v>6.1325646612584654E-4</v>
      </c>
    </row>
    <row r="93" spans="2:15">
      <c r="B93" s="76" t="s">
        <v>1127</v>
      </c>
      <c r="C93" s="73" t="s">
        <v>1128</v>
      </c>
      <c r="D93" s="86" t="s">
        <v>119</v>
      </c>
      <c r="E93" s="86" t="s">
        <v>290</v>
      </c>
      <c r="F93" s="73" t="s">
        <v>483</v>
      </c>
      <c r="G93" s="86" t="s">
        <v>324</v>
      </c>
      <c r="H93" s="86" t="s">
        <v>132</v>
      </c>
      <c r="I93" s="83">
        <v>64027.294641000008</v>
      </c>
      <c r="J93" s="85">
        <v>35160</v>
      </c>
      <c r="K93" s="73"/>
      <c r="L93" s="83">
        <v>22511.996795866002</v>
      </c>
      <c r="M93" s="84">
        <v>6.0220061888298032E-3</v>
      </c>
      <c r="N93" s="84">
        <f t="shared" si="2"/>
        <v>7.6932629191904505E-3</v>
      </c>
      <c r="O93" s="84">
        <f>L93/'סכום נכסי הקרן'!$C$42</f>
        <v>1.3047619275309769E-3</v>
      </c>
    </row>
    <row r="94" spans="2:15">
      <c r="B94" s="76" t="s">
        <v>1129</v>
      </c>
      <c r="C94" s="73" t="s">
        <v>1130</v>
      </c>
      <c r="D94" s="86" t="s">
        <v>119</v>
      </c>
      <c r="E94" s="86" t="s">
        <v>290</v>
      </c>
      <c r="F94" s="73" t="s">
        <v>1131</v>
      </c>
      <c r="G94" s="86" t="s">
        <v>297</v>
      </c>
      <c r="H94" s="86" t="s">
        <v>132</v>
      </c>
      <c r="I94" s="83">
        <v>7341.5615630000002</v>
      </c>
      <c r="J94" s="85">
        <v>13450</v>
      </c>
      <c r="K94" s="73"/>
      <c r="L94" s="83">
        <v>987.44003027700001</v>
      </c>
      <c r="M94" s="84">
        <v>2.0708081437658803E-4</v>
      </c>
      <c r="N94" s="84">
        <f t="shared" si="2"/>
        <v>3.3744833204886341E-4</v>
      </c>
      <c r="O94" s="84">
        <f>L94/'סכום נכסי הקרן'!$C$42</f>
        <v>5.7230558839722998E-5</v>
      </c>
    </row>
    <row r="95" spans="2:15">
      <c r="B95" s="76" t="s">
        <v>1132</v>
      </c>
      <c r="C95" s="73" t="s">
        <v>1133</v>
      </c>
      <c r="D95" s="86" t="s">
        <v>119</v>
      </c>
      <c r="E95" s="86" t="s">
        <v>290</v>
      </c>
      <c r="F95" s="73" t="s">
        <v>1134</v>
      </c>
      <c r="G95" s="86" t="s">
        <v>407</v>
      </c>
      <c r="H95" s="86" t="s">
        <v>132</v>
      </c>
      <c r="I95" s="83">
        <v>40638.669785999999</v>
      </c>
      <c r="J95" s="85">
        <v>14360</v>
      </c>
      <c r="K95" s="73"/>
      <c r="L95" s="83">
        <v>5835.7129812620014</v>
      </c>
      <c r="M95" s="84">
        <v>4.2562695138383035E-3</v>
      </c>
      <c r="N95" s="84">
        <f t="shared" si="2"/>
        <v>1.9942999589457008E-3</v>
      </c>
      <c r="O95" s="84">
        <f>L95/'סכום נכסי הקרן'!$C$42</f>
        <v>3.3822926446698824E-4</v>
      </c>
    </row>
    <row r="96" spans="2:15">
      <c r="B96" s="76" t="s">
        <v>1135</v>
      </c>
      <c r="C96" s="73" t="s">
        <v>1136</v>
      </c>
      <c r="D96" s="86" t="s">
        <v>119</v>
      </c>
      <c r="E96" s="86" t="s">
        <v>290</v>
      </c>
      <c r="F96" s="73" t="s">
        <v>614</v>
      </c>
      <c r="G96" s="86" t="s">
        <v>156</v>
      </c>
      <c r="H96" s="86" t="s">
        <v>132</v>
      </c>
      <c r="I96" s="83">
        <v>1146026.4062600001</v>
      </c>
      <c r="J96" s="85">
        <v>1666</v>
      </c>
      <c r="K96" s="73"/>
      <c r="L96" s="83">
        <v>19092.799928294</v>
      </c>
      <c r="M96" s="84">
        <v>6.1116836794474442E-3</v>
      </c>
      <c r="N96" s="84">
        <f t="shared" si="2"/>
        <v>6.5247845868048352E-3</v>
      </c>
      <c r="O96" s="84">
        <f>L96/'סכום נכסי הקרן'!$C$42</f>
        <v>1.1065903510158114E-3</v>
      </c>
    </row>
    <row r="97" spans="2:15">
      <c r="B97" s="76" t="s">
        <v>1137</v>
      </c>
      <c r="C97" s="73" t="s">
        <v>1138</v>
      </c>
      <c r="D97" s="86" t="s">
        <v>119</v>
      </c>
      <c r="E97" s="86" t="s">
        <v>290</v>
      </c>
      <c r="F97" s="73" t="s">
        <v>1139</v>
      </c>
      <c r="G97" s="86" t="s">
        <v>157</v>
      </c>
      <c r="H97" s="86" t="s">
        <v>132</v>
      </c>
      <c r="I97" s="83">
        <v>1929.9583500000001</v>
      </c>
      <c r="J97" s="85">
        <v>13850</v>
      </c>
      <c r="K97" s="73"/>
      <c r="L97" s="83">
        <v>267.299231475</v>
      </c>
      <c r="M97" s="84">
        <v>4.1799195536546594E-5</v>
      </c>
      <c r="N97" s="84">
        <f t="shared" si="2"/>
        <v>9.1346995314620465E-5</v>
      </c>
      <c r="O97" s="84">
        <f>L97/'סכום נכסי הקרן'!$C$42</f>
        <v>1.5492266796649277E-5</v>
      </c>
    </row>
    <row r="98" spans="2:15">
      <c r="B98" s="76" t="s">
        <v>1140</v>
      </c>
      <c r="C98" s="73" t="s">
        <v>1141</v>
      </c>
      <c r="D98" s="86" t="s">
        <v>119</v>
      </c>
      <c r="E98" s="86" t="s">
        <v>290</v>
      </c>
      <c r="F98" s="73" t="s">
        <v>521</v>
      </c>
      <c r="G98" s="86" t="s">
        <v>522</v>
      </c>
      <c r="H98" s="86" t="s">
        <v>132</v>
      </c>
      <c r="I98" s="83">
        <v>125703.59121899999</v>
      </c>
      <c r="J98" s="85">
        <v>33500</v>
      </c>
      <c r="K98" s="73"/>
      <c r="L98" s="83">
        <v>42110.703058325002</v>
      </c>
      <c r="M98" s="84">
        <v>7.7538852189447723E-3</v>
      </c>
      <c r="N98" s="84">
        <f t="shared" si="2"/>
        <v>1.4390936231793695E-2</v>
      </c>
      <c r="O98" s="84">
        <f>L98/'סכום נכסי הקרן'!$C$42</f>
        <v>2.4406738589334946E-3</v>
      </c>
    </row>
    <row r="99" spans="2:15">
      <c r="B99" s="76" t="s">
        <v>1142</v>
      </c>
      <c r="C99" s="73" t="s">
        <v>1143</v>
      </c>
      <c r="D99" s="86" t="s">
        <v>119</v>
      </c>
      <c r="E99" s="86" t="s">
        <v>290</v>
      </c>
      <c r="F99" s="73" t="s">
        <v>1144</v>
      </c>
      <c r="G99" s="86" t="s">
        <v>976</v>
      </c>
      <c r="H99" s="86" t="s">
        <v>132</v>
      </c>
      <c r="I99" s="83">
        <v>88901.292640999978</v>
      </c>
      <c r="J99" s="85">
        <v>9869</v>
      </c>
      <c r="K99" s="73"/>
      <c r="L99" s="83">
        <v>8773.6685707469987</v>
      </c>
      <c r="M99" s="84">
        <v>2.0084567823322893E-3</v>
      </c>
      <c r="N99" s="84">
        <f t="shared" si="2"/>
        <v>2.9983186161873301E-3</v>
      </c>
      <c r="O99" s="84">
        <f>L99/'סכום נכסי הקרן'!$C$42</f>
        <v>5.0850881064393096E-4</v>
      </c>
    </row>
    <row r="100" spans="2:15">
      <c r="B100" s="76" t="s">
        <v>1145</v>
      </c>
      <c r="C100" s="73" t="s">
        <v>1146</v>
      </c>
      <c r="D100" s="86" t="s">
        <v>119</v>
      </c>
      <c r="E100" s="86" t="s">
        <v>290</v>
      </c>
      <c r="F100" s="73" t="s">
        <v>643</v>
      </c>
      <c r="G100" s="86" t="s">
        <v>496</v>
      </c>
      <c r="H100" s="86" t="s">
        <v>132</v>
      </c>
      <c r="I100" s="83">
        <v>200637.23489299999</v>
      </c>
      <c r="J100" s="85">
        <v>2616</v>
      </c>
      <c r="K100" s="73"/>
      <c r="L100" s="83">
        <v>5248.6700647919997</v>
      </c>
      <c r="M100" s="84">
        <v>3.7046294786400717E-3</v>
      </c>
      <c r="N100" s="84">
        <f t="shared" si="2"/>
        <v>1.7936835701728741E-3</v>
      </c>
      <c r="O100" s="84">
        <f>L100/'סכום נכסי הקרן'!$C$42</f>
        <v>3.0420512817280298E-4</v>
      </c>
    </row>
    <row r="101" spans="2:15">
      <c r="B101" s="76" t="s">
        <v>1147</v>
      </c>
      <c r="C101" s="73" t="s">
        <v>1148</v>
      </c>
      <c r="D101" s="86" t="s">
        <v>119</v>
      </c>
      <c r="E101" s="86" t="s">
        <v>290</v>
      </c>
      <c r="F101" s="73" t="s">
        <v>392</v>
      </c>
      <c r="G101" s="86" t="s">
        <v>314</v>
      </c>
      <c r="H101" s="86" t="s">
        <v>132</v>
      </c>
      <c r="I101" s="83">
        <v>84345.201365000015</v>
      </c>
      <c r="J101" s="85">
        <v>19500</v>
      </c>
      <c r="K101" s="73"/>
      <c r="L101" s="83">
        <v>16447.314266185</v>
      </c>
      <c r="M101" s="84">
        <v>6.9140154422889519E-3</v>
      </c>
      <c r="N101" s="84">
        <f t="shared" si="2"/>
        <v>5.6207147731803684E-3</v>
      </c>
      <c r="O101" s="84">
        <f>L101/'סכום נכסי הקרן'!$C$42</f>
        <v>9.5326192781779629E-4</v>
      </c>
    </row>
    <row r="102" spans="2:15">
      <c r="B102" s="76" t="s">
        <v>1149</v>
      </c>
      <c r="C102" s="73" t="s">
        <v>1150</v>
      </c>
      <c r="D102" s="86" t="s">
        <v>119</v>
      </c>
      <c r="E102" s="86" t="s">
        <v>290</v>
      </c>
      <c r="F102" s="73" t="s">
        <v>394</v>
      </c>
      <c r="G102" s="86" t="s">
        <v>314</v>
      </c>
      <c r="H102" s="86" t="s">
        <v>132</v>
      </c>
      <c r="I102" s="83">
        <v>1053961.9118830001</v>
      </c>
      <c r="J102" s="85">
        <v>1570</v>
      </c>
      <c r="K102" s="73"/>
      <c r="L102" s="83">
        <v>16547.202016570001</v>
      </c>
      <c r="M102" s="84">
        <v>5.4413779754280897E-3</v>
      </c>
      <c r="N102" s="84">
        <f t="shared" si="2"/>
        <v>5.6548504712744356E-3</v>
      </c>
      <c r="O102" s="84">
        <f>L102/'סכום נכסי הקרן'!$C$42</f>
        <v>9.5905127360132979E-4</v>
      </c>
    </row>
    <row r="103" spans="2:15">
      <c r="B103" s="76" t="s">
        <v>1151</v>
      </c>
      <c r="C103" s="73" t="s">
        <v>1152</v>
      </c>
      <c r="D103" s="86" t="s">
        <v>119</v>
      </c>
      <c r="E103" s="86" t="s">
        <v>290</v>
      </c>
      <c r="F103" s="73" t="s">
        <v>1153</v>
      </c>
      <c r="G103" s="86" t="s">
        <v>400</v>
      </c>
      <c r="H103" s="86" t="s">
        <v>132</v>
      </c>
      <c r="I103" s="83">
        <v>65812.274520000006</v>
      </c>
      <c r="J103" s="85">
        <v>6565</v>
      </c>
      <c r="K103" s="73"/>
      <c r="L103" s="83">
        <v>4320.575822238</v>
      </c>
      <c r="M103" s="84">
        <v>1.3585529485607827E-3</v>
      </c>
      <c r="N103" s="84">
        <f t="shared" si="2"/>
        <v>1.4765161022445735E-3</v>
      </c>
      <c r="O103" s="84">
        <f>L103/'סכום נכסי הקרן'!$C$42</f>
        <v>2.5041416312311313E-4</v>
      </c>
    </row>
    <row r="104" spans="2:15">
      <c r="B104" s="76" t="s">
        <v>1154</v>
      </c>
      <c r="C104" s="73" t="s">
        <v>1155</v>
      </c>
      <c r="D104" s="86" t="s">
        <v>119</v>
      </c>
      <c r="E104" s="86" t="s">
        <v>290</v>
      </c>
      <c r="F104" s="73" t="s">
        <v>1156</v>
      </c>
      <c r="G104" s="86" t="s">
        <v>400</v>
      </c>
      <c r="H104" s="86" t="s">
        <v>132</v>
      </c>
      <c r="I104" s="83">
        <v>30988.955234000005</v>
      </c>
      <c r="J104" s="85">
        <v>21280</v>
      </c>
      <c r="K104" s="73"/>
      <c r="L104" s="83">
        <v>6594.4496738550015</v>
      </c>
      <c r="M104" s="84">
        <v>2.2495567145143698E-3</v>
      </c>
      <c r="N104" s="84">
        <f t="shared" si="2"/>
        <v>2.2535910789420769E-3</v>
      </c>
      <c r="O104" s="84">
        <f>L104/'סכום נכסי הקרן'!$C$42</f>
        <v>3.8220451723967495E-4</v>
      </c>
    </row>
    <row r="105" spans="2:15">
      <c r="B105" s="76" t="s">
        <v>1157</v>
      </c>
      <c r="C105" s="73" t="s">
        <v>1158</v>
      </c>
      <c r="D105" s="86" t="s">
        <v>119</v>
      </c>
      <c r="E105" s="86" t="s">
        <v>290</v>
      </c>
      <c r="F105" s="73" t="s">
        <v>1159</v>
      </c>
      <c r="G105" s="86" t="s">
        <v>126</v>
      </c>
      <c r="H105" s="86" t="s">
        <v>132</v>
      </c>
      <c r="I105" s="83">
        <v>2512059.8852570001</v>
      </c>
      <c r="J105" s="85">
        <v>263.10000000000002</v>
      </c>
      <c r="K105" s="73"/>
      <c r="L105" s="83">
        <v>6609.2295581449998</v>
      </c>
      <c r="M105" s="84">
        <v>2.2351849624378558E-3</v>
      </c>
      <c r="N105" s="84">
        <f t="shared" si="2"/>
        <v>2.2586419652223669E-3</v>
      </c>
      <c r="O105" s="84">
        <f>L105/'סכום נכסי הקרן'!$C$42</f>
        <v>3.8306113740046158E-4</v>
      </c>
    </row>
    <row r="106" spans="2:15">
      <c r="B106" s="76" t="s">
        <v>1160</v>
      </c>
      <c r="C106" s="73" t="s">
        <v>1161</v>
      </c>
      <c r="D106" s="86" t="s">
        <v>119</v>
      </c>
      <c r="E106" s="86" t="s">
        <v>290</v>
      </c>
      <c r="F106" s="73" t="s">
        <v>1162</v>
      </c>
      <c r="G106" s="86" t="s">
        <v>538</v>
      </c>
      <c r="H106" s="86" t="s">
        <v>132</v>
      </c>
      <c r="I106" s="83">
        <v>2949489.4961259998</v>
      </c>
      <c r="J106" s="85">
        <v>255.8</v>
      </c>
      <c r="K106" s="73"/>
      <c r="L106" s="83">
        <v>7544.7941313990004</v>
      </c>
      <c r="M106" s="84">
        <v>3.2172396316445476E-3</v>
      </c>
      <c r="N106" s="84">
        <f t="shared" si="2"/>
        <v>2.5783623483224996E-3</v>
      </c>
      <c r="O106" s="84">
        <f>L106/'סכום נכסי הקרן'!$C$42</f>
        <v>4.3728507173189981E-4</v>
      </c>
    </row>
    <row r="107" spans="2:15">
      <c r="B107" s="76" t="s">
        <v>1163</v>
      </c>
      <c r="C107" s="73" t="s">
        <v>1164</v>
      </c>
      <c r="D107" s="86" t="s">
        <v>119</v>
      </c>
      <c r="E107" s="86" t="s">
        <v>290</v>
      </c>
      <c r="F107" s="73" t="s">
        <v>399</v>
      </c>
      <c r="G107" s="86" t="s">
        <v>400</v>
      </c>
      <c r="H107" s="86" t="s">
        <v>132</v>
      </c>
      <c r="I107" s="83">
        <v>2221182.7007840001</v>
      </c>
      <c r="J107" s="85">
        <v>1741</v>
      </c>
      <c r="K107" s="73"/>
      <c r="L107" s="83">
        <v>38670.790820686001</v>
      </c>
      <c r="M107" s="84">
        <v>8.3610573155921547E-3</v>
      </c>
      <c r="N107" s="84">
        <f t="shared" si="2"/>
        <v>1.3215378616755419E-2</v>
      </c>
      <c r="O107" s="84">
        <f>L107/'סכום נכסי הקרן'!$C$42</f>
        <v>2.2413016503098925E-3</v>
      </c>
    </row>
    <row r="108" spans="2:15">
      <c r="B108" s="76" t="s">
        <v>1165</v>
      </c>
      <c r="C108" s="73" t="s">
        <v>1166</v>
      </c>
      <c r="D108" s="86" t="s">
        <v>119</v>
      </c>
      <c r="E108" s="86" t="s">
        <v>290</v>
      </c>
      <c r="F108" s="73" t="s">
        <v>1167</v>
      </c>
      <c r="G108" s="86" t="s">
        <v>127</v>
      </c>
      <c r="H108" s="86" t="s">
        <v>132</v>
      </c>
      <c r="I108" s="83">
        <v>30497.433442000001</v>
      </c>
      <c r="J108" s="85">
        <v>32520</v>
      </c>
      <c r="K108" s="73"/>
      <c r="L108" s="83">
        <v>9917.7653552410011</v>
      </c>
      <c r="M108" s="84">
        <v>3.5519950955048805E-3</v>
      </c>
      <c r="N108" s="84">
        <f t="shared" si="2"/>
        <v>3.3893029188205408E-3</v>
      </c>
      <c r="O108" s="84">
        <f>L108/'סכום נכסי הקרן'!$C$42</f>
        <v>5.748189624867259E-4</v>
      </c>
    </row>
    <row r="109" spans="2:15">
      <c r="B109" s="76" t="s">
        <v>1168</v>
      </c>
      <c r="C109" s="73" t="s">
        <v>1169</v>
      </c>
      <c r="D109" s="86" t="s">
        <v>119</v>
      </c>
      <c r="E109" s="86" t="s">
        <v>290</v>
      </c>
      <c r="F109" s="73" t="s">
        <v>1170</v>
      </c>
      <c r="G109" s="86" t="s">
        <v>548</v>
      </c>
      <c r="H109" s="86" t="s">
        <v>132</v>
      </c>
      <c r="I109" s="83">
        <v>418348.73410900007</v>
      </c>
      <c r="J109" s="85">
        <v>1221</v>
      </c>
      <c r="K109" s="73"/>
      <c r="L109" s="83">
        <v>5108.038043476</v>
      </c>
      <c r="M109" s="84">
        <v>4.1799437519748264E-3</v>
      </c>
      <c r="N109" s="84">
        <f t="shared" si="2"/>
        <v>1.7456239011594233E-3</v>
      </c>
      <c r="O109" s="84">
        <f>L109/'סכום נכסי הקרן'!$C$42</f>
        <v>2.9605430490871402E-4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28</v>
      </c>
      <c r="C111" s="71"/>
      <c r="D111" s="71"/>
      <c r="E111" s="71"/>
      <c r="F111" s="71"/>
      <c r="G111" s="71"/>
      <c r="H111" s="71"/>
      <c r="I111" s="80"/>
      <c r="J111" s="82"/>
      <c r="K111" s="80">
        <v>508.803626237</v>
      </c>
      <c r="L111" s="80">
        <f>SUM(L112:L181)</f>
        <v>150040.50923536299</v>
      </c>
      <c r="M111" s="71"/>
      <c r="N111" s="81">
        <f t="shared" ref="N111:N142" si="3">IFERROR(L111/$L$11,0)</f>
        <v>5.1274931164206672E-2</v>
      </c>
      <c r="O111" s="81">
        <f>L111/'סכום נכסי הקרן'!$C$42</f>
        <v>8.6961252621362908E-3</v>
      </c>
    </row>
    <row r="112" spans="2:15">
      <c r="B112" s="76" t="s">
        <v>1171</v>
      </c>
      <c r="C112" s="73" t="s">
        <v>1172</v>
      </c>
      <c r="D112" s="86" t="s">
        <v>119</v>
      </c>
      <c r="E112" s="86" t="s">
        <v>290</v>
      </c>
      <c r="F112" s="73" t="s">
        <v>1173</v>
      </c>
      <c r="G112" s="86" t="s">
        <v>1174</v>
      </c>
      <c r="H112" s="86" t="s">
        <v>132</v>
      </c>
      <c r="I112" s="83">
        <v>1867365.2460080001</v>
      </c>
      <c r="J112" s="85">
        <v>174.1</v>
      </c>
      <c r="K112" s="73"/>
      <c r="L112" s="83">
        <v>3251.0828932220002</v>
      </c>
      <c r="M112" s="84">
        <v>6.2905365141196429E-3</v>
      </c>
      <c r="N112" s="84">
        <f t="shared" si="3"/>
        <v>1.1110269647085329E-3</v>
      </c>
      <c r="O112" s="84">
        <f>L112/'סכום נכסי הקרן'!$C$42</f>
        <v>1.8842794003516754E-4</v>
      </c>
    </row>
    <row r="113" spans="2:15">
      <c r="B113" s="76" t="s">
        <v>1175</v>
      </c>
      <c r="C113" s="73" t="s">
        <v>1176</v>
      </c>
      <c r="D113" s="86" t="s">
        <v>119</v>
      </c>
      <c r="E113" s="86" t="s">
        <v>290</v>
      </c>
      <c r="F113" s="73" t="s">
        <v>486</v>
      </c>
      <c r="G113" s="86" t="s">
        <v>487</v>
      </c>
      <c r="H113" s="86" t="s">
        <v>132</v>
      </c>
      <c r="I113" s="83">
        <v>756469.79439399997</v>
      </c>
      <c r="J113" s="85">
        <v>388.5</v>
      </c>
      <c r="K113" s="83">
        <v>69.748027774999997</v>
      </c>
      <c r="L113" s="83">
        <v>3008.6331793830004</v>
      </c>
      <c r="M113" s="84">
        <v>4.5886827427855095E-3</v>
      </c>
      <c r="N113" s="84">
        <f t="shared" si="3"/>
        <v>1.0281720580487899E-3</v>
      </c>
      <c r="O113" s="84">
        <f>L113/'סכום נכסי הקרן'!$C$42</f>
        <v>1.7437591440517107E-4</v>
      </c>
    </row>
    <row r="114" spans="2:15">
      <c r="B114" s="76" t="s">
        <v>1177</v>
      </c>
      <c r="C114" s="73" t="s">
        <v>1178</v>
      </c>
      <c r="D114" s="86" t="s">
        <v>119</v>
      </c>
      <c r="E114" s="86" t="s">
        <v>290</v>
      </c>
      <c r="F114" s="73" t="s">
        <v>1179</v>
      </c>
      <c r="G114" s="86" t="s">
        <v>1180</v>
      </c>
      <c r="H114" s="86" t="s">
        <v>132</v>
      </c>
      <c r="I114" s="83">
        <v>25780.383638999996</v>
      </c>
      <c r="J114" s="85">
        <v>1964</v>
      </c>
      <c r="K114" s="73"/>
      <c r="L114" s="83">
        <v>506.326734676</v>
      </c>
      <c r="M114" s="84">
        <v>5.7687193362894029E-3</v>
      </c>
      <c r="N114" s="84">
        <f t="shared" si="3"/>
        <v>1.7303239371431361E-4</v>
      </c>
      <c r="O114" s="84">
        <f>L114/'סכום נכסי הקרן'!$C$42</f>
        <v>2.9345946176468871E-5</v>
      </c>
    </row>
    <row r="115" spans="2:15">
      <c r="B115" s="76" t="s">
        <v>1181</v>
      </c>
      <c r="C115" s="73" t="s">
        <v>1182</v>
      </c>
      <c r="D115" s="86" t="s">
        <v>119</v>
      </c>
      <c r="E115" s="86" t="s">
        <v>290</v>
      </c>
      <c r="F115" s="73" t="s">
        <v>1183</v>
      </c>
      <c r="G115" s="86" t="s">
        <v>128</v>
      </c>
      <c r="H115" s="86" t="s">
        <v>132</v>
      </c>
      <c r="I115" s="83">
        <v>336977.21256999997</v>
      </c>
      <c r="J115" s="85">
        <v>455</v>
      </c>
      <c r="K115" s="83">
        <v>6.1255720050000004</v>
      </c>
      <c r="L115" s="83">
        <v>1539.3718891990002</v>
      </c>
      <c r="M115" s="84">
        <v>6.125575492107389E-3</v>
      </c>
      <c r="N115" s="84">
        <f t="shared" si="3"/>
        <v>5.2606584753039649E-4</v>
      </c>
      <c r="O115" s="84">
        <f>L115/'סכום נכסי הקרן'!$C$42</f>
        <v>8.9219710341604318E-5</v>
      </c>
    </row>
    <row r="116" spans="2:15">
      <c r="B116" s="76" t="s">
        <v>1184</v>
      </c>
      <c r="C116" s="73" t="s">
        <v>1185</v>
      </c>
      <c r="D116" s="86" t="s">
        <v>119</v>
      </c>
      <c r="E116" s="86" t="s">
        <v>290</v>
      </c>
      <c r="F116" s="73" t="s">
        <v>1186</v>
      </c>
      <c r="G116" s="86" t="s">
        <v>128</v>
      </c>
      <c r="H116" s="86" t="s">
        <v>132</v>
      </c>
      <c r="I116" s="83">
        <v>148179.268576</v>
      </c>
      <c r="J116" s="85">
        <v>2137</v>
      </c>
      <c r="K116" s="73"/>
      <c r="L116" s="83">
        <v>3166.5909694759998</v>
      </c>
      <c r="M116" s="84">
        <v>8.7693796568917414E-3</v>
      </c>
      <c r="N116" s="84">
        <f t="shared" si="3"/>
        <v>1.0821526453924633E-3</v>
      </c>
      <c r="O116" s="84">
        <f>L116/'סכום נכסי הקרן'!$C$42</f>
        <v>1.8353091351693899E-4</v>
      </c>
    </row>
    <row r="117" spans="2:15">
      <c r="B117" s="76" t="s">
        <v>1187</v>
      </c>
      <c r="C117" s="73" t="s">
        <v>1188</v>
      </c>
      <c r="D117" s="86" t="s">
        <v>119</v>
      </c>
      <c r="E117" s="86" t="s">
        <v>290</v>
      </c>
      <c r="F117" s="73" t="s">
        <v>1189</v>
      </c>
      <c r="G117" s="86" t="s">
        <v>468</v>
      </c>
      <c r="H117" s="86" t="s">
        <v>132</v>
      </c>
      <c r="I117" s="83">
        <v>48634.950420000001</v>
      </c>
      <c r="J117" s="85">
        <v>9584</v>
      </c>
      <c r="K117" s="73"/>
      <c r="L117" s="83">
        <v>4661.1736482530005</v>
      </c>
      <c r="M117" s="84">
        <v>1.2158737605000001E-2</v>
      </c>
      <c r="N117" s="84">
        <f t="shared" si="3"/>
        <v>1.5929122020218827E-3</v>
      </c>
      <c r="O117" s="84">
        <f>L117/'סכום נכסי הקרן'!$C$42</f>
        <v>2.7015470768759173E-4</v>
      </c>
    </row>
    <row r="118" spans="2:15">
      <c r="B118" s="76" t="s">
        <v>1190</v>
      </c>
      <c r="C118" s="73" t="s">
        <v>1191</v>
      </c>
      <c r="D118" s="86" t="s">
        <v>119</v>
      </c>
      <c r="E118" s="86" t="s">
        <v>290</v>
      </c>
      <c r="F118" s="73" t="s">
        <v>1192</v>
      </c>
      <c r="G118" s="86" t="s">
        <v>127</v>
      </c>
      <c r="H118" s="86" t="s">
        <v>132</v>
      </c>
      <c r="I118" s="83">
        <v>185276.00159999999</v>
      </c>
      <c r="J118" s="85">
        <v>510.5</v>
      </c>
      <c r="K118" s="73"/>
      <c r="L118" s="83">
        <v>945.83398816800002</v>
      </c>
      <c r="M118" s="84">
        <v>3.2785037101437232E-3</v>
      </c>
      <c r="N118" s="84">
        <f t="shared" si="3"/>
        <v>3.2322985894432633E-4</v>
      </c>
      <c r="O118" s="84">
        <f>L118/'סכום נכסי הקרן'!$C$42</f>
        <v>5.4819134380518979E-5</v>
      </c>
    </row>
    <row r="119" spans="2:15">
      <c r="B119" s="76" t="s">
        <v>1193</v>
      </c>
      <c r="C119" s="73" t="s">
        <v>1194</v>
      </c>
      <c r="D119" s="86" t="s">
        <v>119</v>
      </c>
      <c r="E119" s="86" t="s">
        <v>290</v>
      </c>
      <c r="F119" s="73" t="s">
        <v>1195</v>
      </c>
      <c r="G119" s="86" t="s">
        <v>127</v>
      </c>
      <c r="H119" s="86" t="s">
        <v>132</v>
      </c>
      <c r="I119" s="83">
        <v>29469.494393000001</v>
      </c>
      <c r="J119" s="85">
        <v>8193</v>
      </c>
      <c r="K119" s="83">
        <v>56.479170408000002</v>
      </c>
      <c r="L119" s="83">
        <v>2470.9148685099999</v>
      </c>
      <c r="M119" s="84">
        <v>2.6340018372187539E-3</v>
      </c>
      <c r="N119" s="84">
        <f t="shared" si="3"/>
        <v>8.4441188877013018E-4</v>
      </c>
      <c r="O119" s="84">
        <f>L119/'סכום נכסי הקרן'!$C$42</f>
        <v>1.4321055905596478E-4</v>
      </c>
    </row>
    <row r="120" spans="2:15">
      <c r="B120" s="76" t="s">
        <v>1196</v>
      </c>
      <c r="C120" s="73" t="s">
        <v>1197</v>
      </c>
      <c r="D120" s="86" t="s">
        <v>119</v>
      </c>
      <c r="E120" s="86" t="s">
        <v>290</v>
      </c>
      <c r="F120" s="73" t="s">
        <v>658</v>
      </c>
      <c r="G120" s="86" t="s">
        <v>538</v>
      </c>
      <c r="H120" s="86" t="s">
        <v>132</v>
      </c>
      <c r="I120" s="83">
        <v>14958.643980999999</v>
      </c>
      <c r="J120" s="85">
        <v>4338</v>
      </c>
      <c r="K120" s="73"/>
      <c r="L120" s="83">
        <v>648.90597588900005</v>
      </c>
      <c r="M120" s="84">
        <v>1.1638626767300118E-3</v>
      </c>
      <c r="N120" s="84">
        <f t="shared" si="3"/>
        <v>2.2175750679143141E-4</v>
      </c>
      <c r="O120" s="84">
        <f>L120/'סכום נכסי הקרן'!$C$42</f>
        <v>3.7609627416204127E-5</v>
      </c>
    </row>
    <row r="121" spans="2:15">
      <c r="B121" s="76" t="s">
        <v>1198</v>
      </c>
      <c r="C121" s="73" t="s">
        <v>1199</v>
      </c>
      <c r="D121" s="86" t="s">
        <v>119</v>
      </c>
      <c r="E121" s="86" t="s">
        <v>290</v>
      </c>
      <c r="F121" s="73" t="s">
        <v>1200</v>
      </c>
      <c r="G121" s="86" t="s">
        <v>1201</v>
      </c>
      <c r="H121" s="86" t="s">
        <v>132</v>
      </c>
      <c r="I121" s="83">
        <v>168836.38477999999</v>
      </c>
      <c r="J121" s="85">
        <v>276.39999999999998</v>
      </c>
      <c r="K121" s="73"/>
      <c r="L121" s="83">
        <v>466.66376768500004</v>
      </c>
      <c r="M121" s="84">
        <v>8.6924503998695168E-3</v>
      </c>
      <c r="N121" s="84">
        <f t="shared" si="3"/>
        <v>1.594779482342499E-4</v>
      </c>
      <c r="O121" s="84">
        <f>L121/'סכום נכסי הקרן'!$C$42</f>
        <v>2.7047139467670923E-5</v>
      </c>
    </row>
    <row r="122" spans="2:15">
      <c r="B122" s="76" t="s">
        <v>1202</v>
      </c>
      <c r="C122" s="73" t="s">
        <v>1203</v>
      </c>
      <c r="D122" s="86" t="s">
        <v>119</v>
      </c>
      <c r="E122" s="86" t="s">
        <v>290</v>
      </c>
      <c r="F122" s="73" t="s">
        <v>1204</v>
      </c>
      <c r="G122" s="86" t="s">
        <v>324</v>
      </c>
      <c r="H122" s="86" t="s">
        <v>132</v>
      </c>
      <c r="I122" s="83">
        <v>96473.754420999991</v>
      </c>
      <c r="J122" s="85">
        <v>3768</v>
      </c>
      <c r="K122" s="73"/>
      <c r="L122" s="83">
        <v>3635.1310666009999</v>
      </c>
      <c r="M122" s="84">
        <v>6.0183373055392245E-3</v>
      </c>
      <c r="N122" s="84">
        <f t="shared" si="3"/>
        <v>1.2422718115442453E-3</v>
      </c>
      <c r="O122" s="84">
        <f>L122/'סכום נכסי הקרן'!$C$42</f>
        <v>2.1068680225456659E-4</v>
      </c>
    </row>
    <row r="123" spans="2:15">
      <c r="B123" s="76" t="s">
        <v>1205</v>
      </c>
      <c r="C123" s="73" t="s">
        <v>1206</v>
      </c>
      <c r="D123" s="86" t="s">
        <v>119</v>
      </c>
      <c r="E123" s="86" t="s">
        <v>290</v>
      </c>
      <c r="F123" s="73" t="s">
        <v>1207</v>
      </c>
      <c r="G123" s="86" t="s">
        <v>155</v>
      </c>
      <c r="H123" s="86" t="s">
        <v>132</v>
      </c>
      <c r="I123" s="83">
        <v>9860.5432020000007</v>
      </c>
      <c r="J123" s="85">
        <v>7258</v>
      </c>
      <c r="K123" s="73"/>
      <c r="L123" s="83">
        <v>715.67822558799992</v>
      </c>
      <c r="M123" s="84">
        <v>9.3152199777599577E-4</v>
      </c>
      <c r="N123" s="84">
        <f t="shared" si="3"/>
        <v>2.4457629436049207E-4</v>
      </c>
      <c r="O123" s="84">
        <f>L123/'סכום נכסי הקרן'!$C$42</f>
        <v>4.1479647921841607E-5</v>
      </c>
    </row>
    <row r="124" spans="2:15">
      <c r="B124" s="76" t="s">
        <v>1208</v>
      </c>
      <c r="C124" s="73" t="s">
        <v>1209</v>
      </c>
      <c r="D124" s="86" t="s">
        <v>119</v>
      </c>
      <c r="E124" s="86" t="s">
        <v>290</v>
      </c>
      <c r="F124" s="73" t="s">
        <v>1210</v>
      </c>
      <c r="G124" s="86" t="s">
        <v>1180</v>
      </c>
      <c r="H124" s="86" t="s">
        <v>132</v>
      </c>
      <c r="I124" s="83">
        <v>101335.140405</v>
      </c>
      <c r="J124" s="85">
        <v>432.8</v>
      </c>
      <c r="K124" s="73"/>
      <c r="L124" s="83">
        <v>438.57848805599997</v>
      </c>
      <c r="M124" s="84">
        <v>1.9517228093475403E-3</v>
      </c>
      <c r="N124" s="84">
        <f t="shared" si="3"/>
        <v>1.4988006838804457E-4</v>
      </c>
      <c r="O124" s="84">
        <f>L124/'סכום נכסי הקרן'!$C$42</f>
        <v>2.5419358337624305E-5</v>
      </c>
    </row>
    <row r="125" spans="2:15">
      <c r="B125" s="76" t="s">
        <v>1211</v>
      </c>
      <c r="C125" s="73" t="s">
        <v>1212</v>
      </c>
      <c r="D125" s="86" t="s">
        <v>119</v>
      </c>
      <c r="E125" s="86" t="s">
        <v>290</v>
      </c>
      <c r="F125" s="73" t="s">
        <v>1213</v>
      </c>
      <c r="G125" s="86" t="s">
        <v>468</v>
      </c>
      <c r="H125" s="86" t="s">
        <v>132</v>
      </c>
      <c r="I125" s="83">
        <v>106229.46228599999</v>
      </c>
      <c r="J125" s="85">
        <v>2097</v>
      </c>
      <c r="K125" s="73"/>
      <c r="L125" s="83">
        <v>2227.631824131</v>
      </c>
      <c r="M125" s="84">
        <v>3.7947531578271651E-3</v>
      </c>
      <c r="N125" s="84">
        <f t="shared" si="3"/>
        <v>7.612721992454576E-4</v>
      </c>
      <c r="O125" s="84">
        <f>L125/'סכום נכסי הקרן'!$C$42</f>
        <v>1.2911023482449374E-4</v>
      </c>
    </row>
    <row r="126" spans="2:15">
      <c r="B126" s="76" t="s">
        <v>1214</v>
      </c>
      <c r="C126" s="73" t="s">
        <v>1215</v>
      </c>
      <c r="D126" s="86" t="s">
        <v>119</v>
      </c>
      <c r="E126" s="86" t="s">
        <v>290</v>
      </c>
      <c r="F126" s="73" t="s">
        <v>1216</v>
      </c>
      <c r="G126" s="86" t="s">
        <v>128</v>
      </c>
      <c r="H126" s="86" t="s">
        <v>132</v>
      </c>
      <c r="I126" s="83">
        <v>56709.587362999999</v>
      </c>
      <c r="J126" s="85">
        <v>1946</v>
      </c>
      <c r="K126" s="73"/>
      <c r="L126" s="83">
        <v>1103.5685700849999</v>
      </c>
      <c r="M126" s="84">
        <v>8.5853308560186695E-3</v>
      </c>
      <c r="N126" s="84">
        <f t="shared" si="3"/>
        <v>3.7713416699570735E-4</v>
      </c>
      <c r="O126" s="84">
        <f>L126/'סכום נכסי הקרן'!$C$42</f>
        <v>6.3961196677636518E-5</v>
      </c>
    </row>
    <row r="127" spans="2:15">
      <c r="B127" s="76" t="s">
        <v>1217</v>
      </c>
      <c r="C127" s="73" t="s">
        <v>1218</v>
      </c>
      <c r="D127" s="86" t="s">
        <v>119</v>
      </c>
      <c r="E127" s="86" t="s">
        <v>290</v>
      </c>
      <c r="F127" s="73" t="s">
        <v>1219</v>
      </c>
      <c r="G127" s="86" t="s">
        <v>468</v>
      </c>
      <c r="H127" s="86" t="s">
        <v>132</v>
      </c>
      <c r="I127" s="83">
        <v>24723.388682000001</v>
      </c>
      <c r="J127" s="85">
        <v>11000</v>
      </c>
      <c r="K127" s="73"/>
      <c r="L127" s="83">
        <v>2719.5727550280003</v>
      </c>
      <c r="M127" s="84">
        <v>4.8850662499649285E-3</v>
      </c>
      <c r="N127" s="84">
        <f t="shared" si="3"/>
        <v>9.2938837998322833E-4</v>
      </c>
      <c r="O127" s="84">
        <f>L127/'סכום נכסי הקרן'!$C$42</f>
        <v>1.5762240116179628E-4</v>
      </c>
    </row>
    <row r="128" spans="2:15">
      <c r="B128" s="76" t="s">
        <v>1220</v>
      </c>
      <c r="C128" s="73" t="s">
        <v>1221</v>
      </c>
      <c r="D128" s="86" t="s">
        <v>119</v>
      </c>
      <c r="E128" s="86" t="s">
        <v>290</v>
      </c>
      <c r="F128" s="73" t="s">
        <v>1222</v>
      </c>
      <c r="G128" s="86" t="s">
        <v>1223</v>
      </c>
      <c r="H128" s="86" t="s">
        <v>132</v>
      </c>
      <c r="I128" s="83">
        <v>76143.650361000007</v>
      </c>
      <c r="J128" s="85">
        <v>483.4</v>
      </c>
      <c r="K128" s="73"/>
      <c r="L128" s="83">
        <v>368.07840569000001</v>
      </c>
      <c r="M128" s="84">
        <v>2.5884209091754616E-3</v>
      </c>
      <c r="N128" s="84">
        <f t="shared" si="3"/>
        <v>1.2578732910843436E-4</v>
      </c>
      <c r="O128" s="84">
        <f>L128/'סכום נכסי הקרן'!$C$42</f>
        <v>2.1333278182537993E-5</v>
      </c>
    </row>
    <row r="129" spans="2:15">
      <c r="B129" s="76" t="s">
        <v>1224</v>
      </c>
      <c r="C129" s="73" t="s">
        <v>1225</v>
      </c>
      <c r="D129" s="86" t="s">
        <v>119</v>
      </c>
      <c r="E129" s="86" t="s">
        <v>290</v>
      </c>
      <c r="F129" s="73" t="s">
        <v>1226</v>
      </c>
      <c r="G129" s="86" t="s">
        <v>538</v>
      </c>
      <c r="H129" s="86" t="s">
        <v>132</v>
      </c>
      <c r="I129" s="83">
        <v>154396.66800000001</v>
      </c>
      <c r="J129" s="85">
        <v>1211</v>
      </c>
      <c r="K129" s="73"/>
      <c r="L129" s="83">
        <v>1869.7436494799999</v>
      </c>
      <c r="M129" s="84">
        <v>3.3876525299333209E-3</v>
      </c>
      <c r="N129" s="84">
        <f t="shared" si="3"/>
        <v>6.3896728563757614E-4</v>
      </c>
      <c r="O129" s="84">
        <f>L129/'סכום נכסי הקרן'!$C$42</f>
        <v>1.0836756731114671E-4</v>
      </c>
    </row>
    <row r="130" spans="2:15">
      <c r="B130" s="76" t="s">
        <v>1227</v>
      </c>
      <c r="C130" s="73" t="s">
        <v>1228</v>
      </c>
      <c r="D130" s="86" t="s">
        <v>119</v>
      </c>
      <c r="E130" s="86" t="s">
        <v>290</v>
      </c>
      <c r="F130" s="73" t="s">
        <v>1229</v>
      </c>
      <c r="G130" s="86" t="s">
        <v>1092</v>
      </c>
      <c r="H130" s="86" t="s">
        <v>132</v>
      </c>
      <c r="I130" s="83">
        <v>156443.73622300001</v>
      </c>
      <c r="J130" s="85">
        <v>108.9</v>
      </c>
      <c r="K130" s="73"/>
      <c r="L130" s="83">
        <v>170.36722851499999</v>
      </c>
      <c r="M130" s="84">
        <v>1.5913821676784819E-3</v>
      </c>
      <c r="N130" s="84">
        <f t="shared" si="3"/>
        <v>5.8221396070044868E-5</v>
      </c>
      <c r="O130" s="84">
        <f>L130/'סכום נכסי הקרן'!$C$42</f>
        <v>9.8742317476769491E-6</v>
      </c>
    </row>
    <row r="131" spans="2:15">
      <c r="B131" s="76" t="s">
        <v>1230</v>
      </c>
      <c r="C131" s="73" t="s">
        <v>1231</v>
      </c>
      <c r="D131" s="86" t="s">
        <v>119</v>
      </c>
      <c r="E131" s="86" t="s">
        <v>290</v>
      </c>
      <c r="F131" s="73" t="s">
        <v>1232</v>
      </c>
      <c r="G131" s="86" t="s">
        <v>1223</v>
      </c>
      <c r="H131" s="86" t="s">
        <v>132</v>
      </c>
      <c r="I131" s="83">
        <v>169879.41146999999</v>
      </c>
      <c r="J131" s="85">
        <v>3999</v>
      </c>
      <c r="K131" s="73"/>
      <c r="L131" s="83">
        <v>6793.477664699999</v>
      </c>
      <c r="M131" s="84">
        <v>6.8691633934108206E-3</v>
      </c>
      <c r="N131" s="84">
        <f t="shared" si="3"/>
        <v>2.32160702065232E-3</v>
      </c>
      <c r="O131" s="84">
        <f>L131/'סכום נכסי הקרן'!$C$42</f>
        <v>3.9373988424075873E-4</v>
      </c>
    </row>
    <row r="132" spans="2:15">
      <c r="B132" s="76" t="s">
        <v>1233</v>
      </c>
      <c r="C132" s="73" t="s">
        <v>1234</v>
      </c>
      <c r="D132" s="86" t="s">
        <v>119</v>
      </c>
      <c r="E132" s="86" t="s">
        <v>290</v>
      </c>
      <c r="F132" s="73" t="s">
        <v>1235</v>
      </c>
      <c r="G132" s="86" t="s">
        <v>618</v>
      </c>
      <c r="H132" s="86" t="s">
        <v>132</v>
      </c>
      <c r="I132" s="83">
        <v>51501.324561000001</v>
      </c>
      <c r="J132" s="85">
        <v>7908</v>
      </c>
      <c r="K132" s="73"/>
      <c r="L132" s="83">
        <v>4072.7247463170006</v>
      </c>
      <c r="M132" s="84">
        <v>5.8196789541978189E-3</v>
      </c>
      <c r="N132" s="84">
        <f t="shared" si="3"/>
        <v>1.3918153309556119E-3</v>
      </c>
      <c r="O132" s="84">
        <f>L132/'סכום נכסי הקרן'!$C$42</f>
        <v>2.3604908256221437E-4</v>
      </c>
    </row>
    <row r="133" spans="2:15">
      <c r="B133" s="76" t="s">
        <v>1236</v>
      </c>
      <c r="C133" s="73" t="s">
        <v>1237</v>
      </c>
      <c r="D133" s="86" t="s">
        <v>119</v>
      </c>
      <c r="E133" s="86" t="s">
        <v>290</v>
      </c>
      <c r="F133" s="73" t="s">
        <v>1238</v>
      </c>
      <c r="G133" s="86" t="s">
        <v>127</v>
      </c>
      <c r="H133" s="86" t="s">
        <v>132</v>
      </c>
      <c r="I133" s="83">
        <v>639202.20551999996</v>
      </c>
      <c r="J133" s="85">
        <v>221.9</v>
      </c>
      <c r="K133" s="73"/>
      <c r="L133" s="83">
        <v>1418.3896940490001</v>
      </c>
      <c r="M133" s="84">
        <v>4.2686551206355039E-3</v>
      </c>
      <c r="N133" s="84">
        <f t="shared" si="3"/>
        <v>4.8472132157521001E-4</v>
      </c>
      <c r="O133" s="84">
        <f>L133/'סכום נכסי הקרן'!$C$42</f>
        <v>8.2207761842667505E-5</v>
      </c>
    </row>
    <row r="134" spans="2:15">
      <c r="B134" s="76" t="s">
        <v>1239</v>
      </c>
      <c r="C134" s="73" t="s">
        <v>1240</v>
      </c>
      <c r="D134" s="86" t="s">
        <v>119</v>
      </c>
      <c r="E134" s="86" t="s">
        <v>290</v>
      </c>
      <c r="F134" s="73" t="s">
        <v>1241</v>
      </c>
      <c r="G134" s="86" t="s">
        <v>155</v>
      </c>
      <c r="H134" s="86" t="s">
        <v>132</v>
      </c>
      <c r="I134" s="83">
        <v>74629.571788000001</v>
      </c>
      <c r="J134" s="85">
        <v>318.89999999999998</v>
      </c>
      <c r="K134" s="73"/>
      <c r="L134" s="83">
        <v>237.993704799</v>
      </c>
      <c r="M134" s="84">
        <v>4.2091283725531449E-3</v>
      </c>
      <c r="N134" s="84">
        <f t="shared" si="3"/>
        <v>8.1332107530644816E-5</v>
      </c>
      <c r="O134" s="84">
        <f>L134/'סכום נכסי הקרן'!$C$42</f>
        <v>1.3793761958548474E-5</v>
      </c>
    </row>
    <row r="135" spans="2:15">
      <c r="B135" s="76" t="s">
        <v>1242</v>
      </c>
      <c r="C135" s="73" t="s">
        <v>1243</v>
      </c>
      <c r="D135" s="86" t="s">
        <v>119</v>
      </c>
      <c r="E135" s="86" t="s">
        <v>290</v>
      </c>
      <c r="F135" s="73" t="s">
        <v>1244</v>
      </c>
      <c r="G135" s="86" t="s">
        <v>128</v>
      </c>
      <c r="H135" s="86" t="s">
        <v>132</v>
      </c>
      <c r="I135" s="83">
        <v>602147.00520000001</v>
      </c>
      <c r="J135" s="85">
        <v>365.1</v>
      </c>
      <c r="K135" s="73"/>
      <c r="L135" s="83">
        <v>2198.4387159850003</v>
      </c>
      <c r="M135" s="84">
        <v>7.5519880451867362E-3</v>
      </c>
      <c r="N135" s="84">
        <f t="shared" si="3"/>
        <v>7.5129572943551256E-4</v>
      </c>
      <c r="O135" s="84">
        <f>L135/'סכום נכסי הקרן'!$C$42</f>
        <v>1.2741824559756786E-4</v>
      </c>
    </row>
    <row r="136" spans="2:15">
      <c r="B136" s="76" t="s">
        <v>1245</v>
      </c>
      <c r="C136" s="73" t="s">
        <v>1246</v>
      </c>
      <c r="D136" s="86" t="s">
        <v>119</v>
      </c>
      <c r="E136" s="86" t="s">
        <v>290</v>
      </c>
      <c r="F136" s="73" t="s">
        <v>1247</v>
      </c>
      <c r="G136" s="86" t="s">
        <v>155</v>
      </c>
      <c r="H136" s="86" t="s">
        <v>132</v>
      </c>
      <c r="I136" s="83">
        <v>623038.34114899999</v>
      </c>
      <c r="J136" s="85">
        <v>194.5</v>
      </c>
      <c r="K136" s="73"/>
      <c r="L136" s="83">
        <v>1211.80957392</v>
      </c>
      <c r="M136" s="84">
        <v>5.7603651498108503E-3</v>
      </c>
      <c r="N136" s="84">
        <f t="shared" si="3"/>
        <v>4.1412451079731431E-4</v>
      </c>
      <c r="O136" s="84">
        <f>L136/'סכום נכסי הקרן'!$C$42</f>
        <v>7.0234684635291932E-5</v>
      </c>
    </row>
    <row r="137" spans="2:15">
      <c r="B137" s="76" t="s">
        <v>1248</v>
      </c>
      <c r="C137" s="73" t="s">
        <v>1249</v>
      </c>
      <c r="D137" s="86" t="s">
        <v>119</v>
      </c>
      <c r="E137" s="86" t="s">
        <v>290</v>
      </c>
      <c r="F137" s="73" t="s">
        <v>1250</v>
      </c>
      <c r="G137" s="86" t="s">
        <v>407</v>
      </c>
      <c r="H137" s="86" t="s">
        <v>132</v>
      </c>
      <c r="I137" s="83">
        <v>208951.55259100001</v>
      </c>
      <c r="J137" s="85">
        <v>885</v>
      </c>
      <c r="K137" s="73"/>
      <c r="L137" s="83">
        <v>1849.221242053</v>
      </c>
      <c r="M137" s="84">
        <v>6.1040120776161659E-3</v>
      </c>
      <c r="N137" s="84">
        <f t="shared" si="3"/>
        <v>6.3195394615008784E-4</v>
      </c>
      <c r="O137" s="84">
        <f>L137/'סכום נכסי הקרן'!$C$42</f>
        <v>1.0717811903097702E-4</v>
      </c>
    </row>
    <row r="138" spans="2:15">
      <c r="B138" s="76" t="s">
        <v>1251</v>
      </c>
      <c r="C138" s="73" t="s">
        <v>1252</v>
      </c>
      <c r="D138" s="86" t="s">
        <v>119</v>
      </c>
      <c r="E138" s="86" t="s">
        <v>290</v>
      </c>
      <c r="F138" s="73" t="s">
        <v>1253</v>
      </c>
      <c r="G138" s="86" t="s">
        <v>157</v>
      </c>
      <c r="H138" s="86" t="s">
        <v>132</v>
      </c>
      <c r="I138" s="83">
        <v>51837.909297999999</v>
      </c>
      <c r="J138" s="85">
        <v>2060</v>
      </c>
      <c r="K138" s="73"/>
      <c r="L138" s="83">
        <v>1067.860931532</v>
      </c>
      <c r="M138" s="84">
        <v>4.3916352323657591E-3</v>
      </c>
      <c r="N138" s="84">
        <f t="shared" si="3"/>
        <v>3.6493141776370252E-4</v>
      </c>
      <c r="O138" s="84">
        <f>L138/'סכום נכסי הקרן'!$C$42</f>
        <v>6.1891634935581414E-5</v>
      </c>
    </row>
    <row r="139" spans="2:15">
      <c r="B139" s="76" t="s">
        <v>1254</v>
      </c>
      <c r="C139" s="73" t="s">
        <v>1255</v>
      </c>
      <c r="D139" s="86" t="s">
        <v>119</v>
      </c>
      <c r="E139" s="86" t="s">
        <v>290</v>
      </c>
      <c r="F139" s="73" t="s">
        <v>571</v>
      </c>
      <c r="G139" s="86" t="s">
        <v>129</v>
      </c>
      <c r="H139" s="86" t="s">
        <v>132</v>
      </c>
      <c r="I139" s="83">
        <v>246125.19522700002</v>
      </c>
      <c r="J139" s="85">
        <v>834</v>
      </c>
      <c r="K139" s="73"/>
      <c r="L139" s="83">
        <v>2052.6841281940001</v>
      </c>
      <c r="M139" s="84">
        <v>3.6144036559129806E-3</v>
      </c>
      <c r="N139" s="84">
        <f t="shared" si="3"/>
        <v>7.0148547156623697E-4</v>
      </c>
      <c r="O139" s="84">
        <f>L139/'סכום נכסי הקרן'!$C$42</f>
        <v>1.1897052598223853E-4</v>
      </c>
    </row>
    <row r="140" spans="2:15">
      <c r="B140" s="76" t="s">
        <v>1256</v>
      </c>
      <c r="C140" s="73" t="s">
        <v>1257</v>
      </c>
      <c r="D140" s="86" t="s">
        <v>119</v>
      </c>
      <c r="E140" s="86" t="s">
        <v>290</v>
      </c>
      <c r="F140" s="73" t="s">
        <v>1258</v>
      </c>
      <c r="G140" s="86" t="s">
        <v>407</v>
      </c>
      <c r="H140" s="86" t="s">
        <v>132</v>
      </c>
      <c r="I140" s="83">
        <v>130453.527512</v>
      </c>
      <c r="J140" s="85">
        <v>702.2</v>
      </c>
      <c r="K140" s="73"/>
      <c r="L140" s="83">
        <v>916.04467034099991</v>
      </c>
      <c r="M140" s="84">
        <v>8.5939084250766171E-3</v>
      </c>
      <c r="N140" s="84">
        <f t="shared" si="3"/>
        <v>3.130496400901497E-4</v>
      </c>
      <c r="O140" s="84">
        <f>L140/'סכום נכסי הקרן'!$C$42</f>
        <v>5.3092589725229796E-5</v>
      </c>
    </row>
    <row r="141" spans="2:15">
      <c r="B141" s="76" t="s">
        <v>1259</v>
      </c>
      <c r="C141" s="73" t="s">
        <v>1260</v>
      </c>
      <c r="D141" s="86" t="s">
        <v>119</v>
      </c>
      <c r="E141" s="86" t="s">
        <v>290</v>
      </c>
      <c r="F141" s="73" t="s">
        <v>1261</v>
      </c>
      <c r="G141" s="86" t="s">
        <v>155</v>
      </c>
      <c r="H141" s="86" t="s">
        <v>132</v>
      </c>
      <c r="I141" s="83">
        <v>156913.33368800001</v>
      </c>
      <c r="J141" s="85">
        <v>676</v>
      </c>
      <c r="K141" s="73"/>
      <c r="L141" s="83">
        <v>1060.7341357340001</v>
      </c>
      <c r="M141" s="84">
        <v>7.9914710741478285E-3</v>
      </c>
      <c r="N141" s="84">
        <f t="shared" si="3"/>
        <v>3.6249590240970854E-4</v>
      </c>
      <c r="O141" s="84">
        <f>L141/'סכום נכסי הקרן'!$C$42</f>
        <v>6.1478576426963219E-5</v>
      </c>
    </row>
    <row r="142" spans="2:15">
      <c r="B142" s="76" t="s">
        <v>1262</v>
      </c>
      <c r="C142" s="73" t="s">
        <v>1263</v>
      </c>
      <c r="D142" s="86" t="s">
        <v>119</v>
      </c>
      <c r="E142" s="86" t="s">
        <v>290</v>
      </c>
      <c r="F142" s="73" t="s">
        <v>1264</v>
      </c>
      <c r="G142" s="86" t="s">
        <v>1092</v>
      </c>
      <c r="H142" s="86" t="s">
        <v>132</v>
      </c>
      <c r="I142" s="83">
        <v>649569.47858600004</v>
      </c>
      <c r="J142" s="85">
        <v>51.5</v>
      </c>
      <c r="K142" s="73"/>
      <c r="L142" s="83">
        <v>334.528281472</v>
      </c>
      <c r="M142" s="84">
        <v>7.1416150919576173E-3</v>
      </c>
      <c r="N142" s="84">
        <f t="shared" si="3"/>
        <v>1.1432189008403066E-4</v>
      </c>
      <c r="O142" s="84">
        <f>L142/'סכום נכסי הקרן'!$C$42</f>
        <v>1.938876276968843E-5</v>
      </c>
    </row>
    <row r="143" spans="2:15">
      <c r="B143" s="76" t="s">
        <v>1265</v>
      </c>
      <c r="C143" s="73" t="s">
        <v>1266</v>
      </c>
      <c r="D143" s="86" t="s">
        <v>119</v>
      </c>
      <c r="E143" s="86" t="s">
        <v>290</v>
      </c>
      <c r="F143" s="73" t="s">
        <v>1267</v>
      </c>
      <c r="G143" s="86" t="s">
        <v>400</v>
      </c>
      <c r="H143" s="86" t="s">
        <v>132</v>
      </c>
      <c r="I143" s="83">
        <v>390252.477648</v>
      </c>
      <c r="J143" s="85">
        <v>97.2</v>
      </c>
      <c r="K143" s="73"/>
      <c r="L143" s="83">
        <v>379.32540858300001</v>
      </c>
      <c r="M143" s="84">
        <v>2.2319268172400061E-3</v>
      </c>
      <c r="N143" s="84">
        <f t="shared" ref="N143:N174" si="4">IFERROR(L143/$L$11,0)</f>
        <v>1.2963088643892554E-4</v>
      </c>
      <c r="O143" s="84">
        <f>L143/'סכום נכסי הקרן'!$C$42</f>
        <v>2.1985137780186474E-5</v>
      </c>
    </row>
    <row r="144" spans="2:15">
      <c r="B144" s="76" t="s">
        <v>1268</v>
      </c>
      <c r="C144" s="73" t="s">
        <v>1269</v>
      </c>
      <c r="D144" s="86" t="s">
        <v>119</v>
      </c>
      <c r="E144" s="86" t="s">
        <v>290</v>
      </c>
      <c r="F144" s="73" t="s">
        <v>1270</v>
      </c>
      <c r="G144" s="86" t="s">
        <v>548</v>
      </c>
      <c r="H144" s="86" t="s">
        <v>132</v>
      </c>
      <c r="I144" s="83">
        <v>90495.361040000003</v>
      </c>
      <c r="J144" s="85">
        <v>1780</v>
      </c>
      <c r="K144" s="73"/>
      <c r="L144" s="83">
        <v>1610.8174265089997</v>
      </c>
      <c r="M144" s="84">
        <v>6.3575534374489349E-3</v>
      </c>
      <c r="N144" s="84">
        <f t="shared" si="4"/>
        <v>5.5048168713417575E-4</v>
      </c>
      <c r="O144" s="84">
        <f>L144/'סכום נכסי הקרן'!$C$42</f>
        <v>9.3360587662233628E-5</v>
      </c>
    </row>
    <row r="145" spans="2:15">
      <c r="B145" s="76" t="s">
        <v>1271</v>
      </c>
      <c r="C145" s="73" t="s">
        <v>1272</v>
      </c>
      <c r="D145" s="86" t="s">
        <v>119</v>
      </c>
      <c r="E145" s="86" t="s">
        <v>290</v>
      </c>
      <c r="F145" s="73" t="s">
        <v>1273</v>
      </c>
      <c r="G145" s="86" t="s">
        <v>1274</v>
      </c>
      <c r="H145" s="86" t="s">
        <v>132</v>
      </c>
      <c r="I145" s="83">
        <v>554307.27481900004</v>
      </c>
      <c r="J145" s="85">
        <v>670.4</v>
      </c>
      <c r="K145" s="73"/>
      <c r="L145" s="83">
        <v>3716.075970075</v>
      </c>
      <c r="M145" s="84">
        <v>5.8906612280767573E-3</v>
      </c>
      <c r="N145" s="84">
        <f t="shared" si="4"/>
        <v>1.2699339700831241E-3</v>
      </c>
      <c r="O145" s="84">
        <f>L145/'סכום נכסי הקרן'!$C$42</f>
        <v>2.1537824874144331E-4</v>
      </c>
    </row>
    <row r="146" spans="2:15">
      <c r="B146" s="76" t="s">
        <v>1275</v>
      </c>
      <c r="C146" s="73" t="s">
        <v>1276</v>
      </c>
      <c r="D146" s="86" t="s">
        <v>119</v>
      </c>
      <c r="E146" s="86" t="s">
        <v>290</v>
      </c>
      <c r="F146" s="73" t="s">
        <v>1277</v>
      </c>
      <c r="G146" s="86" t="s">
        <v>618</v>
      </c>
      <c r="H146" s="86" t="s">
        <v>132</v>
      </c>
      <c r="I146" s="83">
        <v>78228.491727999994</v>
      </c>
      <c r="J146" s="85">
        <v>227.3</v>
      </c>
      <c r="K146" s="73"/>
      <c r="L146" s="83">
        <v>177.81336139800001</v>
      </c>
      <c r="M146" s="84">
        <v>1.0633926752866977E-3</v>
      </c>
      <c r="N146" s="84">
        <f t="shared" si="4"/>
        <v>6.0766041865777576E-5</v>
      </c>
      <c r="O146" s="84">
        <f>L146/'סכום נכסי הקרן'!$C$42</f>
        <v>1.0305798559860353E-5</v>
      </c>
    </row>
    <row r="147" spans="2:15">
      <c r="B147" s="76" t="s">
        <v>1278</v>
      </c>
      <c r="C147" s="73" t="s">
        <v>1279</v>
      </c>
      <c r="D147" s="86" t="s">
        <v>119</v>
      </c>
      <c r="E147" s="86" t="s">
        <v>290</v>
      </c>
      <c r="F147" s="73" t="s">
        <v>1280</v>
      </c>
      <c r="G147" s="86" t="s">
        <v>538</v>
      </c>
      <c r="H147" s="86" t="s">
        <v>132</v>
      </c>
      <c r="I147" s="83">
        <v>176724.433349</v>
      </c>
      <c r="J147" s="85">
        <v>428.7</v>
      </c>
      <c r="K147" s="73"/>
      <c r="L147" s="83">
        <v>757.6176456149999</v>
      </c>
      <c r="M147" s="84">
        <v>2.4299219248904288E-3</v>
      </c>
      <c r="N147" s="84">
        <f t="shared" si="4"/>
        <v>2.5890869622922913E-4</v>
      </c>
      <c r="O147" s="84">
        <f>L147/'סכום נכסי הקרן'!$C$42</f>
        <v>4.3910394470455566E-5</v>
      </c>
    </row>
    <row r="148" spans="2:15">
      <c r="B148" s="76" t="s">
        <v>1281</v>
      </c>
      <c r="C148" s="73" t="s">
        <v>1282</v>
      </c>
      <c r="D148" s="86" t="s">
        <v>119</v>
      </c>
      <c r="E148" s="86" t="s">
        <v>290</v>
      </c>
      <c r="F148" s="73" t="s">
        <v>1283</v>
      </c>
      <c r="G148" s="86" t="s">
        <v>400</v>
      </c>
      <c r="H148" s="86" t="s">
        <v>132</v>
      </c>
      <c r="I148" s="83">
        <v>259512.23552400002</v>
      </c>
      <c r="J148" s="85">
        <v>353.6</v>
      </c>
      <c r="K148" s="73"/>
      <c r="L148" s="83">
        <v>917.63526481400004</v>
      </c>
      <c r="M148" s="84">
        <v>2.0781615152018879E-3</v>
      </c>
      <c r="N148" s="84">
        <f t="shared" si="4"/>
        <v>3.1359321077335307E-4</v>
      </c>
      <c r="O148" s="84">
        <f>L148/'סכום נכסי הקרן'!$C$42</f>
        <v>5.3184778220516584E-5</v>
      </c>
    </row>
    <row r="149" spans="2:15">
      <c r="B149" s="76" t="s">
        <v>1284</v>
      </c>
      <c r="C149" s="73" t="s">
        <v>1285</v>
      </c>
      <c r="D149" s="86" t="s">
        <v>119</v>
      </c>
      <c r="E149" s="86" t="s">
        <v>290</v>
      </c>
      <c r="F149" s="73" t="s">
        <v>1286</v>
      </c>
      <c r="G149" s="86" t="s">
        <v>522</v>
      </c>
      <c r="H149" s="86" t="s">
        <v>132</v>
      </c>
      <c r="I149" s="83">
        <v>62256.750850999997</v>
      </c>
      <c r="J149" s="85">
        <v>7273</v>
      </c>
      <c r="K149" s="73"/>
      <c r="L149" s="83">
        <v>4527.933489391</v>
      </c>
      <c r="M149" s="84">
        <v>1.0497572963120063E-3</v>
      </c>
      <c r="N149" s="84">
        <f t="shared" si="4"/>
        <v>1.547378632396095E-3</v>
      </c>
      <c r="O149" s="84">
        <f>L149/'סכום נכסי הקרן'!$C$42</f>
        <v>2.6243230580215606E-4</v>
      </c>
    </row>
    <row r="150" spans="2:15">
      <c r="B150" s="76" t="s">
        <v>1287</v>
      </c>
      <c r="C150" s="73" t="s">
        <v>1288</v>
      </c>
      <c r="D150" s="86" t="s">
        <v>119</v>
      </c>
      <c r="E150" s="86" t="s">
        <v>290</v>
      </c>
      <c r="F150" s="73" t="s">
        <v>1289</v>
      </c>
      <c r="G150" s="86" t="s">
        <v>128</v>
      </c>
      <c r="H150" s="86" t="s">
        <v>132</v>
      </c>
      <c r="I150" s="83">
        <v>90570.397819999998</v>
      </c>
      <c r="J150" s="85">
        <v>1355</v>
      </c>
      <c r="K150" s="83">
        <v>90.570397819999997</v>
      </c>
      <c r="L150" s="83">
        <v>1317.7992882880001</v>
      </c>
      <c r="M150" s="84">
        <v>7.8588237812499025E-3</v>
      </c>
      <c r="N150" s="84">
        <f t="shared" si="4"/>
        <v>4.5034549762299918E-4</v>
      </c>
      <c r="O150" s="84">
        <f>L150/'סכום נכסי הקרן'!$C$42</f>
        <v>7.6377691196249004E-5</v>
      </c>
    </row>
    <row r="151" spans="2:15">
      <c r="B151" s="76" t="s">
        <v>1290</v>
      </c>
      <c r="C151" s="73" t="s">
        <v>1291</v>
      </c>
      <c r="D151" s="86" t="s">
        <v>119</v>
      </c>
      <c r="E151" s="86" t="s">
        <v>290</v>
      </c>
      <c r="F151" s="73" t="s">
        <v>1292</v>
      </c>
      <c r="G151" s="86" t="s">
        <v>496</v>
      </c>
      <c r="H151" s="86" t="s">
        <v>132</v>
      </c>
      <c r="I151" s="83">
        <v>37991.616111000003</v>
      </c>
      <c r="J151" s="85">
        <v>26800</v>
      </c>
      <c r="K151" s="73"/>
      <c r="L151" s="83">
        <v>10181.753117861001</v>
      </c>
      <c r="M151" s="84">
        <v>1.0408114452883576E-2</v>
      </c>
      <c r="N151" s="84">
        <f t="shared" si="4"/>
        <v>3.4795182508366436E-3</v>
      </c>
      <c r="O151" s="84">
        <f>L151/'סכום נכסי הקרן'!$C$42</f>
        <v>5.9011930146260537E-4</v>
      </c>
    </row>
    <row r="152" spans="2:15">
      <c r="B152" s="76" t="s">
        <v>1293</v>
      </c>
      <c r="C152" s="73" t="s">
        <v>1294</v>
      </c>
      <c r="D152" s="86" t="s">
        <v>119</v>
      </c>
      <c r="E152" s="86" t="s">
        <v>290</v>
      </c>
      <c r="F152" s="73" t="s">
        <v>1295</v>
      </c>
      <c r="G152" s="86" t="s">
        <v>1092</v>
      </c>
      <c r="H152" s="86" t="s">
        <v>132</v>
      </c>
      <c r="I152" s="83">
        <v>110470.81595400001</v>
      </c>
      <c r="J152" s="85">
        <v>654.6</v>
      </c>
      <c r="K152" s="73"/>
      <c r="L152" s="83">
        <v>723.14196123500005</v>
      </c>
      <c r="M152" s="84">
        <v>5.0506617339373845E-3</v>
      </c>
      <c r="N152" s="84">
        <f t="shared" si="4"/>
        <v>2.4712695573506419E-4</v>
      </c>
      <c r="O152" s="84">
        <f>L152/'סכום נכסי הקרן'!$C$42</f>
        <v>4.1912234964104774E-5</v>
      </c>
    </row>
    <row r="153" spans="2:15">
      <c r="B153" s="76" t="s">
        <v>1296</v>
      </c>
      <c r="C153" s="73" t="s">
        <v>1297</v>
      </c>
      <c r="D153" s="86" t="s">
        <v>119</v>
      </c>
      <c r="E153" s="86" t="s">
        <v>290</v>
      </c>
      <c r="F153" s="73" t="s">
        <v>1298</v>
      </c>
      <c r="G153" s="86" t="s">
        <v>548</v>
      </c>
      <c r="H153" s="86" t="s">
        <v>132</v>
      </c>
      <c r="I153" s="83">
        <v>3816.3899630000001</v>
      </c>
      <c r="J153" s="85">
        <v>11220</v>
      </c>
      <c r="K153" s="73"/>
      <c r="L153" s="83">
        <v>428.19895357799999</v>
      </c>
      <c r="M153" s="84">
        <v>1.1478472132660255E-3</v>
      </c>
      <c r="N153" s="84">
        <f t="shared" si="4"/>
        <v>1.4633296021980248E-4</v>
      </c>
      <c r="O153" s="84">
        <f>L153/'סכום נכסי הקרן'!$C$42</f>
        <v>2.4817775922026395E-5</v>
      </c>
    </row>
    <row r="154" spans="2:15">
      <c r="B154" s="76" t="s">
        <v>1299</v>
      </c>
      <c r="C154" s="73" t="s">
        <v>1300</v>
      </c>
      <c r="D154" s="86" t="s">
        <v>119</v>
      </c>
      <c r="E154" s="86" t="s">
        <v>290</v>
      </c>
      <c r="F154" s="73" t="s">
        <v>1301</v>
      </c>
      <c r="G154" s="86" t="s">
        <v>127</v>
      </c>
      <c r="H154" s="86" t="s">
        <v>132</v>
      </c>
      <c r="I154" s="83">
        <v>245433.80694800001</v>
      </c>
      <c r="J154" s="85">
        <v>881.6</v>
      </c>
      <c r="K154" s="73"/>
      <c r="L154" s="83">
        <v>2163.7444422070002</v>
      </c>
      <c r="M154" s="84">
        <v>6.194678044357629E-3</v>
      </c>
      <c r="N154" s="84">
        <f t="shared" si="4"/>
        <v>7.3943928807294348E-4</v>
      </c>
      <c r="O154" s="84">
        <f>L154/'סכום נכסי הקרן'!$C$42</f>
        <v>1.2540741697408551E-4</v>
      </c>
    </row>
    <row r="155" spans="2:15">
      <c r="B155" s="76" t="s">
        <v>1304</v>
      </c>
      <c r="C155" s="73" t="s">
        <v>1305</v>
      </c>
      <c r="D155" s="86" t="s">
        <v>119</v>
      </c>
      <c r="E155" s="86" t="s">
        <v>290</v>
      </c>
      <c r="F155" s="73" t="s">
        <v>1306</v>
      </c>
      <c r="G155" s="86" t="s">
        <v>468</v>
      </c>
      <c r="H155" s="86" t="s">
        <v>132</v>
      </c>
      <c r="I155" s="83">
        <v>119096.41740700002</v>
      </c>
      <c r="J155" s="85">
        <v>7550</v>
      </c>
      <c r="K155" s="73"/>
      <c r="L155" s="83">
        <v>8991.7795142150007</v>
      </c>
      <c r="M155" s="84">
        <v>4.763856696280001E-3</v>
      </c>
      <c r="N155" s="84">
        <f t="shared" si="4"/>
        <v>3.0728559772605231E-3</v>
      </c>
      <c r="O155" s="84">
        <f>L155/'סכום נכסי הקרן'!$C$42</f>
        <v>5.2115019726082894E-4</v>
      </c>
    </row>
    <row r="156" spans="2:15">
      <c r="B156" s="76" t="s">
        <v>1307</v>
      </c>
      <c r="C156" s="73" t="s">
        <v>1308</v>
      </c>
      <c r="D156" s="86" t="s">
        <v>119</v>
      </c>
      <c r="E156" s="86" t="s">
        <v>290</v>
      </c>
      <c r="F156" s="73" t="s">
        <v>1309</v>
      </c>
      <c r="G156" s="86" t="s">
        <v>400</v>
      </c>
      <c r="H156" s="86" t="s">
        <v>132</v>
      </c>
      <c r="I156" s="83">
        <v>345198.29475299997</v>
      </c>
      <c r="J156" s="85">
        <v>701.5</v>
      </c>
      <c r="K156" s="83">
        <v>149.030043624</v>
      </c>
      <c r="L156" s="83">
        <v>2570.5960817</v>
      </c>
      <c r="M156" s="84">
        <v>2.4838342729881181E-3</v>
      </c>
      <c r="N156" s="84">
        <f t="shared" si="4"/>
        <v>8.7847700472267745E-4</v>
      </c>
      <c r="O156" s="84">
        <f>L156/'סכום נכסי הקרן'!$C$42</f>
        <v>1.4898793425016765E-4</v>
      </c>
    </row>
    <row r="157" spans="2:15">
      <c r="B157" s="76" t="s">
        <v>1310</v>
      </c>
      <c r="C157" s="73" t="s">
        <v>1311</v>
      </c>
      <c r="D157" s="86" t="s">
        <v>119</v>
      </c>
      <c r="E157" s="86" t="s">
        <v>290</v>
      </c>
      <c r="F157" s="73" t="s">
        <v>1312</v>
      </c>
      <c r="G157" s="86" t="s">
        <v>155</v>
      </c>
      <c r="H157" s="86" t="s">
        <v>132</v>
      </c>
      <c r="I157" s="83">
        <v>50950.900439999998</v>
      </c>
      <c r="J157" s="85">
        <v>546.4</v>
      </c>
      <c r="K157" s="73"/>
      <c r="L157" s="83">
        <v>278.395720004</v>
      </c>
      <c r="M157" s="84">
        <v>6.7213591970709903E-3</v>
      </c>
      <c r="N157" s="84">
        <f t="shared" si="4"/>
        <v>9.5139115778543706E-5</v>
      </c>
      <c r="O157" s="84">
        <f>L157/'סכום נכסי הקרן'!$C$42</f>
        <v>1.6135402805116645E-5</v>
      </c>
    </row>
    <row r="158" spans="2:15">
      <c r="B158" s="76" t="s">
        <v>1313</v>
      </c>
      <c r="C158" s="73" t="s">
        <v>1314</v>
      </c>
      <c r="D158" s="86" t="s">
        <v>119</v>
      </c>
      <c r="E158" s="86" t="s">
        <v>290</v>
      </c>
      <c r="F158" s="73" t="s">
        <v>1315</v>
      </c>
      <c r="G158" s="86" t="s">
        <v>538</v>
      </c>
      <c r="H158" s="86" t="s">
        <v>132</v>
      </c>
      <c r="I158" s="83">
        <v>166889.13400300001</v>
      </c>
      <c r="J158" s="85">
        <v>701.5</v>
      </c>
      <c r="K158" s="73"/>
      <c r="L158" s="83">
        <v>1170.7272754160001</v>
      </c>
      <c r="M158" s="84">
        <v>5.9680038381876915E-3</v>
      </c>
      <c r="N158" s="84">
        <f t="shared" si="4"/>
        <v>4.0008502213791764E-4</v>
      </c>
      <c r="O158" s="84">
        <f>L158/'סכום נכסי הקרן'!$C$42</f>
        <v>6.785361557822254E-5</v>
      </c>
    </row>
    <row r="159" spans="2:15">
      <c r="B159" s="76" t="s">
        <v>1316</v>
      </c>
      <c r="C159" s="73" t="s">
        <v>1317</v>
      </c>
      <c r="D159" s="86" t="s">
        <v>119</v>
      </c>
      <c r="E159" s="86" t="s">
        <v>290</v>
      </c>
      <c r="F159" s="73" t="s">
        <v>1318</v>
      </c>
      <c r="G159" s="86" t="s">
        <v>157</v>
      </c>
      <c r="H159" s="86" t="s">
        <v>132</v>
      </c>
      <c r="I159" s="83">
        <v>1018478.16085</v>
      </c>
      <c r="J159" s="85">
        <v>44.1</v>
      </c>
      <c r="K159" s="73"/>
      <c r="L159" s="83">
        <v>449.14886916699999</v>
      </c>
      <c r="M159" s="84">
        <v>7.418528935935211E-3</v>
      </c>
      <c r="N159" s="84">
        <f t="shared" si="4"/>
        <v>1.534923965959937E-4</v>
      </c>
      <c r="O159" s="84">
        <f>L159/'סכום נכסי הקרן'!$C$42</f>
        <v>2.6032001940863361E-5</v>
      </c>
    </row>
    <row r="160" spans="2:15">
      <c r="B160" s="76" t="s">
        <v>1319</v>
      </c>
      <c r="C160" s="73" t="s">
        <v>1320</v>
      </c>
      <c r="D160" s="86" t="s">
        <v>119</v>
      </c>
      <c r="E160" s="86" t="s">
        <v>290</v>
      </c>
      <c r="F160" s="73" t="s">
        <v>1321</v>
      </c>
      <c r="G160" s="86" t="s">
        <v>1174</v>
      </c>
      <c r="H160" s="86" t="s">
        <v>132</v>
      </c>
      <c r="I160" s="83">
        <v>11037.173961</v>
      </c>
      <c r="J160" s="85">
        <v>711</v>
      </c>
      <c r="K160" s="73"/>
      <c r="L160" s="83">
        <v>78.474306663999997</v>
      </c>
      <c r="M160" s="84">
        <v>5.918847250136292E-4</v>
      </c>
      <c r="N160" s="84">
        <f t="shared" si="4"/>
        <v>2.6817855343609333E-5</v>
      </c>
      <c r="O160" s="84">
        <f>L160/'סכום נכסי הקרן'!$C$42</f>
        <v>4.5482543620199921E-6</v>
      </c>
    </row>
    <row r="161" spans="2:15">
      <c r="B161" s="76" t="s">
        <v>1322</v>
      </c>
      <c r="C161" s="73" t="s">
        <v>1323</v>
      </c>
      <c r="D161" s="86" t="s">
        <v>119</v>
      </c>
      <c r="E161" s="86" t="s">
        <v>290</v>
      </c>
      <c r="F161" s="73" t="s">
        <v>1324</v>
      </c>
      <c r="G161" s="86" t="s">
        <v>407</v>
      </c>
      <c r="H161" s="86" t="s">
        <v>132</v>
      </c>
      <c r="I161" s="83">
        <v>995117.09580000001</v>
      </c>
      <c r="J161" s="85">
        <v>861.4</v>
      </c>
      <c r="K161" s="83">
        <v>111.88798128200001</v>
      </c>
      <c r="L161" s="83">
        <v>8683.8266441970009</v>
      </c>
      <c r="M161" s="84">
        <v>9.3239626304696382E-3</v>
      </c>
      <c r="N161" s="84">
        <f t="shared" si="4"/>
        <v>2.9676159837916712E-3</v>
      </c>
      <c r="O161" s="84">
        <f>L161/'סכום נכסי הקרן'!$C$42</f>
        <v>5.0330170590233837E-4</v>
      </c>
    </row>
    <row r="162" spans="2:15">
      <c r="B162" s="76" t="s">
        <v>1325</v>
      </c>
      <c r="C162" s="73" t="s">
        <v>1326</v>
      </c>
      <c r="D162" s="86" t="s">
        <v>119</v>
      </c>
      <c r="E162" s="86" t="s">
        <v>290</v>
      </c>
      <c r="F162" s="73" t="s">
        <v>1327</v>
      </c>
      <c r="G162" s="86" t="s">
        <v>155</v>
      </c>
      <c r="H162" s="86" t="s">
        <v>132</v>
      </c>
      <c r="I162" s="83">
        <v>415334.83395200002</v>
      </c>
      <c r="J162" s="85">
        <v>265.39999999999998</v>
      </c>
      <c r="K162" s="73"/>
      <c r="L162" s="83">
        <v>1102.2986489990001</v>
      </c>
      <c r="M162" s="84">
        <v>5.4300237604343188E-3</v>
      </c>
      <c r="N162" s="84">
        <f t="shared" si="4"/>
        <v>3.7670018342286793E-4</v>
      </c>
      <c r="O162" s="84">
        <f>L162/'סכום נכסי הקרן'!$C$42</f>
        <v>6.3887593935995864E-5</v>
      </c>
    </row>
    <row r="163" spans="2:15">
      <c r="B163" s="76" t="s">
        <v>1328</v>
      </c>
      <c r="C163" s="73" t="s">
        <v>1329</v>
      </c>
      <c r="D163" s="86" t="s">
        <v>119</v>
      </c>
      <c r="E163" s="86" t="s">
        <v>290</v>
      </c>
      <c r="F163" s="73" t="s">
        <v>1330</v>
      </c>
      <c r="G163" s="86" t="s">
        <v>496</v>
      </c>
      <c r="H163" s="86" t="s">
        <v>132</v>
      </c>
      <c r="I163" s="83">
        <v>1180.596438</v>
      </c>
      <c r="J163" s="85">
        <v>168.7</v>
      </c>
      <c r="K163" s="73"/>
      <c r="L163" s="83">
        <v>1.991666838</v>
      </c>
      <c r="M163" s="84">
        <v>1.7220898555531878E-4</v>
      </c>
      <c r="N163" s="84">
        <f t="shared" si="4"/>
        <v>6.8063338721603012E-7</v>
      </c>
      <c r="O163" s="84">
        <f>L163/'סכום נכסי הקרן'!$C$42</f>
        <v>1.1543405438941829E-7</v>
      </c>
    </row>
    <row r="164" spans="2:15">
      <c r="B164" s="76" t="s">
        <v>1331</v>
      </c>
      <c r="C164" s="73" t="s">
        <v>1332</v>
      </c>
      <c r="D164" s="86" t="s">
        <v>119</v>
      </c>
      <c r="E164" s="86" t="s">
        <v>290</v>
      </c>
      <c r="F164" s="73" t="s">
        <v>1333</v>
      </c>
      <c r="G164" s="86" t="s">
        <v>1334</v>
      </c>
      <c r="H164" s="86" t="s">
        <v>132</v>
      </c>
      <c r="I164" s="83">
        <v>125447.29274999998</v>
      </c>
      <c r="J164" s="85">
        <v>751.1</v>
      </c>
      <c r="K164" s="73"/>
      <c r="L164" s="83">
        <v>942.23461584500001</v>
      </c>
      <c r="M164" s="84">
        <v>2.5130826906787796E-3</v>
      </c>
      <c r="N164" s="84">
        <f t="shared" si="4"/>
        <v>3.21999807346683E-4</v>
      </c>
      <c r="O164" s="84">
        <f>L164/'סכום נכסי הקרן'!$C$42</f>
        <v>5.4610520101979212E-5</v>
      </c>
    </row>
    <row r="165" spans="2:15">
      <c r="B165" s="76" t="s">
        <v>1335</v>
      </c>
      <c r="C165" s="73" t="s">
        <v>1336</v>
      </c>
      <c r="D165" s="86" t="s">
        <v>119</v>
      </c>
      <c r="E165" s="86" t="s">
        <v>290</v>
      </c>
      <c r="F165" s="73" t="s">
        <v>1337</v>
      </c>
      <c r="G165" s="86" t="s">
        <v>407</v>
      </c>
      <c r="H165" s="86" t="s">
        <v>132</v>
      </c>
      <c r="I165" s="83">
        <v>56996.070380999998</v>
      </c>
      <c r="J165" s="85">
        <v>490</v>
      </c>
      <c r="K165" s="73"/>
      <c r="L165" s="83">
        <v>279.28074486500003</v>
      </c>
      <c r="M165" s="84">
        <v>3.7974916824867529E-3</v>
      </c>
      <c r="N165" s="84">
        <f t="shared" si="4"/>
        <v>9.5441564690891781E-5</v>
      </c>
      <c r="O165" s="84">
        <f>L165/'סכום נכסי הקרן'!$C$42</f>
        <v>1.6186697532724429E-5</v>
      </c>
    </row>
    <row r="166" spans="2:15">
      <c r="B166" s="76" t="s">
        <v>1338</v>
      </c>
      <c r="C166" s="73" t="s">
        <v>1339</v>
      </c>
      <c r="D166" s="86" t="s">
        <v>119</v>
      </c>
      <c r="E166" s="86" t="s">
        <v>290</v>
      </c>
      <c r="F166" s="73" t="s">
        <v>1340</v>
      </c>
      <c r="G166" s="86" t="s">
        <v>407</v>
      </c>
      <c r="H166" s="86" t="s">
        <v>132</v>
      </c>
      <c r="I166" s="83">
        <v>125047.17378500002</v>
      </c>
      <c r="J166" s="85">
        <v>2190</v>
      </c>
      <c r="K166" s="73"/>
      <c r="L166" s="83">
        <v>2738.5331058889997</v>
      </c>
      <c r="M166" s="84">
        <v>4.8608282434070161E-3</v>
      </c>
      <c r="N166" s="84">
        <f t="shared" si="4"/>
        <v>9.358679013485011E-4</v>
      </c>
      <c r="O166" s="84">
        <f>L166/'סכום נכסי הקרן'!$C$42</f>
        <v>1.5872131496141994E-4</v>
      </c>
    </row>
    <row r="167" spans="2:15">
      <c r="B167" s="76" t="s">
        <v>1341</v>
      </c>
      <c r="C167" s="73" t="s">
        <v>1342</v>
      </c>
      <c r="D167" s="86" t="s">
        <v>119</v>
      </c>
      <c r="E167" s="86" t="s">
        <v>290</v>
      </c>
      <c r="F167" s="73" t="s">
        <v>1343</v>
      </c>
      <c r="G167" s="86" t="s">
        <v>478</v>
      </c>
      <c r="H167" s="86" t="s">
        <v>132</v>
      </c>
      <c r="I167" s="83">
        <v>1734870.0541570003</v>
      </c>
      <c r="J167" s="85">
        <v>150.1</v>
      </c>
      <c r="K167" s="73"/>
      <c r="L167" s="83">
        <v>2604.0399516759999</v>
      </c>
      <c r="M167" s="84">
        <v>7.5975017252306563E-3</v>
      </c>
      <c r="N167" s="84">
        <f t="shared" si="4"/>
        <v>8.8990613236042805E-4</v>
      </c>
      <c r="O167" s="84">
        <f>L167/'סכום נכסי הקרן'!$C$42</f>
        <v>1.5092629132482726E-4</v>
      </c>
    </row>
    <row r="168" spans="2:15">
      <c r="B168" s="76" t="s">
        <v>1344</v>
      </c>
      <c r="C168" s="73" t="s">
        <v>1345</v>
      </c>
      <c r="D168" s="86" t="s">
        <v>119</v>
      </c>
      <c r="E168" s="86" t="s">
        <v>290</v>
      </c>
      <c r="F168" s="73" t="s">
        <v>1346</v>
      </c>
      <c r="G168" s="86" t="s">
        <v>618</v>
      </c>
      <c r="H168" s="86" t="s">
        <v>132</v>
      </c>
      <c r="I168" s="83">
        <v>694785.00600000005</v>
      </c>
      <c r="J168" s="85">
        <v>414.8</v>
      </c>
      <c r="K168" s="73"/>
      <c r="L168" s="83">
        <v>2881.9682048879995</v>
      </c>
      <c r="M168" s="84">
        <v>2.4165594448888736E-3</v>
      </c>
      <c r="N168" s="84">
        <f t="shared" si="4"/>
        <v>9.8488549576473939E-4</v>
      </c>
      <c r="O168" s="84">
        <f>L168/'סכום נכסי הקרן'!$C$42</f>
        <v>1.6703460044837856E-4</v>
      </c>
    </row>
    <row r="169" spans="2:15">
      <c r="B169" s="76" t="s">
        <v>1347</v>
      </c>
      <c r="C169" s="73" t="s">
        <v>1348</v>
      </c>
      <c r="D169" s="86" t="s">
        <v>119</v>
      </c>
      <c r="E169" s="86" t="s">
        <v>290</v>
      </c>
      <c r="F169" s="73" t="s">
        <v>1349</v>
      </c>
      <c r="G169" s="86" t="s">
        <v>468</v>
      </c>
      <c r="H169" s="86" t="s">
        <v>132</v>
      </c>
      <c r="I169" s="83">
        <v>583773.80170800001</v>
      </c>
      <c r="J169" s="85">
        <v>483.7</v>
      </c>
      <c r="K169" s="73"/>
      <c r="L169" s="83">
        <v>2823.713878862</v>
      </c>
      <c r="M169" s="84">
        <v>3.8280830909935858E-3</v>
      </c>
      <c r="N169" s="84">
        <f t="shared" si="4"/>
        <v>9.6497762840130094E-4</v>
      </c>
      <c r="O169" s="84">
        <f>L169/'סכום נכסי הקרן'!$C$42</f>
        <v>1.6365826615862515E-4</v>
      </c>
    </row>
    <row r="170" spans="2:15">
      <c r="B170" s="76" t="s">
        <v>1350</v>
      </c>
      <c r="C170" s="73" t="s">
        <v>1351</v>
      </c>
      <c r="D170" s="86" t="s">
        <v>119</v>
      </c>
      <c r="E170" s="86" t="s">
        <v>290</v>
      </c>
      <c r="F170" s="73" t="s">
        <v>1352</v>
      </c>
      <c r="G170" s="86" t="s">
        <v>618</v>
      </c>
      <c r="H170" s="86" t="s">
        <v>132</v>
      </c>
      <c r="I170" s="83">
        <v>10838.414499</v>
      </c>
      <c r="J170" s="85">
        <v>17030</v>
      </c>
      <c r="K170" s="73"/>
      <c r="L170" s="83">
        <v>1845.781989111</v>
      </c>
      <c r="M170" s="84">
        <v>4.7943394185526499E-3</v>
      </c>
      <c r="N170" s="84">
        <f t="shared" si="4"/>
        <v>6.3077861384312588E-4</v>
      </c>
      <c r="O170" s="84">
        <f>L170/'סכום נכסי הקרן'!$C$42</f>
        <v>1.0697878503415029E-4</v>
      </c>
    </row>
    <row r="171" spans="2:15">
      <c r="B171" s="76" t="s">
        <v>1353</v>
      </c>
      <c r="C171" s="73" t="s">
        <v>1354</v>
      </c>
      <c r="D171" s="86" t="s">
        <v>119</v>
      </c>
      <c r="E171" s="86" t="s">
        <v>290</v>
      </c>
      <c r="F171" s="73" t="s">
        <v>1355</v>
      </c>
      <c r="G171" s="86" t="s">
        <v>1356</v>
      </c>
      <c r="H171" s="86" t="s">
        <v>132</v>
      </c>
      <c r="I171" s="83">
        <v>51234.604316999998</v>
      </c>
      <c r="J171" s="85">
        <v>1684</v>
      </c>
      <c r="K171" s="73"/>
      <c r="L171" s="83">
        <v>862.79073670600019</v>
      </c>
      <c r="M171" s="84">
        <v>1.1431203107553113E-3</v>
      </c>
      <c r="N171" s="84">
        <f t="shared" si="4"/>
        <v>2.9485060973978968E-4</v>
      </c>
      <c r="O171" s="84">
        <f>L171/'סכום נכסי הקרן'!$C$42</f>
        <v>5.0006070758108738E-5</v>
      </c>
    </row>
    <row r="172" spans="2:15">
      <c r="B172" s="76" t="s">
        <v>1357</v>
      </c>
      <c r="C172" s="73" t="s">
        <v>1358</v>
      </c>
      <c r="D172" s="86" t="s">
        <v>119</v>
      </c>
      <c r="E172" s="86" t="s">
        <v>290</v>
      </c>
      <c r="F172" s="73" t="s">
        <v>540</v>
      </c>
      <c r="G172" s="86" t="s">
        <v>468</v>
      </c>
      <c r="H172" s="86" t="s">
        <v>132</v>
      </c>
      <c r="I172" s="83">
        <v>82748.133811000007</v>
      </c>
      <c r="J172" s="85">
        <v>5.0999999999999996</v>
      </c>
      <c r="K172" s="73"/>
      <c r="L172" s="83">
        <v>4.2201550059999997</v>
      </c>
      <c r="M172" s="84">
        <v>3.3664999222737992E-3</v>
      </c>
      <c r="N172" s="84">
        <f t="shared" si="4"/>
        <v>1.4421982339148964E-6</v>
      </c>
      <c r="O172" s="84">
        <f>L172/'סכום נכסי הקרן'!$C$42</f>
        <v>2.445939216337847E-7</v>
      </c>
    </row>
    <row r="173" spans="2:15">
      <c r="B173" s="76" t="s">
        <v>1359</v>
      </c>
      <c r="C173" s="73" t="s">
        <v>1360</v>
      </c>
      <c r="D173" s="86" t="s">
        <v>119</v>
      </c>
      <c r="E173" s="86" t="s">
        <v>290</v>
      </c>
      <c r="F173" s="73" t="s">
        <v>1361</v>
      </c>
      <c r="G173" s="86" t="s">
        <v>548</v>
      </c>
      <c r="H173" s="86" t="s">
        <v>132</v>
      </c>
      <c r="I173" s="83">
        <v>65883.991771999994</v>
      </c>
      <c r="J173" s="85">
        <v>7922</v>
      </c>
      <c r="K173" s="73"/>
      <c r="L173" s="83">
        <v>5219.3298282010001</v>
      </c>
      <c r="M173" s="84">
        <v>5.2382280796855725E-3</v>
      </c>
      <c r="N173" s="84">
        <f t="shared" si="4"/>
        <v>1.7836568206022955E-3</v>
      </c>
      <c r="O173" s="84">
        <f>L173/'סכום נכסי הקרן'!$C$42</f>
        <v>3.0250461159953674E-4</v>
      </c>
    </row>
    <row r="174" spans="2:15">
      <c r="B174" s="76" t="s">
        <v>1362</v>
      </c>
      <c r="C174" s="73" t="s">
        <v>1363</v>
      </c>
      <c r="D174" s="86" t="s">
        <v>119</v>
      </c>
      <c r="E174" s="86" t="s">
        <v>290</v>
      </c>
      <c r="F174" s="73" t="s">
        <v>1364</v>
      </c>
      <c r="G174" s="86" t="s">
        <v>407</v>
      </c>
      <c r="H174" s="86" t="s">
        <v>132</v>
      </c>
      <c r="I174" s="83">
        <v>639182.28835000005</v>
      </c>
      <c r="J174" s="85">
        <v>470.4</v>
      </c>
      <c r="K174" s="73"/>
      <c r="L174" s="83">
        <v>3006.7134845520004</v>
      </c>
      <c r="M174" s="84">
        <v>7.4848290226572946E-3</v>
      </c>
      <c r="N174" s="84">
        <f t="shared" si="4"/>
        <v>1.0275160204172365E-3</v>
      </c>
      <c r="O174" s="84">
        <f>L174/'סכום נכסי הקרן'!$C$42</f>
        <v>1.7426465174150425E-4</v>
      </c>
    </row>
    <row r="175" spans="2:15">
      <c r="B175" s="76" t="s">
        <v>1365</v>
      </c>
      <c r="C175" s="73" t="s">
        <v>1366</v>
      </c>
      <c r="D175" s="86" t="s">
        <v>119</v>
      </c>
      <c r="E175" s="86" t="s">
        <v>290</v>
      </c>
      <c r="F175" s="73" t="s">
        <v>662</v>
      </c>
      <c r="G175" s="86" t="s">
        <v>314</v>
      </c>
      <c r="H175" s="86" t="s">
        <v>132</v>
      </c>
      <c r="I175" s="83">
        <v>856901.5074</v>
      </c>
      <c r="J175" s="85">
        <v>576</v>
      </c>
      <c r="K175" s="73"/>
      <c r="L175" s="83">
        <v>4935.752682624</v>
      </c>
      <c r="M175" s="84">
        <v>1.2052023290504586E-2</v>
      </c>
      <c r="N175" s="84">
        <f t="shared" ref="N175:N181" si="5">IFERROR(L175/$L$11,0)</f>
        <v>1.6867470014254365E-3</v>
      </c>
      <c r="O175" s="84">
        <f>L175/'סכום נכסי הקרן'!$C$42</f>
        <v>2.8606890105720384E-4</v>
      </c>
    </row>
    <row r="176" spans="2:15">
      <c r="B176" s="76" t="s">
        <v>1367</v>
      </c>
      <c r="C176" s="73" t="s">
        <v>1368</v>
      </c>
      <c r="D176" s="86" t="s">
        <v>119</v>
      </c>
      <c r="E176" s="86" t="s">
        <v>290</v>
      </c>
      <c r="F176" s="73" t="s">
        <v>1369</v>
      </c>
      <c r="G176" s="86" t="s">
        <v>157</v>
      </c>
      <c r="H176" s="86" t="s">
        <v>132</v>
      </c>
      <c r="I176" s="83">
        <v>145210.066254</v>
      </c>
      <c r="J176" s="85">
        <v>68.400000000000006</v>
      </c>
      <c r="K176" s="73"/>
      <c r="L176" s="83">
        <v>99.323685318000003</v>
      </c>
      <c r="M176" s="84">
        <v>3.6984098361407293E-3</v>
      </c>
      <c r="N176" s="84">
        <f t="shared" si="5"/>
        <v>3.3942934168977425E-5</v>
      </c>
      <c r="O176" s="84">
        <f>L176/'סכום נכסי הקרן'!$C$42</f>
        <v>5.756653409296499E-6</v>
      </c>
    </row>
    <row r="177" spans="2:15">
      <c r="B177" s="76" t="s">
        <v>1370</v>
      </c>
      <c r="C177" s="73" t="s">
        <v>1371</v>
      </c>
      <c r="D177" s="86" t="s">
        <v>119</v>
      </c>
      <c r="E177" s="86" t="s">
        <v>290</v>
      </c>
      <c r="F177" s="73" t="s">
        <v>1372</v>
      </c>
      <c r="G177" s="86" t="s">
        <v>496</v>
      </c>
      <c r="H177" s="86" t="s">
        <v>132</v>
      </c>
      <c r="I177" s="83">
        <v>177108.34066399999</v>
      </c>
      <c r="J177" s="85">
        <v>2540</v>
      </c>
      <c r="K177" s="73"/>
      <c r="L177" s="83">
        <v>4498.5518528770008</v>
      </c>
      <c r="M177" s="84">
        <v>4.9624079760156904E-3</v>
      </c>
      <c r="N177" s="84">
        <f t="shared" si="5"/>
        <v>1.5373377347916769E-3</v>
      </c>
      <c r="O177" s="84">
        <f>L177/'סכום נכסי הקרן'!$C$42</f>
        <v>2.607293897507883E-4</v>
      </c>
    </row>
    <row r="178" spans="2:15">
      <c r="B178" s="76" t="s">
        <v>1373</v>
      </c>
      <c r="C178" s="73" t="s">
        <v>1374</v>
      </c>
      <c r="D178" s="86" t="s">
        <v>119</v>
      </c>
      <c r="E178" s="86" t="s">
        <v>290</v>
      </c>
      <c r="F178" s="73" t="s">
        <v>1375</v>
      </c>
      <c r="G178" s="86" t="s">
        <v>407</v>
      </c>
      <c r="H178" s="86" t="s">
        <v>132</v>
      </c>
      <c r="I178" s="83">
        <v>38599.167000000001</v>
      </c>
      <c r="J178" s="85">
        <v>5790</v>
      </c>
      <c r="K178" s="73"/>
      <c r="L178" s="83">
        <v>2234.8917692999999</v>
      </c>
      <c r="M178" s="84">
        <v>4.593061115209786E-3</v>
      </c>
      <c r="N178" s="84">
        <f t="shared" si="5"/>
        <v>7.6375321714318043E-4</v>
      </c>
      <c r="O178" s="84">
        <f>L178/'סכום נכסי הקרן'!$C$42</f>
        <v>1.2953101047306759E-4</v>
      </c>
    </row>
    <row r="179" spans="2:15">
      <c r="B179" s="76" t="s">
        <v>1376</v>
      </c>
      <c r="C179" s="73" t="s">
        <v>1377</v>
      </c>
      <c r="D179" s="86" t="s">
        <v>119</v>
      </c>
      <c r="E179" s="86" t="s">
        <v>290</v>
      </c>
      <c r="F179" s="73" t="s">
        <v>1378</v>
      </c>
      <c r="G179" s="86" t="s">
        <v>407</v>
      </c>
      <c r="H179" s="86" t="s">
        <v>132</v>
      </c>
      <c r="I179" s="83">
        <v>151354.43605399999</v>
      </c>
      <c r="J179" s="85">
        <v>1013</v>
      </c>
      <c r="K179" s="83">
        <v>24.962433322999999</v>
      </c>
      <c r="L179" s="83">
        <v>1558.182870548</v>
      </c>
      <c r="M179" s="84">
        <v>9.0772503876684948E-3</v>
      </c>
      <c r="N179" s="84">
        <f t="shared" si="5"/>
        <v>5.3249432327149193E-4</v>
      </c>
      <c r="O179" s="84">
        <f>L179/'סכום נכסי הקרן'!$C$42</f>
        <v>9.0309966905969914E-5</v>
      </c>
    </row>
    <row r="180" spans="2:15">
      <c r="B180" s="76" t="s">
        <v>1379</v>
      </c>
      <c r="C180" s="73" t="s">
        <v>1380</v>
      </c>
      <c r="D180" s="86" t="s">
        <v>119</v>
      </c>
      <c r="E180" s="86" t="s">
        <v>290</v>
      </c>
      <c r="F180" s="73" t="s">
        <v>1381</v>
      </c>
      <c r="G180" s="86" t="s">
        <v>126</v>
      </c>
      <c r="H180" s="86" t="s">
        <v>132</v>
      </c>
      <c r="I180" s="83">
        <v>122783.95022699999</v>
      </c>
      <c r="J180" s="85">
        <v>819.8</v>
      </c>
      <c r="K180" s="73"/>
      <c r="L180" s="83">
        <v>1006.5828239609999</v>
      </c>
      <c r="M180" s="84">
        <v>6.1388905668216583E-3</v>
      </c>
      <c r="N180" s="84">
        <f t="shared" si="5"/>
        <v>3.4399020153091106E-4</v>
      </c>
      <c r="O180" s="84">
        <f>L180/'סכום נכסי הקרן'!$C$42</f>
        <v>5.8340046754631112E-5</v>
      </c>
    </row>
    <row r="181" spans="2:15">
      <c r="B181" s="76" t="s">
        <v>1382</v>
      </c>
      <c r="C181" s="73" t="s">
        <v>1383</v>
      </c>
      <c r="D181" s="86" t="s">
        <v>119</v>
      </c>
      <c r="E181" s="86" t="s">
        <v>290</v>
      </c>
      <c r="F181" s="73" t="s">
        <v>671</v>
      </c>
      <c r="G181" s="86" t="s">
        <v>126</v>
      </c>
      <c r="H181" s="86" t="s">
        <v>132</v>
      </c>
      <c r="I181" s="83">
        <v>512638.70205899997</v>
      </c>
      <c r="J181" s="85">
        <v>1003</v>
      </c>
      <c r="K181" s="73"/>
      <c r="L181" s="83">
        <v>5141.7661816490008</v>
      </c>
      <c r="M181" s="84">
        <v>5.792817282289908E-3</v>
      </c>
      <c r="N181" s="84">
        <f t="shared" si="5"/>
        <v>1.7571501747766678E-3</v>
      </c>
      <c r="O181" s="84">
        <f>L181/'סכום נכסי הקרן'!$C$42</f>
        <v>2.9800913774623099E-4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197</v>
      </c>
      <c r="C183" s="71"/>
      <c r="D183" s="71"/>
      <c r="E183" s="71"/>
      <c r="F183" s="71"/>
      <c r="G183" s="71"/>
      <c r="H183" s="71"/>
      <c r="I183" s="80"/>
      <c r="J183" s="82"/>
      <c r="K183" s="80">
        <v>102.93108077800001</v>
      </c>
      <c r="L183" s="80">
        <f>L184+L211</f>
        <v>689118.52406472713</v>
      </c>
      <c r="M183" s="71"/>
      <c r="N183" s="81">
        <f t="shared" ref="N183:N199" si="6">IFERROR(L183/$L$11,0)</f>
        <v>0.23549976646620582</v>
      </c>
      <c r="O183" s="81">
        <f>L183/'סכום נכסי הקרן'!$C$42</f>
        <v>3.9940287034915908E-2</v>
      </c>
    </row>
    <row r="184" spans="2:15">
      <c r="B184" s="89" t="s">
        <v>64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f>SUM(L185:L209)</f>
        <v>285479.08451373503</v>
      </c>
      <c r="M184" s="71"/>
      <c r="N184" s="81">
        <f t="shared" si="6"/>
        <v>9.7559788898746932E-2</v>
      </c>
      <c r="O184" s="81">
        <f>L184/'סכום נכסי הקרן'!$C$42</f>
        <v>1.6545944100717025E-2</v>
      </c>
    </row>
    <row r="185" spans="2:15">
      <c r="B185" s="76" t="s">
        <v>1384</v>
      </c>
      <c r="C185" s="73" t="s">
        <v>1385</v>
      </c>
      <c r="D185" s="86" t="s">
        <v>1386</v>
      </c>
      <c r="E185" s="86" t="s">
        <v>675</v>
      </c>
      <c r="F185" s="73" t="s">
        <v>1387</v>
      </c>
      <c r="G185" s="86" t="s">
        <v>746</v>
      </c>
      <c r="H185" s="86" t="s">
        <v>131</v>
      </c>
      <c r="I185" s="83">
        <v>108077.6676</v>
      </c>
      <c r="J185" s="85">
        <v>319</v>
      </c>
      <c r="K185" s="73"/>
      <c r="L185" s="83">
        <v>1246.3354511130001</v>
      </c>
      <c r="M185" s="84">
        <v>1.6666301597700261E-3</v>
      </c>
      <c r="N185" s="84">
        <f t="shared" si="6"/>
        <v>4.2592340421267796E-4</v>
      </c>
      <c r="O185" s="84">
        <f>L185/'סכום נכסי הקרן'!$C$42</f>
        <v>7.2235753242600416E-5</v>
      </c>
    </row>
    <row r="186" spans="2:15">
      <c r="B186" s="76" t="s">
        <v>1388</v>
      </c>
      <c r="C186" s="73" t="s">
        <v>1389</v>
      </c>
      <c r="D186" s="86" t="s">
        <v>1386</v>
      </c>
      <c r="E186" s="86" t="s">
        <v>675</v>
      </c>
      <c r="F186" s="73" t="s">
        <v>1144</v>
      </c>
      <c r="G186" s="86" t="s">
        <v>976</v>
      </c>
      <c r="H186" s="86" t="s">
        <v>131</v>
      </c>
      <c r="I186" s="83">
        <v>118265.763333</v>
      </c>
      <c r="J186" s="85">
        <v>2835</v>
      </c>
      <c r="K186" s="73"/>
      <c r="L186" s="83">
        <v>12120.496321757</v>
      </c>
      <c r="M186" s="84">
        <v>2.662867128527536E-3</v>
      </c>
      <c r="N186" s="84">
        <f t="shared" si="6"/>
        <v>4.1420654844567441E-3</v>
      </c>
      <c r="O186" s="84">
        <f>L186/'סכום נכסי הקרן'!$C$42</f>
        <v>7.024859805555701E-4</v>
      </c>
    </row>
    <row r="187" spans="2:15">
      <c r="B187" s="76" t="s">
        <v>1390</v>
      </c>
      <c r="C187" s="73" t="s">
        <v>1391</v>
      </c>
      <c r="D187" s="86" t="s">
        <v>1386</v>
      </c>
      <c r="E187" s="86" t="s">
        <v>675</v>
      </c>
      <c r="F187" s="73" t="s">
        <v>1392</v>
      </c>
      <c r="G187" s="86" t="s">
        <v>787</v>
      </c>
      <c r="H187" s="86" t="s">
        <v>131</v>
      </c>
      <c r="I187" s="83">
        <v>16136.690558</v>
      </c>
      <c r="J187" s="85">
        <v>13000</v>
      </c>
      <c r="K187" s="73"/>
      <c r="L187" s="83">
        <v>7583.4377275850002</v>
      </c>
      <c r="M187" s="84">
        <v>1.3362469179590517E-4</v>
      </c>
      <c r="N187" s="84">
        <f t="shared" si="6"/>
        <v>2.5915684334289315E-3</v>
      </c>
      <c r="O187" s="84">
        <f>L187/'סכום נכסי הקרן'!$C$42</f>
        <v>4.3952479722153884E-4</v>
      </c>
    </row>
    <row r="188" spans="2:15">
      <c r="B188" s="76" t="s">
        <v>1393</v>
      </c>
      <c r="C188" s="73" t="s">
        <v>1394</v>
      </c>
      <c r="D188" s="86" t="s">
        <v>1386</v>
      </c>
      <c r="E188" s="86" t="s">
        <v>675</v>
      </c>
      <c r="F188" s="73" t="s">
        <v>1395</v>
      </c>
      <c r="G188" s="86" t="s">
        <v>787</v>
      </c>
      <c r="H188" s="86" t="s">
        <v>131</v>
      </c>
      <c r="I188" s="83">
        <v>11672.388101</v>
      </c>
      <c r="J188" s="85">
        <v>14798</v>
      </c>
      <c r="K188" s="73"/>
      <c r="L188" s="83">
        <v>6244.1171680299994</v>
      </c>
      <c r="M188" s="84">
        <v>2.866758469556526E-4</v>
      </c>
      <c r="N188" s="84">
        <f t="shared" si="6"/>
        <v>2.1338682440069949E-3</v>
      </c>
      <c r="O188" s="84">
        <f>L188/'סכום נכסי הקרן'!$C$42</f>
        <v>3.6189976507922128E-4</v>
      </c>
    </row>
    <row r="189" spans="2:15">
      <c r="B189" s="76" t="s">
        <v>1396</v>
      </c>
      <c r="C189" s="73" t="s">
        <v>1397</v>
      </c>
      <c r="D189" s="86" t="s">
        <v>1386</v>
      </c>
      <c r="E189" s="86" t="s">
        <v>675</v>
      </c>
      <c r="F189" s="73" t="s">
        <v>664</v>
      </c>
      <c r="G189" s="86" t="s">
        <v>551</v>
      </c>
      <c r="H189" s="86" t="s">
        <v>131</v>
      </c>
      <c r="I189" s="83">
        <v>540.38833799999998</v>
      </c>
      <c r="J189" s="85">
        <v>17021</v>
      </c>
      <c r="K189" s="73"/>
      <c r="L189" s="83">
        <v>332.50588892499997</v>
      </c>
      <c r="M189" s="84">
        <v>1.2186052153459894E-5</v>
      </c>
      <c r="N189" s="84">
        <f t="shared" si="6"/>
        <v>1.1363075647509466E-4</v>
      </c>
      <c r="O189" s="84">
        <f>L189/'סכום נכסי הקרן'!$C$42</f>
        <v>1.9271547898800892E-5</v>
      </c>
    </row>
    <row r="190" spans="2:15">
      <c r="B190" s="76" t="s">
        <v>1400</v>
      </c>
      <c r="C190" s="73" t="s">
        <v>1401</v>
      </c>
      <c r="D190" s="86" t="s">
        <v>1402</v>
      </c>
      <c r="E190" s="86" t="s">
        <v>675</v>
      </c>
      <c r="F190" s="73" t="s">
        <v>1403</v>
      </c>
      <c r="G190" s="86" t="s">
        <v>765</v>
      </c>
      <c r="H190" s="86" t="s">
        <v>131</v>
      </c>
      <c r="I190" s="83">
        <v>15420.598812</v>
      </c>
      <c r="J190" s="85">
        <v>3492</v>
      </c>
      <c r="K190" s="73"/>
      <c r="L190" s="83">
        <v>1946.6316276499999</v>
      </c>
      <c r="M190" s="84">
        <v>4.084118777135194E-4</v>
      </c>
      <c r="N190" s="84">
        <f t="shared" si="6"/>
        <v>6.6524302815613458E-4</v>
      </c>
      <c r="O190" s="84">
        <f>L190/'סכום נכסי הקרן'!$C$42</f>
        <v>1.1282388042769226E-4</v>
      </c>
    </row>
    <row r="191" spans="2:15">
      <c r="B191" s="76" t="s">
        <v>1404</v>
      </c>
      <c r="C191" s="73" t="s">
        <v>1405</v>
      </c>
      <c r="D191" s="86" t="s">
        <v>1402</v>
      </c>
      <c r="E191" s="86" t="s">
        <v>675</v>
      </c>
      <c r="F191" s="73" t="s">
        <v>1406</v>
      </c>
      <c r="G191" s="86" t="s">
        <v>1407</v>
      </c>
      <c r="H191" s="86" t="s">
        <v>131</v>
      </c>
      <c r="I191" s="83">
        <v>63302.633880000001</v>
      </c>
      <c r="J191" s="85">
        <v>3223</v>
      </c>
      <c r="K191" s="73"/>
      <c r="L191" s="83">
        <v>7375.4816621780001</v>
      </c>
      <c r="M191" s="84">
        <v>4.0456846726442312E-4</v>
      </c>
      <c r="N191" s="84">
        <f t="shared" si="6"/>
        <v>2.5205014063089644E-3</v>
      </c>
      <c r="O191" s="84">
        <f>L191/'סכום נכסי הקרן'!$C$42</f>
        <v>4.2747197226768928E-4</v>
      </c>
    </row>
    <row r="192" spans="2:15">
      <c r="B192" s="76" t="s">
        <v>1408</v>
      </c>
      <c r="C192" s="73" t="s">
        <v>1409</v>
      </c>
      <c r="D192" s="86" t="s">
        <v>1386</v>
      </c>
      <c r="E192" s="86" t="s">
        <v>675</v>
      </c>
      <c r="F192" s="73" t="s">
        <v>1410</v>
      </c>
      <c r="G192" s="86" t="s">
        <v>1411</v>
      </c>
      <c r="H192" s="86" t="s">
        <v>131</v>
      </c>
      <c r="I192" s="83">
        <v>75975.975579000005</v>
      </c>
      <c r="J192" s="85">
        <v>3196</v>
      </c>
      <c r="K192" s="73"/>
      <c r="L192" s="83">
        <v>8777.9147292390007</v>
      </c>
      <c r="M192" s="84">
        <v>9.1447987410611426E-4</v>
      </c>
      <c r="N192" s="84">
        <f t="shared" si="6"/>
        <v>2.9997697008677226E-3</v>
      </c>
      <c r="O192" s="84">
        <f>L192/'סכום נכסי הקרן'!$C$42</f>
        <v>5.0875491168902553E-4</v>
      </c>
    </row>
    <row r="193" spans="2:15">
      <c r="B193" s="76" t="s">
        <v>1412</v>
      </c>
      <c r="C193" s="73" t="s">
        <v>1413</v>
      </c>
      <c r="D193" s="86" t="s">
        <v>1402</v>
      </c>
      <c r="E193" s="86" t="s">
        <v>675</v>
      </c>
      <c r="F193" s="73" t="s">
        <v>1414</v>
      </c>
      <c r="G193" s="86" t="s">
        <v>821</v>
      </c>
      <c r="H193" s="86" t="s">
        <v>131</v>
      </c>
      <c r="I193" s="83">
        <v>97911.264599000016</v>
      </c>
      <c r="J193" s="85">
        <v>141</v>
      </c>
      <c r="K193" s="73"/>
      <c r="L193" s="83">
        <v>499.06840217999996</v>
      </c>
      <c r="M193" s="84">
        <v>7.1845028861501929E-4</v>
      </c>
      <c r="N193" s="84">
        <f t="shared" si="6"/>
        <v>1.7055192693240262E-4</v>
      </c>
      <c r="O193" s="84">
        <f>L193/'סכום נכסי הקרן'!$C$42</f>
        <v>2.8925263996028934E-5</v>
      </c>
    </row>
    <row r="194" spans="2:15">
      <c r="B194" s="76" t="s">
        <v>1415</v>
      </c>
      <c r="C194" s="73" t="s">
        <v>1416</v>
      </c>
      <c r="D194" s="86" t="s">
        <v>1402</v>
      </c>
      <c r="E194" s="86" t="s">
        <v>675</v>
      </c>
      <c r="F194" s="73" t="s">
        <v>1417</v>
      </c>
      <c r="G194" s="86" t="s">
        <v>746</v>
      </c>
      <c r="H194" s="86" t="s">
        <v>131</v>
      </c>
      <c r="I194" s="83">
        <v>159414.55971</v>
      </c>
      <c r="J194" s="85">
        <v>350</v>
      </c>
      <c r="K194" s="73"/>
      <c r="L194" s="83">
        <v>2016.992716731</v>
      </c>
      <c r="M194" s="84">
        <v>1.1738095156257956E-3</v>
      </c>
      <c r="N194" s="84">
        <f t="shared" si="6"/>
        <v>6.8928826778943606E-4</v>
      </c>
      <c r="O194" s="84">
        <f>L194/'סכום נכסי הקרן'!$C$42</f>
        <v>1.1690190473823955E-4</v>
      </c>
    </row>
    <row r="195" spans="2:15">
      <c r="B195" s="76" t="s">
        <v>1418</v>
      </c>
      <c r="C195" s="73" t="s">
        <v>1419</v>
      </c>
      <c r="D195" s="86" t="s">
        <v>1386</v>
      </c>
      <c r="E195" s="86" t="s">
        <v>675</v>
      </c>
      <c r="F195" s="73" t="s">
        <v>1420</v>
      </c>
      <c r="G195" s="86" t="s">
        <v>787</v>
      </c>
      <c r="H195" s="86" t="s">
        <v>131</v>
      </c>
      <c r="I195" s="83">
        <v>11579.750099999999</v>
      </c>
      <c r="J195" s="85">
        <v>1970</v>
      </c>
      <c r="K195" s="73"/>
      <c r="L195" s="83">
        <v>824.657693247</v>
      </c>
      <c r="M195" s="84">
        <v>1.1384906644552859E-4</v>
      </c>
      <c r="N195" s="84">
        <f t="shared" si="6"/>
        <v>2.8181900122015467E-4</v>
      </c>
      <c r="O195" s="84">
        <f>L195/'סכום נכסי הקרן'!$C$42</f>
        <v>4.7795936146890054E-5</v>
      </c>
    </row>
    <row r="196" spans="2:15">
      <c r="B196" s="76" t="s">
        <v>1421</v>
      </c>
      <c r="C196" s="73" t="s">
        <v>1422</v>
      </c>
      <c r="D196" s="86" t="s">
        <v>1386</v>
      </c>
      <c r="E196" s="86" t="s">
        <v>675</v>
      </c>
      <c r="F196" s="73" t="s">
        <v>1423</v>
      </c>
      <c r="G196" s="86" t="s">
        <v>741</v>
      </c>
      <c r="H196" s="86" t="s">
        <v>131</v>
      </c>
      <c r="I196" s="83">
        <v>36567.461245999999</v>
      </c>
      <c r="J196" s="85">
        <v>1936</v>
      </c>
      <c r="K196" s="73"/>
      <c r="L196" s="83">
        <v>2559.2249693620001</v>
      </c>
      <c r="M196" s="84">
        <v>7.3451256487339154E-4</v>
      </c>
      <c r="N196" s="84">
        <f t="shared" si="6"/>
        <v>8.745910341580428E-4</v>
      </c>
      <c r="O196" s="84">
        <f>L196/'סכום נכסי הקרן'!$C$42</f>
        <v>1.4832888145325965E-4</v>
      </c>
    </row>
    <row r="197" spans="2:15">
      <c r="B197" s="76" t="s">
        <v>1426</v>
      </c>
      <c r="C197" s="73" t="s">
        <v>1427</v>
      </c>
      <c r="D197" s="86" t="s">
        <v>1386</v>
      </c>
      <c r="E197" s="86" t="s">
        <v>675</v>
      </c>
      <c r="F197" s="73" t="s">
        <v>1428</v>
      </c>
      <c r="G197" s="86" t="s">
        <v>787</v>
      </c>
      <c r="H197" s="86" t="s">
        <v>131</v>
      </c>
      <c r="I197" s="83">
        <v>11614.257755000001</v>
      </c>
      <c r="J197" s="85">
        <v>14275</v>
      </c>
      <c r="K197" s="73"/>
      <c r="L197" s="83">
        <v>5993.436089191001</v>
      </c>
      <c r="M197" s="84">
        <v>2.4329234298858929E-4</v>
      </c>
      <c r="N197" s="84">
        <f t="shared" si="6"/>
        <v>2.0482003458697283E-3</v>
      </c>
      <c r="O197" s="84">
        <f>L197/'סכום נכסי הקרן'!$C$42</f>
        <v>3.4737066174878815E-4</v>
      </c>
    </row>
    <row r="198" spans="2:15">
      <c r="B198" s="76" t="s">
        <v>1429</v>
      </c>
      <c r="C198" s="73" t="s">
        <v>1430</v>
      </c>
      <c r="D198" s="86" t="s">
        <v>1386</v>
      </c>
      <c r="E198" s="86" t="s">
        <v>675</v>
      </c>
      <c r="F198" s="73" t="s">
        <v>995</v>
      </c>
      <c r="G198" s="86" t="s">
        <v>157</v>
      </c>
      <c r="H198" s="86" t="s">
        <v>131</v>
      </c>
      <c r="I198" s="83">
        <v>92697.443517000007</v>
      </c>
      <c r="J198" s="85">
        <v>22889</v>
      </c>
      <c r="K198" s="73"/>
      <c r="L198" s="83">
        <v>76701.327015668998</v>
      </c>
      <c r="M198" s="84">
        <v>1.4567055335483587E-3</v>
      </c>
      <c r="N198" s="84">
        <f t="shared" si="6"/>
        <v>2.6211956244179425E-2</v>
      </c>
      <c r="O198" s="84">
        <f>L198/'סכום נכסי הקרן'!$C$42</f>
        <v>4.4454950926221589E-3</v>
      </c>
    </row>
    <row r="199" spans="2:15">
      <c r="B199" s="76" t="s">
        <v>1431</v>
      </c>
      <c r="C199" s="73" t="s">
        <v>1432</v>
      </c>
      <c r="D199" s="86" t="s">
        <v>1386</v>
      </c>
      <c r="E199" s="86" t="s">
        <v>675</v>
      </c>
      <c r="F199" s="73" t="s">
        <v>989</v>
      </c>
      <c r="G199" s="86" t="s">
        <v>976</v>
      </c>
      <c r="H199" s="86" t="s">
        <v>131</v>
      </c>
      <c r="I199" s="83">
        <v>81188.329893000002</v>
      </c>
      <c r="J199" s="85">
        <v>10447</v>
      </c>
      <c r="K199" s="73"/>
      <c r="L199" s="83">
        <v>30661.507538456</v>
      </c>
      <c r="M199" s="84">
        <v>2.8309848087115928E-3</v>
      </c>
      <c r="N199" s="84">
        <f t="shared" si="6"/>
        <v>1.0478281475031092E-2</v>
      </c>
      <c r="O199" s="84">
        <f>L199/'סכום נכסי הקרן'!$C$42</f>
        <v>1.7770954766761491E-3</v>
      </c>
    </row>
    <row r="200" spans="2:15">
      <c r="B200" s="76" t="s">
        <v>1435</v>
      </c>
      <c r="C200" s="73" t="s">
        <v>1436</v>
      </c>
      <c r="D200" s="86" t="s">
        <v>1386</v>
      </c>
      <c r="E200" s="86" t="s">
        <v>675</v>
      </c>
      <c r="F200" s="73" t="s">
        <v>1139</v>
      </c>
      <c r="G200" s="86" t="s">
        <v>157</v>
      </c>
      <c r="H200" s="86" t="s">
        <v>131</v>
      </c>
      <c r="I200" s="83">
        <v>148146.61368099999</v>
      </c>
      <c r="J200" s="85">
        <v>3958</v>
      </c>
      <c r="K200" s="73"/>
      <c r="L200" s="83">
        <v>21197.069334238</v>
      </c>
      <c r="M200" s="84">
        <v>3.3169898982306771E-3</v>
      </c>
      <c r="N200" s="84">
        <f t="shared" ref="N200:N211" si="7">IFERROR(L200/$L$11,0)</f>
        <v>7.2438988412857489E-3</v>
      </c>
      <c r="O200" s="84">
        <f>L200/'סכום נכסי הקרן'!$C$42</f>
        <v>1.2285506831462842E-3</v>
      </c>
    </row>
    <row r="201" spans="2:15">
      <c r="B201" s="76" t="s">
        <v>1437</v>
      </c>
      <c r="C201" s="73" t="s">
        <v>1438</v>
      </c>
      <c r="D201" s="86" t="s">
        <v>1402</v>
      </c>
      <c r="E201" s="86" t="s">
        <v>675</v>
      </c>
      <c r="F201" s="73" t="s">
        <v>1439</v>
      </c>
      <c r="G201" s="86" t="s">
        <v>787</v>
      </c>
      <c r="H201" s="86" t="s">
        <v>131</v>
      </c>
      <c r="I201" s="83">
        <v>57014.752376999997</v>
      </c>
      <c r="J201" s="85">
        <v>564</v>
      </c>
      <c r="K201" s="73"/>
      <c r="L201" s="83">
        <v>1162.4509802129999</v>
      </c>
      <c r="M201" s="84">
        <v>5.495063401828249E-4</v>
      </c>
      <c r="N201" s="84">
        <f t="shared" si="7"/>
        <v>3.9725667618660656E-4</v>
      </c>
      <c r="O201" s="84">
        <f>L201/'סכום נכסי הקרן'!$C$42</f>
        <v>6.7373933789894238E-5</v>
      </c>
    </row>
    <row r="202" spans="2:15">
      <c r="B202" s="76" t="s">
        <v>1442</v>
      </c>
      <c r="C202" s="73" t="s">
        <v>1443</v>
      </c>
      <c r="D202" s="86" t="s">
        <v>1402</v>
      </c>
      <c r="E202" s="86" t="s">
        <v>675</v>
      </c>
      <c r="F202" s="73" t="s">
        <v>1444</v>
      </c>
      <c r="G202" s="86" t="s">
        <v>787</v>
      </c>
      <c r="H202" s="86" t="s">
        <v>131</v>
      </c>
      <c r="I202" s="83">
        <v>122509.896141</v>
      </c>
      <c r="J202" s="85">
        <v>676</v>
      </c>
      <c r="K202" s="73"/>
      <c r="L202" s="83">
        <v>2993.8233359629999</v>
      </c>
      <c r="M202" s="84">
        <v>1.5951005404532281E-3</v>
      </c>
      <c r="N202" s="84">
        <f t="shared" si="7"/>
        <v>1.023110933517934E-3</v>
      </c>
      <c r="O202" s="84">
        <f>L202/'סכום נכסי הקרן'!$C$42</f>
        <v>1.7351755785766746E-4</v>
      </c>
    </row>
    <row r="203" spans="2:15">
      <c r="B203" s="76" t="s">
        <v>1445</v>
      </c>
      <c r="C203" s="73" t="s">
        <v>1446</v>
      </c>
      <c r="D203" s="86" t="s">
        <v>1386</v>
      </c>
      <c r="E203" s="86" t="s">
        <v>675</v>
      </c>
      <c r="F203" s="73" t="s">
        <v>1447</v>
      </c>
      <c r="G203" s="86" t="s">
        <v>829</v>
      </c>
      <c r="H203" s="86" t="s">
        <v>131</v>
      </c>
      <c r="I203" s="83">
        <v>95003.04896</v>
      </c>
      <c r="J203" s="85">
        <v>388</v>
      </c>
      <c r="K203" s="73"/>
      <c r="L203" s="83">
        <v>1332.531765082</v>
      </c>
      <c r="M203" s="84">
        <v>3.697270115208688E-3</v>
      </c>
      <c r="N203" s="84">
        <f t="shared" si="7"/>
        <v>4.5538018283794766E-4</v>
      </c>
      <c r="O203" s="84">
        <f>L203/'סכום נכסי הקרן'!$C$42</f>
        <v>7.72315636889181E-5</v>
      </c>
    </row>
    <row r="204" spans="2:15">
      <c r="B204" s="76" t="s">
        <v>1448</v>
      </c>
      <c r="C204" s="73" t="s">
        <v>1449</v>
      </c>
      <c r="D204" s="86" t="s">
        <v>1386</v>
      </c>
      <c r="E204" s="86" t="s">
        <v>675</v>
      </c>
      <c r="F204" s="73" t="s">
        <v>702</v>
      </c>
      <c r="G204" s="86" t="s">
        <v>703</v>
      </c>
      <c r="H204" s="86" t="s">
        <v>131</v>
      </c>
      <c r="I204" s="83">
        <v>19983.406342999999</v>
      </c>
      <c r="J204" s="85">
        <v>30395</v>
      </c>
      <c r="K204" s="73"/>
      <c r="L204" s="83">
        <v>21957.352233807</v>
      </c>
      <c r="M204" s="84">
        <v>3.5591475700544545E-4</v>
      </c>
      <c r="N204" s="84">
        <f t="shared" si="7"/>
        <v>7.5037183629562063E-3</v>
      </c>
      <c r="O204" s="84">
        <f>L204/'סכום נכסי הקרן'!$C$42</f>
        <v>1.2726155517808005E-3</v>
      </c>
    </row>
    <row r="205" spans="2:15">
      <c r="B205" s="76" t="s">
        <v>1450</v>
      </c>
      <c r="C205" s="73" t="s">
        <v>1451</v>
      </c>
      <c r="D205" s="86" t="s">
        <v>1386</v>
      </c>
      <c r="E205" s="86" t="s">
        <v>675</v>
      </c>
      <c r="F205" s="73" t="s">
        <v>1452</v>
      </c>
      <c r="G205" s="86" t="s">
        <v>787</v>
      </c>
      <c r="H205" s="86" t="s">
        <v>135</v>
      </c>
      <c r="I205" s="83">
        <v>1026737.8422</v>
      </c>
      <c r="J205" s="85">
        <v>13.5</v>
      </c>
      <c r="K205" s="73"/>
      <c r="L205" s="83">
        <v>334.86695365100002</v>
      </c>
      <c r="M205" s="84">
        <v>1.9126338741508816E-3</v>
      </c>
      <c r="N205" s="84">
        <f t="shared" si="7"/>
        <v>1.1443762811207359E-4</v>
      </c>
      <c r="O205" s="84">
        <f>L205/'סכום נכסי הקרן'!$C$42</f>
        <v>1.9408391706609492E-5</v>
      </c>
    </row>
    <row r="206" spans="2:15">
      <c r="B206" s="76" t="s">
        <v>1453</v>
      </c>
      <c r="C206" s="73" t="s">
        <v>1454</v>
      </c>
      <c r="D206" s="86" t="s">
        <v>1386</v>
      </c>
      <c r="E206" s="86" t="s">
        <v>675</v>
      </c>
      <c r="F206" s="73" t="s">
        <v>693</v>
      </c>
      <c r="G206" s="86" t="s">
        <v>694</v>
      </c>
      <c r="H206" s="86" t="s">
        <v>131</v>
      </c>
      <c r="I206" s="83">
        <v>1801253.2875550003</v>
      </c>
      <c r="J206" s="85">
        <v>885</v>
      </c>
      <c r="K206" s="73"/>
      <c r="L206" s="83">
        <v>57627.046115432</v>
      </c>
      <c r="M206" s="84">
        <v>1.621808586290345E-3</v>
      </c>
      <c r="N206" s="84">
        <f t="shared" si="7"/>
        <v>1.9693500360827343E-2</v>
      </c>
      <c r="O206" s="84">
        <f>L206/'סכום נכסי הקרן'!$C$42</f>
        <v>3.3399780769911543E-3</v>
      </c>
    </row>
    <row r="207" spans="2:15">
      <c r="B207" s="76" t="s">
        <v>1455</v>
      </c>
      <c r="C207" s="73" t="s">
        <v>1456</v>
      </c>
      <c r="D207" s="86" t="s">
        <v>1386</v>
      </c>
      <c r="E207" s="86" t="s">
        <v>675</v>
      </c>
      <c r="F207" s="73" t="s">
        <v>975</v>
      </c>
      <c r="G207" s="86" t="s">
        <v>976</v>
      </c>
      <c r="H207" s="86" t="s">
        <v>131</v>
      </c>
      <c r="I207" s="83">
        <v>43293.288896999999</v>
      </c>
      <c r="J207" s="85">
        <v>4247</v>
      </c>
      <c r="K207" s="73"/>
      <c r="L207" s="83">
        <v>6646.7775162030002</v>
      </c>
      <c r="M207" s="84">
        <v>3.9337920758384038E-4</v>
      </c>
      <c r="N207" s="84">
        <f t="shared" si="7"/>
        <v>2.271473626315708E-3</v>
      </c>
      <c r="O207" s="84">
        <f>L207/'סכום נכסי הקרן'!$C$42</f>
        <v>3.8523736133007786E-4</v>
      </c>
    </row>
    <row r="208" spans="2:15">
      <c r="B208" s="76" t="s">
        <v>1457</v>
      </c>
      <c r="C208" s="73" t="s">
        <v>1458</v>
      </c>
      <c r="D208" s="86" t="s">
        <v>1386</v>
      </c>
      <c r="E208" s="86" t="s">
        <v>675</v>
      </c>
      <c r="F208" s="73" t="s">
        <v>1459</v>
      </c>
      <c r="G208" s="86" t="s">
        <v>829</v>
      </c>
      <c r="H208" s="86" t="s">
        <v>131</v>
      </c>
      <c r="I208" s="83">
        <v>53907.751029000006</v>
      </c>
      <c r="J208" s="85">
        <v>924</v>
      </c>
      <c r="K208" s="73"/>
      <c r="L208" s="83">
        <v>1800.6590448869999</v>
      </c>
      <c r="M208" s="84">
        <v>2.2997676130577477E-3</v>
      </c>
      <c r="N208" s="84">
        <f t="shared" si="7"/>
        <v>6.15358272557943E-4</v>
      </c>
      <c r="O208" s="84">
        <f>L208/'סכום נכסי הקרן'!$C$42</f>
        <v>1.0436352614728022E-4</v>
      </c>
    </row>
    <row r="209" spans="2:15">
      <c r="B209" s="76" t="s">
        <v>1460</v>
      </c>
      <c r="C209" s="73" t="s">
        <v>1461</v>
      </c>
      <c r="D209" s="86" t="s">
        <v>1386</v>
      </c>
      <c r="E209" s="86" t="s">
        <v>675</v>
      </c>
      <c r="F209" s="73" t="s">
        <v>1462</v>
      </c>
      <c r="G209" s="86" t="s">
        <v>787</v>
      </c>
      <c r="H209" s="86" t="s">
        <v>131</v>
      </c>
      <c r="I209" s="83">
        <v>15365.093209000002</v>
      </c>
      <c r="J209" s="85">
        <v>9980</v>
      </c>
      <c r="K209" s="73"/>
      <c r="L209" s="83">
        <v>5543.3722329459997</v>
      </c>
      <c r="M209" s="84">
        <v>2.7062939453499976E-4</v>
      </c>
      <c r="N209" s="84">
        <f t="shared" si="7"/>
        <v>1.8943952610558676E-3</v>
      </c>
      <c r="O209" s="84">
        <f>L209/'סכום נכסי הקרן'!$C$42</f>
        <v>3.2128562851468212E-4</v>
      </c>
    </row>
    <row r="210" spans="2:15">
      <c r="B210" s="72"/>
      <c r="C210" s="73"/>
      <c r="D210" s="73"/>
      <c r="E210" s="73"/>
      <c r="F210" s="73"/>
      <c r="G210" s="73"/>
      <c r="H210" s="73"/>
      <c r="I210" s="83"/>
      <c r="J210" s="85"/>
      <c r="K210" s="73"/>
      <c r="L210" s="73"/>
      <c r="M210" s="73"/>
      <c r="N210" s="84"/>
      <c r="O210" s="73"/>
    </row>
    <row r="211" spans="2:15">
      <c r="B211" s="89" t="s">
        <v>63</v>
      </c>
      <c r="C211" s="71"/>
      <c r="D211" s="71"/>
      <c r="E211" s="71"/>
      <c r="F211" s="71"/>
      <c r="G211" s="71"/>
      <c r="H211" s="71"/>
      <c r="I211" s="80"/>
      <c r="J211" s="82"/>
      <c r="K211" s="80">
        <v>102.93108077800001</v>
      </c>
      <c r="L211" s="80">
        <f>SUM(L212:L247)</f>
        <v>403639.43955099204</v>
      </c>
      <c r="M211" s="71"/>
      <c r="N211" s="81">
        <f t="shared" si="7"/>
        <v>0.13793997756745888</v>
      </c>
      <c r="O211" s="81">
        <f>L211/'סכום נכסי הקרן'!$C$42</f>
        <v>2.339434293419888E-2</v>
      </c>
    </row>
    <row r="212" spans="2:15">
      <c r="B212" s="76" t="s">
        <v>1463</v>
      </c>
      <c r="C212" s="73" t="s">
        <v>1464</v>
      </c>
      <c r="D212" s="86" t="s">
        <v>1402</v>
      </c>
      <c r="E212" s="86" t="s">
        <v>675</v>
      </c>
      <c r="F212" s="73"/>
      <c r="G212" s="86" t="s">
        <v>741</v>
      </c>
      <c r="H212" s="86" t="s">
        <v>131</v>
      </c>
      <c r="I212" s="83">
        <v>20979.21975</v>
      </c>
      <c r="J212" s="85">
        <v>13520</v>
      </c>
      <c r="K212" s="73"/>
      <c r="L212" s="83">
        <v>10253.551694373</v>
      </c>
      <c r="M212" s="84">
        <v>2.802977384408723E-4</v>
      </c>
      <c r="N212" s="84">
        <f t="shared" ref="N212:N247" si="8">IFERROR(L212/$L$11,0)</f>
        <v>3.5040547382632877E-3</v>
      </c>
      <c r="O212" s="84">
        <f>L212/'סכום נכסי הקרן'!$C$42</f>
        <v>5.942806404114888E-4</v>
      </c>
    </row>
    <row r="213" spans="2:15">
      <c r="B213" s="76" t="s">
        <v>1465</v>
      </c>
      <c r="C213" s="73" t="s">
        <v>1466</v>
      </c>
      <c r="D213" s="86" t="s">
        <v>1386</v>
      </c>
      <c r="E213" s="86" t="s">
        <v>675</v>
      </c>
      <c r="F213" s="73"/>
      <c r="G213" s="86" t="s">
        <v>821</v>
      </c>
      <c r="H213" s="86" t="s">
        <v>131</v>
      </c>
      <c r="I213" s="83">
        <v>25332.256798000002</v>
      </c>
      <c r="J213" s="85">
        <v>10400</v>
      </c>
      <c r="K213" s="73"/>
      <c r="L213" s="83">
        <v>9523.9152655120015</v>
      </c>
      <c r="M213" s="84">
        <v>4.2446810988605906E-6</v>
      </c>
      <c r="N213" s="84">
        <f t="shared" si="8"/>
        <v>3.2547083593726486E-3</v>
      </c>
      <c r="O213" s="84">
        <f>L213/'סכום נכסי הקרן'!$C$42</f>
        <v>5.5199199574126933E-4</v>
      </c>
    </row>
    <row r="214" spans="2:15">
      <c r="B214" s="76" t="s">
        <v>1467</v>
      </c>
      <c r="C214" s="73" t="s">
        <v>1468</v>
      </c>
      <c r="D214" s="86" t="s">
        <v>1386</v>
      </c>
      <c r="E214" s="86" t="s">
        <v>675</v>
      </c>
      <c r="F214" s="73"/>
      <c r="G214" s="86" t="s">
        <v>1407</v>
      </c>
      <c r="H214" s="86" t="s">
        <v>131</v>
      </c>
      <c r="I214" s="83">
        <v>28112.154465</v>
      </c>
      <c r="J214" s="85">
        <v>10329</v>
      </c>
      <c r="K214" s="73"/>
      <c r="L214" s="83">
        <v>10496.891531404</v>
      </c>
      <c r="M214" s="84">
        <v>2.7433826341521519E-6</v>
      </c>
      <c r="N214" s="84">
        <f t="shared" si="8"/>
        <v>3.5872138361419895E-3</v>
      </c>
      <c r="O214" s="84">
        <f>L214/'סכום נכסי הקרן'!$C$42</f>
        <v>6.0838425626079211E-4</v>
      </c>
    </row>
    <row r="215" spans="2:15">
      <c r="B215" s="76" t="s">
        <v>1469</v>
      </c>
      <c r="C215" s="73" t="s">
        <v>1470</v>
      </c>
      <c r="D215" s="86" t="s">
        <v>1386</v>
      </c>
      <c r="E215" s="86" t="s">
        <v>675</v>
      </c>
      <c r="F215" s="73"/>
      <c r="G215" s="86" t="s">
        <v>746</v>
      </c>
      <c r="H215" s="86" t="s">
        <v>131</v>
      </c>
      <c r="I215" s="83">
        <v>28853.392257</v>
      </c>
      <c r="J215" s="85">
        <v>16490</v>
      </c>
      <c r="K215" s="73"/>
      <c r="L215" s="83">
        <v>17199.896645694</v>
      </c>
      <c r="M215" s="84">
        <v>1.8236310664313986E-6</v>
      </c>
      <c r="N215" s="84">
        <f t="shared" si="8"/>
        <v>5.8779027146328086E-3</v>
      </c>
      <c r="O215" s="84">
        <f>L215/'סכום נכסי הקרן'!$C$42</f>
        <v>9.9688048573684908E-4</v>
      </c>
    </row>
    <row r="216" spans="2:15">
      <c r="B216" s="76" t="s">
        <v>1471</v>
      </c>
      <c r="C216" s="73" t="s">
        <v>1472</v>
      </c>
      <c r="D216" s="86" t="s">
        <v>27</v>
      </c>
      <c r="E216" s="86" t="s">
        <v>675</v>
      </c>
      <c r="F216" s="73"/>
      <c r="G216" s="86" t="s">
        <v>736</v>
      </c>
      <c r="H216" s="86" t="s">
        <v>133</v>
      </c>
      <c r="I216" s="83">
        <v>586707.33840000001</v>
      </c>
      <c r="J216" s="85">
        <v>132.44999999999999</v>
      </c>
      <c r="K216" s="73"/>
      <c r="L216" s="83">
        <v>3055.6885144769999</v>
      </c>
      <c r="M216" s="84">
        <v>3.8171604621585719E-4</v>
      </c>
      <c r="N216" s="84">
        <f t="shared" si="8"/>
        <v>1.0442527757173008E-3</v>
      </c>
      <c r="O216" s="84">
        <f>L216/'סכום נכסי הקרן'!$C$42</f>
        <v>1.7710317179928803E-4</v>
      </c>
    </row>
    <row r="217" spans="2:15">
      <c r="B217" s="76" t="s">
        <v>1473</v>
      </c>
      <c r="C217" s="73" t="s">
        <v>1474</v>
      </c>
      <c r="D217" s="86" t="s">
        <v>27</v>
      </c>
      <c r="E217" s="86" t="s">
        <v>675</v>
      </c>
      <c r="F217" s="73"/>
      <c r="G217" s="86" t="s">
        <v>703</v>
      </c>
      <c r="H217" s="86" t="s">
        <v>133</v>
      </c>
      <c r="I217" s="83">
        <v>7132.9347149999994</v>
      </c>
      <c r="J217" s="85">
        <v>62520</v>
      </c>
      <c r="K217" s="73"/>
      <c r="L217" s="83">
        <v>17535.688304129002</v>
      </c>
      <c r="M217" s="84">
        <v>1.7693521029714898E-5</v>
      </c>
      <c r="N217" s="84">
        <f t="shared" si="8"/>
        <v>5.9926563518972673E-3</v>
      </c>
      <c r="O217" s="84">
        <f>L217/'סכום נכסי הקרן'!$C$42</f>
        <v>1.0163424719605203E-3</v>
      </c>
    </row>
    <row r="218" spans="2:15">
      <c r="B218" s="76" t="s">
        <v>1475</v>
      </c>
      <c r="C218" s="73" t="s">
        <v>1476</v>
      </c>
      <c r="D218" s="86" t="s">
        <v>1402</v>
      </c>
      <c r="E218" s="86" t="s">
        <v>675</v>
      </c>
      <c r="F218" s="73"/>
      <c r="G218" s="86" t="s">
        <v>741</v>
      </c>
      <c r="H218" s="86" t="s">
        <v>131</v>
      </c>
      <c r="I218" s="83">
        <v>24923.313063000001</v>
      </c>
      <c r="J218" s="85">
        <v>21243</v>
      </c>
      <c r="K218" s="73"/>
      <c r="L218" s="83">
        <v>19139.470709213001</v>
      </c>
      <c r="M218" s="84">
        <v>4.1595905900411201E-5</v>
      </c>
      <c r="N218" s="84">
        <f t="shared" si="8"/>
        <v>6.5407338867052222E-3</v>
      </c>
      <c r="O218" s="84">
        <f>L218/'סכום נכסי הקרן'!$C$42</f>
        <v>1.1092953202206058E-3</v>
      </c>
    </row>
    <row r="219" spans="2:15">
      <c r="B219" s="76" t="s">
        <v>1477</v>
      </c>
      <c r="C219" s="73" t="s">
        <v>1478</v>
      </c>
      <c r="D219" s="86" t="s">
        <v>1386</v>
      </c>
      <c r="E219" s="86" t="s">
        <v>675</v>
      </c>
      <c r="F219" s="73"/>
      <c r="G219" s="86" t="s">
        <v>703</v>
      </c>
      <c r="H219" s="86" t="s">
        <v>131</v>
      </c>
      <c r="I219" s="83">
        <v>6545.5165619999998</v>
      </c>
      <c r="J219" s="85">
        <v>64154</v>
      </c>
      <c r="K219" s="73"/>
      <c r="L219" s="83">
        <v>15180.146663096</v>
      </c>
      <c r="M219" s="84">
        <v>1.5699556362912517E-5</v>
      </c>
      <c r="N219" s="84">
        <f t="shared" si="8"/>
        <v>5.1876721771973132E-3</v>
      </c>
      <c r="O219" s="84">
        <f>L219/'סכום נכסי הקרן'!$C$42</f>
        <v>8.798187739606126E-4</v>
      </c>
    </row>
    <row r="220" spans="2:15">
      <c r="B220" s="76" t="s">
        <v>1479</v>
      </c>
      <c r="C220" s="73" t="s">
        <v>1480</v>
      </c>
      <c r="D220" s="86" t="s">
        <v>1386</v>
      </c>
      <c r="E220" s="86" t="s">
        <v>675</v>
      </c>
      <c r="F220" s="73"/>
      <c r="G220" s="86" t="s">
        <v>760</v>
      </c>
      <c r="H220" s="86" t="s">
        <v>131</v>
      </c>
      <c r="I220" s="83">
        <v>77198.334000000003</v>
      </c>
      <c r="J220" s="85">
        <v>1015</v>
      </c>
      <c r="K220" s="73"/>
      <c r="L220" s="83">
        <v>2832.5805707120003</v>
      </c>
      <c r="M220" s="84">
        <v>2.3113791982939977E-3</v>
      </c>
      <c r="N220" s="84">
        <f t="shared" si="8"/>
        <v>9.6800773684721291E-4</v>
      </c>
      <c r="O220" s="84">
        <f>L220/'סכום נכסי הקרן'!$C$42</f>
        <v>1.6417216646049239E-4</v>
      </c>
    </row>
    <row r="221" spans="2:15">
      <c r="B221" s="76" t="s">
        <v>1481</v>
      </c>
      <c r="C221" s="73" t="s">
        <v>1482</v>
      </c>
      <c r="D221" s="86" t="s">
        <v>1386</v>
      </c>
      <c r="E221" s="86" t="s">
        <v>675</v>
      </c>
      <c r="F221" s="73"/>
      <c r="G221" s="86" t="s">
        <v>787</v>
      </c>
      <c r="H221" s="86" t="s">
        <v>131</v>
      </c>
      <c r="I221" s="83">
        <v>10143.861088</v>
      </c>
      <c r="J221" s="85">
        <v>13726</v>
      </c>
      <c r="K221" s="73"/>
      <c r="L221" s="83">
        <v>5033.332137976</v>
      </c>
      <c r="M221" s="84">
        <v>4.550097147070654E-5</v>
      </c>
      <c r="N221" s="84">
        <f t="shared" si="8"/>
        <v>1.7200938614281972E-3</v>
      </c>
      <c r="O221" s="84">
        <f>L221/'סכום נכסי הקרן'!$C$42</f>
        <v>2.9172446148602722E-4</v>
      </c>
    </row>
    <row r="222" spans="2:15">
      <c r="B222" s="76" t="s">
        <v>1483</v>
      </c>
      <c r="C222" s="73" t="s">
        <v>1484</v>
      </c>
      <c r="D222" s="86" t="s">
        <v>1402</v>
      </c>
      <c r="E222" s="86" t="s">
        <v>675</v>
      </c>
      <c r="F222" s="73"/>
      <c r="G222" s="86" t="s">
        <v>741</v>
      </c>
      <c r="H222" s="86" t="s">
        <v>131</v>
      </c>
      <c r="I222" s="83">
        <v>7552.5191099999993</v>
      </c>
      <c r="J222" s="85">
        <v>41288</v>
      </c>
      <c r="K222" s="83">
        <v>34.127945728</v>
      </c>
      <c r="L222" s="83">
        <v>11306.724931573001</v>
      </c>
      <c r="M222" s="84">
        <v>2.5487517470548018E-5</v>
      </c>
      <c r="N222" s="84">
        <f t="shared" si="8"/>
        <v>3.8639667747967332E-3</v>
      </c>
      <c r="O222" s="84">
        <f>L222/'סכום נכסי הקרן'!$C$42</f>
        <v>6.553209983794435E-4</v>
      </c>
    </row>
    <row r="223" spans="2:15">
      <c r="B223" s="76" t="s">
        <v>1485</v>
      </c>
      <c r="C223" s="73" t="s">
        <v>1486</v>
      </c>
      <c r="D223" s="86" t="s">
        <v>27</v>
      </c>
      <c r="E223" s="86" t="s">
        <v>675</v>
      </c>
      <c r="F223" s="73"/>
      <c r="G223" s="86" t="s">
        <v>741</v>
      </c>
      <c r="H223" s="86" t="s">
        <v>133</v>
      </c>
      <c r="I223" s="83">
        <v>25594.648095</v>
      </c>
      <c r="J223" s="85">
        <v>9974</v>
      </c>
      <c r="K223" s="73"/>
      <c r="L223" s="83">
        <v>10038.160272354</v>
      </c>
      <c r="M223" s="84">
        <v>2.6116987852040817E-4</v>
      </c>
      <c r="N223" s="84">
        <f t="shared" si="8"/>
        <v>3.4304467480367269E-3</v>
      </c>
      <c r="O223" s="84">
        <f>L223/'סכום נכסי הקרן'!$C$42</f>
        <v>5.8179687322213152E-4</v>
      </c>
    </row>
    <row r="224" spans="2:15">
      <c r="B224" s="76" t="s">
        <v>1487</v>
      </c>
      <c r="C224" s="73" t="s">
        <v>1488</v>
      </c>
      <c r="D224" s="86" t="s">
        <v>1402</v>
      </c>
      <c r="E224" s="86" t="s">
        <v>675</v>
      </c>
      <c r="F224" s="73"/>
      <c r="G224" s="86" t="s">
        <v>741</v>
      </c>
      <c r="H224" s="86" t="s">
        <v>131</v>
      </c>
      <c r="I224" s="83">
        <v>23496.726119999996</v>
      </c>
      <c r="J224" s="85">
        <v>8714</v>
      </c>
      <c r="K224" s="73"/>
      <c r="L224" s="83">
        <v>7401.7295414600003</v>
      </c>
      <c r="M224" s="84">
        <v>4.1121326776338812E-5</v>
      </c>
      <c r="N224" s="84">
        <f t="shared" si="8"/>
        <v>2.5294713718885917E-3</v>
      </c>
      <c r="O224" s="84">
        <f>L224/'סכום נכסי הקרן'!$C$42</f>
        <v>4.2899326040024056E-4</v>
      </c>
    </row>
    <row r="225" spans="2:15">
      <c r="B225" s="76" t="s">
        <v>1398</v>
      </c>
      <c r="C225" s="73" t="s">
        <v>1399</v>
      </c>
      <c r="D225" s="86" t="s">
        <v>120</v>
      </c>
      <c r="E225" s="86" t="s">
        <v>675</v>
      </c>
      <c r="F225" s="73"/>
      <c r="G225" s="86" t="s">
        <v>126</v>
      </c>
      <c r="H225" s="86" t="s">
        <v>134</v>
      </c>
      <c r="I225" s="83">
        <v>306345.60842399998</v>
      </c>
      <c r="J225" s="85">
        <v>1302</v>
      </c>
      <c r="K225" s="73"/>
      <c r="L225" s="83">
        <v>17817.962467048997</v>
      </c>
      <c r="M225" s="84">
        <v>1.712022329137303E-3</v>
      </c>
      <c r="N225" s="84">
        <f t="shared" si="8"/>
        <v>6.0891208890207233E-3</v>
      </c>
      <c r="O225" s="84">
        <f>L225/'סכום נכסי הקרן'!$C$42</f>
        <v>1.032702663561619E-3</v>
      </c>
    </row>
    <row r="226" spans="2:15">
      <c r="B226" s="76" t="s">
        <v>1489</v>
      </c>
      <c r="C226" s="73" t="s">
        <v>1490</v>
      </c>
      <c r="D226" s="86" t="s">
        <v>1402</v>
      </c>
      <c r="E226" s="86" t="s">
        <v>675</v>
      </c>
      <c r="F226" s="73"/>
      <c r="G226" s="86" t="s">
        <v>1491</v>
      </c>
      <c r="H226" s="86" t="s">
        <v>131</v>
      </c>
      <c r="I226" s="83">
        <v>11678.544217000001</v>
      </c>
      <c r="J226" s="85">
        <v>24646</v>
      </c>
      <c r="K226" s="73"/>
      <c r="L226" s="83">
        <v>10405.032837857001</v>
      </c>
      <c r="M226" s="84">
        <v>5.0408479432518306E-5</v>
      </c>
      <c r="N226" s="84">
        <f t="shared" si="8"/>
        <v>3.5558219926161332E-3</v>
      </c>
      <c r="O226" s="84">
        <f>L226/'סכום נכסי הקרן'!$C$42</f>
        <v>6.0306026269684181E-4</v>
      </c>
    </row>
    <row r="227" spans="2:15">
      <c r="B227" s="76" t="s">
        <v>1492</v>
      </c>
      <c r="C227" s="73" t="s">
        <v>1493</v>
      </c>
      <c r="D227" s="86" t="s">
        <v>1386</v>
      </c>
      <c r="E227" s="86" t="s">
        <v>675</v>
      </c>
      <c r="F227" s="73"/>
      <c r="G227" s="86" t="s">
        <v>787</v>
      </c>
      <c r="H227" s="86" t="s">
        <v>131</v>
      </c>
      <c r="I227" s="83">
        <v>17774.916404</v>
      </c>
      <c r="J227" s="85">
        <v>6646</v>
      </c>
      <c r="K227" s="73"/>
      <c r="L227" s="83">
        <v>4270.4752135839999</v>
      </c>
      <c r="M227" s="84">
        <v>2.2670170435040855E-5</v>
      </c>
      <c r="N227" s="84">
        <f t="shared" si="8"/>
        <v>1.4593946910129642E-3</v>
      </c>
      <c r="O227" s="84">
        <f>L227/'סכום נכסי הקרן'!$C$42</f>
        <v>2.4751040619250302E-4</v>
      </c>
    </row>
    <row r="228" spans="2:15">
      <c r="B228" s="76" t="s">
        <v>1424</v>
      </c>
      <c r="C228" s="73" t="s">
        <v>1425</v>
      </c>
      <c r="D228" s="86" t="s">
        <v>1386</v>
      </c>
      <c r="E228" s="86" t="s">
        <v>675</v>
      </c>
      <c r="F228" s="73"/>
      <c r="G228" s="86" t="s">
        <v>741</v>
      </c>
      <c r="H228" s="86" t="s">
        <v>131</v>
      </c>
      <c r="I228" s="83">
        <v>101111.058345</v>
      </c>
      <c r="J228" s="85">
        <v>1297</v>
      </c>
      <c r="K228" s="73"/>
      <c r="L228" s="83">
        <v>4740.7486927659993</v>
      </c>
      <c r="M228" s="84">
        <v>3.8807075220304894E-4</v>
      </c>
      <c r="N228" s="84">
        <f t="shared" si="8"/>
        <v>1.6201062241602122E-3</v>
      </c>
      <c r="O228" s="84">
        <f>L228/'סכום נכסי הקרן'!$C$42</f>
        <v>2.7476675918189586E-4</v>
      </c>
    </row>
    <row r="229" spans="2:15">
      <c r="B229" s="76" t="s">
        <v>1494</v>
      </c>
      <c r="C229" s="73" t="s">
        <v>1495</v>
      </c>
      <c r="D229" s="86" t="s">
        <v>1386</v>
      </c>
      <c r="E229" s="86" t="s">
        <v>675</v>
      </c>
      <c r="F229" s="73"/>
      <c r="G229" s="86" t="s">
        <v>821</v>
      </c>
      <c r="H229" s="86" t="s">
        <v>131</v>
      </c>
      <c r="I229" s="83">
        <v>26853.401280000002</v>
      </c>
      <c r="J229" s="85">
        <v>21194</v>
      </c>
      <c r="K229" s="73"/>
      <c r="L229" s="83">
        <v>20574.085170228998</v>
      </c>
      <c r="M229" s="84">
        <v>1.2064806692781342E-5</v>
      </c>
      <c r="N229" s="84">
        <f t="shared" si="8"/>
        <v>7.0309998696097475E-3</v>
      </c>
      <c r="O229" s="84">
        <f>L229/'סכום נכסי הקרן'!$C$42</f>
        <v>1.19244344547988E-3</v>
      </c>
    </row>
    <row r="230" spans="2:15">
      <c r="B230" s="76" t="s">
        <v>1496</v>
      </c>
      <c r="C230" s="73" t="s">
        <v>1497</v>
      </c>
      <c r="D230" s="86" t="s">
        <v>1402</v>
      </c>
      <c r="E230" s="86" t="s">
        <v>675</v>
      </c>
      <c r="F230" s="73"/>
      <c r="G230" s="86" t="s">
        <v>760</v>
      </c>
      <c r="H230" s="86" t="s">
        <v>131</v>
      </c>
      <c r="I230" s="83">
        <v>46084.632440000001</v>
      </c>
      <c r="J230" s="85">
        <v>8780</v>
      </c>
      <c r="K230" s="73"/>
      <c r="L230" s="83">
        <v>14627.124082695</v>
      </c>
      <c r="M230" s="84">
        <v>2.739968619156964E-5</v>
      </c>
      <c r="N230" s="84">
        <f t="shared" si="8"/>
        <v>4.9986819179211866E-3</v>
      </c>
      <c r="O230" s="84">
        <f>L230/'סכום נכסי הקרן'!$C$42</f>
        <v>8.477664058603885E-4</v>
      </c>
    </row>
    <row r="231" spans="2:15">
      <c r="B231" s="76" t="s">
        <v>1498</v>
      </c>
      <c r="C231" s="73" t="s">
        <v>1499</v>
      </c>
      <c r="D231" s="86" t="s">
        <v>1402</v>
      </c>
      <c r="E231" s="86" t="s">
        <v>675</v>
      </c>
      <c r="F231" s="73"/>
      <c r="G231" s="86" t="s">
        <v>874</v>
      </c>
      <c r="H231" s="86" t="s">
        <v>131</v>
      </c>
      <c r="I231" s="83">
        <v>9263.8000800000009</v>
      </c>
      <c r="J231" s="85">
        <v>7385</v>
      </c>
      <c r="K231" s="83">
        <v>17.748977762999999</v>
      </c>
      <c r="L231" s="83">
        <v>2490.8848415709999</v>
      </c>
      <c r="M231" s="84">
        <v>1.8555660140598575E-5</v>
      </c>
      <c r="N231" s="84">
        <f t="shared" si="8"/>
        <v>8.5123643901507506E-4</v>
      </c>
      <c r="O231" s="84">
        <f>L231/'סכום נכסי הקרן'!$C$42</f>
        <v>1.4436798906006807E-4</v>
      </c>
    </row>
    <row r="232" spans="2:15">
      <c r="B232" s="76" t="s">
        <v>1433</v>
      </c>
      <c r="C232" s="73" t="s">
        <v>1434</v>
      </c>
      <c r="D232" s="86" t="s">
        <v>1402</v>
      </c>
      <c r="E232" s="86" t="s">
        <v>675</v>
      </c>
      <c r="F232" s="73"/>
      <c r="G232" s="86" t="s">
        <v>538</v>
      </c>
      <c r="H232" s="86" t="s">
        <v>131</v>
      </c>
      <c r="I232" s="83">
        <v>87892.310416000008</v>
      </c>
      <c r="J232" s="85">
        <v>8477</v>
      </c>
      <c r="K232" s="73"/>
      <c r="L232" s="83">
        <v>26934.031621693</v>
      </c>
      <c r="M232" s="84">
        <v>1.4591345717682928E-3</v>
      </c>
      <c r="N232" s="84">
        <f t="shared" si="8"/>
        <v>9.2044516805157416E-3</v>
      </c>
      <c r="O232" s="84">
        <f>L232/'סכום נכסי הקרן'!$C$42</f>
        <v>1.5610565039416607E-3</v>
      </c>
    </row>
    <row r="233" spans="2:15">
      <c r="B233" s="76" t="s">
        <v>1500</v>
      </c>
      <c r="C233" s="73" t="s">
        <v>1501</v>
      </c>
      <c r="D233" s="86" t="s">
        <v>1402</v>
      </c>
      <c r="E233" s="86" t="s">
        <v>675</v>
      </c>
      <c r="F233" s="73"/>
      <c r="G233" s="86" t="s">
        <v>787</v>
      </c>
      <c r="H233" s="86" t="s">
        <v>131</v>
      </c>
      <c r="I233" s="83">
        <v>17902.602448000001</v>
      </c>
      <c r="J233" s="85">
        <v>19974</v>
      </c>
      <c r="K233" s="73"/>
      <c r="L233" s="83">
        <v>12926.754913786001</v>
      </c>
      <c r="M233" s="84">
        <v>5.9161046235858544E-5</v>
      </c>
      <c r="N233" s="84">
        <f t="shared" si="8"/>
        <v>4.4175967660920745E-3</v>
      </c>
      <c r="O233" s="84">
        <f>L233/'סכום נכסי הקרן'!$C$42</f>
        <v>7.4921553209927633E-4</v>
      </c>
    </row>
    <row r="234" spans="2:15">
      <c r="B234" s="76" t="s">
        <v>1502</v>
      </c>
      <c r="C234" s="73" t="s">
        <v>1503</v>
      </c>
      <c r="D234" s="86" t="s">
        <v>1402</v>
      </c>
      <c r="E234" s="86" t="s">
        <v>675</v>
      </c>
      <c r="F234" s="73"/>
      <c r="G234" s="86" t="s">
        <v>829</v>
      </c>
      <c r="H234" s="86" t="s">
        <v>131</v>
      </c>
      <c r="I234" s="83">
        <v>71329.347150000001</v>
      </c>
      <c r="J234" s="85">
        <v>4080</v>
      </c>
      <c r="K234" s="73"/>
      <c r="L234" s="83">
        <v>10520.508069848</v>
      </c>
      <c r="M234" s="84">
        <v>1.2637183267980159E-5</v>
      </c>
      <c r="N234" s="84">
        <f t="shared" si="8"/>
        <v>3.5952845657684358E-3</v>
      </c>
      <c r="O234" s="84">
        <f>L234/'סכום נכסי הקרן'!$C$42</f>
        <v>6.0975303578316039E-4</v>
      </c>
    </row>
    <row r="235" spans="2:15">
      <c r="B235" s="76" t="s">
        <v>1504</v>
      </c>
      <c r="C235" s="73" t="s">
        <v>1505</v>
      </c>
      <c r="D235" s="86" t="s">
        <v>1386</v>
      </c>
      <c r="E235" s="86" t="s">
        <v>675</v>
      </c>
      <c r="F235" s="73"/>
      <c r="G235" s="86" t="s">
        <v>703</v>
      </c>
      <c r="H235" s="86" t="s">
        <v>131</v>
      </c>
      <c r="I235" s="83">
        <v>22657.55733</v>
      </c>
      <c r="J235" s="85">
        <v>12758</v>
      </c>
      <c r="K235" s="73"/>
      <c r="L235" s="83">
        <v>10449.703958443</v>
      </c>
      <c r="M235" s="84">
        <v>2.0320679219730941E-5</v>
      </c>
      <c r="N235" s="84">
        <f t="shared" si="8"/>
        <v>3.5710879274276582E-3</v>
      </c>
      <c r="O235" s="84">
        <f>L235/'סכום נכסי הקרן'!$C$42</f>
        <v>6.0564933455613864E-4</v>
      </c>
    </row>
    <row r="236" spans="2:15">
      <c r="B236" s="76" t="s">
        <v>1506</v>
      </c>
      <c r="C236" s="73" t="s">
        <v>1507</v>
      </c>
      <c r="D236" s="86" t="s">
        <v>1402</v>
      </c>
      <c r="E236" s="86" t="s">
        <v>675</v>
      </c>
      <c r="F236" s="73"/>
      <c r="G236" s="86" t="s">
        <v>741</v>
      </c>
      <c r="H236" s="86" t="s">
        <v>131</v>
      </c>
      <c r="I236" s="83">
        <v>30210.076439999997</v>
      </c>
      <c r="J236" s="85">
        <v>9793</v>
      </c>
      <c r="K236" s="73"/>
      <c r="L236" s="83">
        <v>10694.879120556001</v>
      </c>
      <c r="M236" s="84">
        <v>2.0646466598036415E-5</v>
      </c>
      <c r="N236" s="84">
        <f t="shared" si="8"/>
        <v>3.6548742303706663E-3</v>
      </c>
      <c r="O236" s="84">
        <f>L236/'סכום נכסי הקרן'!$C$42</f>
        <v>6.1985932312365755E-4</v>
      </c>
    </row>
    <row r="237" spans="2:15">
      <c r="B237" s="76" t="s">
        <v>1508</v>
      </c>
      <c r="C237" s="73" t="s">
        <v>1509</v>
      </c>
      <c r="D237" s="86" t="s">
        <v>27</v>
      </c>
      <c r="E237" s="86" t="s">
        <v>675</v>
      </c>
      <c r="F237" s="73"/>
      <c r="G237" s="86" t="s">
        <v>125</v>
      </c>
      <c r="H237" s="86" t="s">
        <v>133</v>
      </c>
      <c r="I237" s="83">
        <v>20895.302871</v>
      </c>
      <c r="J237" s="85">
        <v>13654</v>
      </c>
      <c r="K237" s="73"/>
      <c r="L237" s="83">
        <v>11218.742188315999</v>
      </c>
      <c r="M237" s="84">
        <v>4.8905295167428063E-5</v>
      </c>
      <c r="N237" s="84">
        <f t="shared" si="8"/>
        <v>3.8338995007843259E-3</v>
      </c>
      <c r="O237" s="84">
        <f>L237/'סכום נכסי הקרן'!$C$42</f>
        <v>6.5022164914257138E-4</v>
      </c>
    </row>
    <row r="238" spans="2:15">
      <c r="B238" s="76" t="s">
        <v>1510</v>
      </c>
      <c r="C238" s="73" t="s">
        <v>1511</v>
      </c>
      <c r="D238" s="86" t="s">
        <v>27</v>
      </c>
      <c r="E238" s="86" t="s">
        <v>675</v>
      </c>
      <c r="F238" s="73"/>
      <c r="G238" s="86" t="s">
        <v>746</v>
      </c>
      <c r="H238" s="86" t="s">
        <v>131</v>
      </c>
      <c r="I238" s="83">
        <v>3071.357771</v>
      </c>
      <c r="J238" s="85">
        <v>122850</v>
      </c>
      <c r="K238" s="73"/>
      <c r="L238" s="83">
        <v>13639.984325125999</v>
      </c>
      <c r="M238" s="84">
        <v>1.286210069326562E-5</v>
      </c>
      <c r="N238" s="84">
        <f t="shared" si="8"/>
        <v>4.6613362012427433E-3</v>
      </c>
      <c r="O238" s="84">
        <f>L238/'סכום נכסי הקרן'!$C$42</f>
        <v>7.9055325038123033E-4</v>
      </c>
    </row>
    <row r="239" spans="2:15">
      <c r="B239" s="76" t="s">
        <v>1440</v>
      </c>
      <c r="C239" s="73" t="s">
        <v>1441</v>
      </c>
      <c r="D239" s="86" t="s">
        <v>1386</v>
      </c>
      <c r="E239" s="86" t="s">
        <v>675</v>
      </c>
      <c r="F239" s="73"/>
      <c r="G239" s="86" t="s">
        <v>157</v>
      </c>
      <c r="H239" s="86" t="s">
        <v>131</v>
      </c>
      <c r="I239" s="83">
        <v>9389.2473730000002</v>
      </c>
      <c r="J239" s="85">
        <v>2172</v>
      </c>
      <c r="K239" s="73"/>
      <c r="L239" s="83">
        <v>737.22304697799996</v>
      </c>
      <c r="M239" s="84">
        <v>1.6338074584712538E-4</v>
      </c>
      <c r="N239" s="84">
        <f t="shared" si="8"/>
        <v>2.519390341922029E-4</v>
      </c>
      <c r="O239" s="84">
        <f>L239/'סכום נכסי הקרן'!$C$42</f>
        <v>4.2728353798091967E-5</v>
      </c>
    </row>
    <row r="240" spans="2:15">
      <c r="B240" s="76" t="s">
        <v>1512</v>
      </c>
      <c r="C240" s="73" t="s">
        <v>1513</v>
      </c>
      <c r="D240" s="86" t="s">
        <v>27</v>
      </c>
      <c r="E240" s="86" t="s">
        <v>675</v>
      </c>
      <c r="F240" s="73"/>
      <c r="G240" s="86" t="s">
        <v>741</v>
      </c>
      <c r="H240" s="86" t="s">
        <v>133</v>
      </c>
      <c r="I240" s="83">
        <v>31804.497141</v>
      </c>
      <c r="J240" s="85">
        <v>15368</v>
      </c>
      <c r="K240" s="73"/>
      <c r="L240" s="83">
        <v>19219.473397000998</v>
      </c>
      <c r="M240" s="84">
        <v>5.569058199024673E-5</v>
      </c>
      <c r="N240" s="84">
        <f t="shared" si="8"/>
        <v>6.5680740519058495E-3</v>
      </c>
      <c r="O240" s="84">
        <f>L240/'סכום נכסי הקרן'!$C$42</f>
        <v>1.1139321572845263E-3</v>
      </c>
    </row>
    <row r="241" spans="2:15">
      <c r="B241" s="76" t="s">
        <v>1514</v>
      </c>
      <c r="C241" s="73" t="s">
        <v>1515</v>
      </c>
      <c r="D241" s="86" t="s">
        <v>1386</v>
      </c>
      <c r="E241" s="86" t="s">
        <v>675</v>
      </c>
      <c r="F241" s="73"/>
      <c r="G241" s="86" t="s">
        <v>787</v>
      </c>
      <c r="H241" s="86" t="s">
        <v>131</v>
      </c>
      <c r="I241" s="83">
        <v>84918.167400000006</v>
      </c>
      <c r="J241" s="85">
        <v>1636</v>
      </c>
      <c r="K241" s="73"/>
      <c r="L241" s="83">
        <v>5022.1793054700001</v>
      </c>
      <c r="M241" s="84">
        <v>3.6133293268140923E-4</v>
      </c>
      <c r="N241" s="84">
        <f t="shared" si="8"/>
        <v>1.7162824859407013E-3</v>
      </c>
      <c r="O241" s="84">
        <f>L241/'סכום נכסי הקרן'!$C$42</f>
        <v>2.9107805986426476E-4</v>
      </c>
    </row>
    <row r="242" spans="2:15">
      <c r="B242" s="76" t="s">
        <v>1516</v>
      </c>
      <c r="C242" s="73" t="s">
        <v>1517</v>
      </c>
      <c r="D242" s="86" t="s">
        <v>27</v>
      </c>
      <c r="E242" s="86" t="s">
        <v>675</v>
      </c>
      <c r="F242" s="73"/>
      <c r="G242" s="86" t="s">
        <v>741</v>
      </c>
      <c r="H242" s="86" t="s">
        <v>133</v>
      </c>
      <c r="I242" s="83">
        <v>26433.816885</v>
      </c>
      <c r="J242" s="85">
        <v>14912</v>
      </c>
      <c r="K242" s="73"/>
      <c r="L242" s="83">
        <v>15499.988325095001</v>
      </c>
      <c r="M242" s="84">
        <v>3.3042271106249998E-5</v>
      </c>
      <c r="N242" s="84">
        <f t="shared" si="8"/>
        <v>5.2969750533740281E-3</v>
      </c>
      <c r="O242" s="84">
        <f>L242/'סכום נכסי הקרן'!$C$42</f>
        <v>8.9835632205990707E-4</v>
      </c>
    </row>
    <row r="243" spans="2:15">
      <c r="B243" s="76" t="s">
        <v>1518</v>
      </c>
      <c r="C243" s="73" t="s">
        <v>1519</v>
      </c>
      <c r="D243" s="86" t="s">
        <v>1402</v>
      </c>
      <c r="E243" s="86" t="s">
        <v>675</v>
      </c>
      <c r="F243" s="73"/>
      <c r="G243" s="86" t="s">
        <v>821</v>
      </c>
      <c r="H243" s="86" t="s">
        <v>131</v>
      </c>
      <c r="I243" s="83">
        <v>236476.63865000001</v>
      </c>
      <c r="J243" s="85">
        <v>272</v>
      </c>
      <c r="K243" s="73"/>
      <c r="L243" s="83">
        <v>2325.2274926770001</v>
      </c>
      <c r="M243" s="84">
        <v>7.9978299574681071E-4</v>
      </c>
      <c r="N243" s="84">
        <f t="shared" si="8"/>
        <v>7.9462459995459519E-4</v>
      </c>
      <c r="O243" s="84">
        <f>L243/'סכום נכסי הקרן'!$C$42</f>
        <v>1.3476673494598174E-4</v>
      </c>
    </row>
    <row r="244" spans="2:15">
      <c r="B244" s="76" t="s">
        <v>1520</v>
      </c>
      <c r="C244" s="73" t="s">
        <v>1521</v>
      </c>
      <c r="D244" s="86" t="s">
        <v>1402</v>
      </c>
      <c r="E244" s="86" t="s">
        <v>675</v>
      </c>
      <c r="F244" s="73"/>
      <c r="G244" s="86" t="s">
        <v>703</v>
      </c>
      <c r="H244" s="86" t="s">
        <v>131</v>
      </c>
      <c r="I244" s="83">
        <v>31468.829624999998</v>
      </c>
      <c r="J244" s="85">
        <v>9302</v>
      </c>
      <c r="K244" s="83">
        <v>51.054157287000002</v>
      </c>
      <c r="L244" s="83">
        <v>10632.992529446001</v>
      </c>
      <c r="M244" s="84">
        <v>6.0674522706447376E-6</v>
      </c>
      <c r="N244" s="84">
        <f t="shared" si="8"/>
        <v>3.6337250706182495E-3</v>
      </c>
      <c r="O244" s="84">
        <f>L244/'סכום נכסי הקרן'!$C$42</f>
        <v>6.1627246813974817E-4</v>
      </c>
    </row>
    <row r="245" spans="2:15">
      <c r="B245" s="76" t="s">
        <v>1522</v>
      </c>
      <c r="C245" s="73" t="s">
        <v>1523</v>
      </c>
      <c r="D245" s="86" t="s">
        <v>1386</v>
      </c>
      <c r="E245" s="86" t="s">
        <v>675</v>
      </c>
      <c r="F245" s="73"/>
      <c r="G245" s="86" t="s">
        <v>1411</v>
      </c>
      <c r="H245" s="86" t="s">
        <v>131</v>
      </c>
      <c r="I245" s="83">
        <v>154396.66800000001</v>
      </c>
      <c r="J245" s="85">
        <v>69.510000000000005</v>
      </c>
      <c r="K245" s="73"/>
      <c r="L245" s="83">
        <v>387.96586299499995</v>
      </c>
      <c r="M245" s="84">
        <v>9.5191577893826459E-4</v>
      </c>
      <c r="N245" s="84">
        <f t="shared" si="8"/>
        <v>1.3258368037078152E-4</v>
      </c>
      <c r="O245" s="84">
        <f>L245/'סכום נכסי הקרן'!$C$42</f>
        <v>2.2485925695873049E-5</v>
      </c>
    </row>
    <row r="246" spans="2:15">
      <c r="B246" s="76" t="s">
        <v>1524</v>
      </c>
      <c r="C246" s="73" t="s">
        <v>1525</v>
      </c>
      <c r="D246" s="86" t="s">
        <v>27</v>
      </c>
      <c r="E246" s="86" t="s">
        <v>675</v>
      </c>
      <c r="F246" s="73"/>
      <c r="G246" s="86" t="s">
        <v>741</v>
      </c>
      <c r="H246" s="86" t="s">
        <v>133</v>
      </c>
      <c r="I246" s="83">
        <v>30089.320050999999</v>
      </c>
      <c r="J246" s="85">
        <v>13635</v>
      </c>
      <c r="K246" s="73"/>
      <c r="L246" s="83">
        <v>16132.553534100001</v>
      </c>
      <c r="M246" s="84">
        <v>1.4313924176540674E-4</v>
      </c>
      <c r="N246" s="84">
        <f t="shared" si="8"/>
        <v>5.5131482569568306E-3</v>
      </c>
      <c r="O246" s="84">
        <f>L246/'סכום נכסי הקרן'!$C$42</f>
        <v>9.3501886287645347E-4</v>
      </c>
    </row>
    <row r="247" spans="2:15">
      <c r="B247" s="76" t="s">
        <v>1526</v>
      </c>
      <c r="C247" s="73" t="s">
        <v>1527</v>
      </c>
      <c r="D247" s="86" t="s">
        <v>27</v>
      </c>
      <c r="E247" s="86" t="s">
        <v>675</v>
      </c>
      <c r="F247" s="73"/>
      <c r="G247" s="86" t="s">
        <v>741</v>
      </c>
      <c r="H247" s="86" t="s">
        <v>133</v>
      </c>
      <c r="I247" s="83">
        <v>56224.336623000003</v>
      </c>
      <c r="J247" s="85">
        <v>10572</v>
      </c>
      <c r="K247" s="73"/>
      <c r="L247" s="83">
        <v>23373.141771737999</v>
      </c>
      <c r="M247" s="84">
        <v>9.5211406383845256E-5</v>
      </c>
      <c r="N247" s="84">
        <f t="shared" si="8"/>
        <v>7.9875511056626426E-3</v>
      </c>
      <c r="O247" s="84">
        <f>L247/'סכום נכסי הקרן'!$C$42</f>
        <v>1.3546726124333795E-3</v>
      </c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31" t="s">
        <v>220</v>
      </c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31" t="s">
        <v>111</v>
      </c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31" t="s">
        <v>203</v>
      </c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31" t="s">
        <v>211</v>
      </c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31" t="s">
        <v>217</v>
      </c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32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32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3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32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32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3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32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32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33"/>
      <c r="C362" s="123"/>
      <c r="D362" s="123"/>
      <c r="E362" s="123"/>
      <c r="F362" s="123"/>
      <c r="G362" s="123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3"/>
      <c r="F401" s="123"/>
      <c r="G401" s="123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3"/>
      <c r="F402" s="123"/>
      <c r="G402" s="123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3"/>
      <c r="F403" s="123"/>
      <c r="G403" s="123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3"/>
      <c r="F404" s="123"/>
      <c r="G404" s="123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3"/>
      <c r="F405" s="123"/>
      <c r="G405" s="123"/>
      <c r="H405" s="124"/>
      <c r="I405" s="124"/>
      <c r="J405" s="124"/>
      <c r="K405" s="124"/>
      <c r="L405" s="124"/>
      <c r="M405" s="124"/>
      <c r="N405" s="124"/>
      <c r="O405" s="124"/>
    </row>
    <row r="406" spans="2:15">
      <c r="B406" s="123"/>
      <c r="C406" s="123"/>
      <c r="D406" s="123"/>
      <c r="E406" s="123"/>
      <c r="F406" s="123"/>
      <c r="G406" s="123"/>
      <c r="H406" s="124"/>
      <c r="I406" s="124"/>
      <c r="J406" s="124"/>
      <c r="K406" s="124"/>
      <c r="L406" s="124"/>
      <c r="M406" s="124"/>
      <c r="N406" s="124"/>
      <c r="O406" s="124"/>
    </row>
    <row r="407" spans="2:15">
      <c r="B407" s="123"/>
      <c r="C407" s="123"/>
      <c r="D407" s="123"/>
      <c r="E407" s="123"/>
      <c r="F407" s="123"/>
      <c r="G407" s="123"/>
      <c r="H407" s="124"/>
      <c r="I407" s="124"/>
      <c r="J407" s="124"/>
      <c r="K407" s="124"/>
      <c r="L407" s="124"/>
      <c r="M407" s="124"/>
      <c r="N407" s="124"/>
      <c r="O407" s="124"/>
    </row>
    <row r="408" spans="2:15">
      <c r="B408" s="123"/>
      <c r="C408" s="123"/>
      <c r="D408" s="123"/>
      <c r="E408" s="123"/>
      <c r="F408" s="123"/>
      <c r="G408" s="123"/>
      <c r="H408" s="124"/>
      <c r="I408" s="124"/>
      <c r="J408" s="124"/>
      <c r="K408" s="124"/>
      <c r="L408" s="124"/>
      <c r="M408" s="124"/>
      <c r="N408" s="124"/>
      <c r="O408" s="124"/>
    </row>
    <row r="409" spans="2:15">
      <c r="B409" s="123"/>
      <c r="C409" s="123"/>
      <c r="D409" s="123"/>
      <c r="E409" s="123"/>
      <c r="F409" s="123"/>
      <c r="G409" s="123"/>
      <c r="H409" s="124"/>
      <c r="I409" s="124"/>
      <c r="J409" s="124"/>
      <c r="K409" s="124"/>
      <c r="L409" s="124"/>
      <c r="M409" s="124"/>
      <c r="N409" s="124"/>
      <c r="O409" s="124"/>
    </row>
    <row r="410" spans="2:15">
      <c r="B410" s="123"/>
      <c r="C410" s="123"/>
      <c r="D410" s="123"/>
      <c r="E410" s="123"/>
      <c r="F410" s="123"/>
      <c r="G410" s="123"/>
      <c r="H410" s="124"/>
      <c r="I410" s="124"/>
      <c r="J410" s="124"/>
      <c r="K410" s="124"/>
      <c r="L410" s="124"/>
      <c r="M410" s="124"/>
      <c r="N410" s="124"/>
      <c r="O410" s="124"/>
    </row>
    <row r="411" spans="2:15">
      <c r="B411" s="123"/>
      <c r="C411" s="123"/>
      <c r="D411" s="123"/>
      <c r="E411" s="123"/>
      <c r="F411" s="123"/>
      <c r="G411" s="123"/>
      <c r="H411" s="124"/>
      <c r="I411" s="124"/>
      <c r="J411" s="124"/>
      <c r="K411" s="124"/>
      <c r="L411" s="124"/>
      <c r="M411" s="124"/>
      <c r="N411" s="124"/>
      <c r="O411" s="124"/>
    </row>
    <row r="412" spans="2:15">
      <c r="B412" s="123"/>
      <c r="C412" s="123"/>
      <c r="D412" s="123"/>
      <c r="E412" s="123"/>
      <c r="F412" s="123"/>
      <c r="G412" s="123"/>
      <c r="H412" s="124"/>
      <c r="I412" s="124"/>
      <c r="J412" s="124"/>
      <c r="K412" s="124"/>
      <c r="L412" s="124"/>
      <c r="M412" s="124"/>
      <c r="N412" s="124"/>
      <c r="O412" s="124"/>
    </row>
    <row r="413" spans="2:15">
      <c r="B413" s="123"/>
      <c r="C413" s="123"/>
      <c r="D413" s="123"/>
      <c r="E413" s="123"/>
      <c r="F413" s="123"/>
      <c r="G413" s="123"/>
      <c r="H413" s="124"/>
      <c r="I413" s="124"/>
      <c r="J413" s="124"/>
      <c r="K413" s="124"/>
      <c r="L413" s="124"/>
      <c r="M413" s="124"/>
      <c r="N413" s="124"/>
      <c r="O413" s="124"/>
    </row>
    <row r="414" spans="2:15">
      <c r="B414" s="123"/>
      <c r="C414" s="123"/>
      <c r="D414" s="123"/>
      <c r="E414" s="123"/>
      <c r="F414" s="123"/>
      <c r="G414" s="123"/>
      <c r="H414" s="124"/>
      <c r="I414" s="124"/>
      <c r="J414" s="124"/>
      <c r="K414" s="124"/>
      <c r="L414" s="124"/>
      <c r="M414" s="124"/>
      <c r="N414" s="124"/>
      <c r="O414" s="124"/>
    </row>
    <row r="415" spans="2:15">
      <c r="B415" s="123"/>
      <c r="C415" s="123"/>
      <c r="D415" s="123"/>
      <c r="E415" s="123"/>
      <c r="F415" s="123"/>
      <c r="G415" s="123"/>
      <c r="H415" s="124"/>
      <c r="I415" s="124"/>
      <c r="J415" s="124"/>
      <c r="K415" s="124"/>
      <c r="L415" s="124"/>
      <c r="M415" s="124"/>
      <c r="N415" s="124"/>
      <c r="O415" s="124"/>
    </row>
    <row r="416" spans="2:15">
      <c r="B416" s="123"/>
      <c r="C416" s="123"/>
      <c r="D416" s="123"/>
      <c r="E416" s="123"/>
      <c r="F416" s="123"/>
      <c r="G416" s="123"/>
      <c r="H416" s="124"/>
      <c r="I416" s="124"/>
      <c r="J416" s="124"/>
      <c r="K416" s="124"/>
      <c r="L416" s="124"/>
      <c r="M416" s="124"/>
      <c r="N416" s="124"/>
      <c r="O416" s="124"/>
    </row>
    <row r="417" spans="2:15">
      <c r="B417" s="123"/>
      <c r="C417" s="123"/>
      <c r="D417" s="123"/>
      <c r="E417" s="123"/>
      <c r="F417" s="123"/>
      <c r="G417" s="123"/>
      <c r="H417" s="124"/>
      <c r="I417" s="124"/>
      <c r="J417" s="124"/>
      <c r="K417" s="124"/>
      <c r="L417" s="124"/>
      <c r="M417" s="124"/>
      <c r="N417" s="124"/>
      <c r="O417" s="124"/>
    </row>
    <row r="418" spans="2:15">
      <c r="B418" s="123"/>
      <c r="C418" s="123"/>
      <c r="D418" s="123"/>
      <c r="E418" s="123"/>
      <c r="F418" s="123"/>
      <c r="G418" s="123"/>
      <c r="H418" s="124"/>
      <c r="I418" s="124"/>
      <c r="J418" s="124"/>
      <c r="K418" s="124"/>
      <c r="L418" s="124"/>
      <c r="M418" s="124"/>
      <c r="N418" s="124"/>
      <c r="O418" s="124"/>
    </row>
    <row r="419" spans="2:15">
      <c r="B419" s="123"/>
      <c r="C419" s="123"/>
      <c r="D419" s="123"/>
      <c r="E419" s="123"/>
      <c r="F419" s="123"/>
      <c r="G419" s="123"/>
      <c r="H419" s="124"/>
      <c r="I419" s="124"/>
      <c r="J419" s="124"/>
      <c r="K419" s="124"/>
      <c r="L419" s="124"/>
      <c r="M419" s="124"/>
      <c r="N419" s="124"/>
      <c r="O419" s="124"/>
    </row>
    <row r="420" spans="2:15">
      <c r="B420" s="123"/>
      <c r="C420" s="123"/>
      <c r="D420" s="123"/>
      <c r="E420" s="123"/>
      <c r="F420" s="123"/>
      <c r="G420" s="123"/>
      <c r="H420" s="124"/>
      <c r="I420" s="124"/>
      <c r="J420" s="124"/>
      <c r="K420" s="124"/>
      <c r="L420" s="124"/>
      <c r="M420" s="124"/>
      <c r="N420" s="124"/>
      <c r="O420" s="124"/>
    </row>
    <row r="421" spans="2:15">
      <c r="B421" s="123"/>
      <c r="C421" s="123"/>
      <c r="D421" s="123"/>
      <c r="E421" s="123"/>
      <c r="F421" s="123"/>
      <c r="G421" s="123"/>
      <c r="H421" s="124"/>
      <c r="I421" s="124"/>
      <c r="J421" s="124"/>
      <c r="K421" s="124"/>
      <c r="L421" s="124"/>
      <c r="M421" s="124"/>
      <c r="N421" s="124"/>
      <c r="O421" s="124"/>
    </row>
    <row r="422" spans="2:15">
      <c r="B422" s="123"/>
      <c r="C422" s="123"/>
      <c r="D422" s="123"/>
      <c r="E422" s="123"/>
      <c r="F422" s="123"/>
      <c r="G422" s="123"/>
      <c r="H422" s="124"/>
      <c r="I422" s="124"/>
      <c r="J422" s="124"/>
      <c r="K422" s="124"/>
      <c r="L422" s="124"/>
      <c r="M422" s="124"/>
      <c r="N422" s="124"/>
      <c r="O422" s="124"/>
    </row>
    <row r="423" spans="2:15">
      <c r="B423" s="123"/>
      <c r="C423" s="123"/>
      <c r="D423" s="123"/>
      <c r="E423" s="123"/>
      <c r="F423" s="123"/>
      <c r="G423" s="123"/>
      <c r="H423" s="124"/>
      <c r="I423" s="124"/>
      <c r="J423" s="124"/>
      <c r="K423" s="124"/>
      <c r="L423" s="124"/>
      <c r="M423" s="124"/>
      <c r="N423" s="124"/>
      <c r="O423" s="124"/>
    </row>
    <row r="424" spans="2:15">
      <c r="B424" s="123"/>
      <c r="C424" s="123"/>
      <c r="D424" s="123"/>
      <c r="E424" s="123"/>
      <c r="F424" s="123"/>
      <c r="G424" s="123"/>
      <c r="H424" s="124"/>
      <c r="I424" s="124"/>
      <c r="J424" s="124"/>
      <c r="K424" s="124"/>
      <c r="L424" s="124"/>
      <c r="M424" s="124"/>
      <c r="N424" s="124"/>
      <c r="O424" s="124"/>
    </row>
    <row r="425" spans="2:15">
      <c r="B425" s="123"/>
      <c r="C425" s="123"/>
      <c r="D425" s="123"/>
      <c r="E425" s="123"/>
      <c r="F425" s="123"/>
      <c r="G425" s="123"/>
      <c r="H425" s="124"/>
      <c r="I425" s="124"/>
      <c r="J425" s="124"/>
      <c r="K425" s="124"/>
      <c r="L425" s="124"/>
      <c r="M425" s="124"/>
      <c r="N425" s="124"/>
      <c r="O425" s="124"/>
    </row>
    <row r="426" spans="2:15">
      <c r="B426" s="123"/>
      <c r="C426" s="123"/>
      <c r="D426" s="123"/>
      <c r="E426" s="123"/>
      <c r="F426" s="123"/>
      <c r="G426" s="123"/>
      <c r="H426" s="124"/>
      <c r="I426" s="124"/>
      <c r="J426" s="124"/>
      <c r="K426" s="124"/>
      <c r="L426" s="124"/>
      <c r="M426" s="124"/>
      <c r="N426" s="124"/>
      <c r="O426" s="124"/>
    </row>
    <row r="427" spans="2:15">
      <c r="B427" s="123"/>
      <c r="C427" s="123"/>
      <c r="D427" s="123"/>
      <c r="E427" s="123"/>
      <c r="F427" s="123"/>
      <c r="G427" s="123"/>
      <c r="H427" s="124"/>
      <c r="I427" s="124"/>
      <c r="J427" s="124"/>
      <c r="K427" s="124"/>
      <c r="L427" s="124"/>
      <c r="M427" s="124"/>
      <c r="N427" s="124"/>
      <c r="O427" s="124"/>
    </row>
    <row r="428" spans="2:15">
      <c r="B428" s="123"/>
      <c r="C428" s="123"/>
      <c r="D428" s="123"/>
      <c r="E428" s="123"/>
      <c r="F428" s="123"/>
      <c r="G428" s="123"/>
      <c r="H428" s="124"/>
      <c r="I428" s="124"/>
      <c r="J428" s="124"/>
      <c r="K428" s="124"/>
      <c r="L428" s="124"/>
      <c r="M428" s="124"/>
      <c r="N428" s="124"/>
      <c r="O428" s="124"/>
    </row>
    <row r="429" spans="2:15">
      <c r="B429" s="123"/>
      <c r="C429" s="123"/>
      <c r="D429" s="123"/>
      <c r="E429" s="123"/>
      <c r="F429" s="123"/>
      <c r="G429" s="123"/>
      <c r="H429" s="124"/>
      <c r="I429" s="124"/>
      <c r="J429" s="124"/>
      <c r="K429" s="124"/>
      <c r="L429" s="124"/>
      <c r="M429" s="124"/>
      <c r="N429" s="124"/>
      <c r="O429" s="124"/>
    </row>
    <row r="430" spans="2:15">
      <c r="B430" s="123"/>
      <c r="C430" s="123"/>
      <c r="D430" s="123"/>
      <c r="E430" s="123"/>
      <c r="F430" s="123"/>
      <c r="G430" s="123"/>
      <c r="H430" s="124"/>
      <c r="I430" s="124"/>
      <c r="J430" s="124"/>
      <c r="K430" s="124"/>
      <c r="L430" s="124"/>
      <c r="M430" s="124"/>
      <c r="N430" s="124"/>
      <c r="O430" s="124"/>
    </row>
    <row r="431" spans="2:15">
      <c r="B431" s="123"/>
      <c r="C431" s="123"/>
      <c r="D431" s="123"/>
      <c r="E431" s="123"/>
      <c r="F431" s="123"/>
      <c r="G431" s="123"/>
      <c r="H431" s="124"/>
      <c r="I431" s="124"/>
      <c r="J431" s="124"/>
      <c r="K431" s="124"/>
      <c r="L431" s="124"/>
      <c r="M431" s="124"/>
      <c r="N431" s="124"/>
      <c r="O431" s="124"/>
    </row>
    <row r="432" spans="2:15">
      <c r="B432" s="123"/>
      <c r="C432" s="123"/>
      <c r="D432" s="123"/>
      <c r="E432" s="123"/>
      <c r="F432" s="123"/>
      <c r="G432" s="123"/>
      <c r="H432" s="124"/>
      <c r="I432" s="124"/>
      <c r="J432" s="124"/>
      <c r="K432" s="124"/>
      <c r="L432" s="124"/>
      <c r="M432" s="124"/>
      <c r="N432" s="124"/>
      <c r="O432" s="124"/>
    </row>
    <row r="433" spans="2:15">
      <c r="B433" s="123"/>
      <c r="C433" s="123"/>
      <c r="D433" s="123"/>
      <c r="E433" s="123"/>
      <c r="F433" s="123"/>
      <c r="G433" s="123"/>
      <c r="H433" s="124"/>
      <c r="I433" s="124"/>
      <c r="J433" s="124"/>
      <c r="K433" s="124"/>
      <c r="L433" s="124"/>
      <c r="M433" s="124"/>
      <c r="N433" s="124"/>
      <c r="O433" s="124"/>
    </row>
    <row r="434" spans="2:15">
      <c r="B434" s="123"/>
      <c r="C434" s="123"/>
      <c r="D434" s="123"/>
      <c r="E434" s="123"/>
      <c r="F434" s="123"/>
      <c r="G434" s="123"/>
      <c r="H434" s="124"/>
      <c r="I434" s="124"/>
      <c r="J434" s="124"/>
      <c r="K434" s="124"/>
      <c r="L434" s="124"/>
      <c r="M434" s="124"/>
      <c r="N434" s="124"/>
      <c r="O434" s="124"/>
    </row>
    <row r="435" spans="2:15">
      <c r="B435" s="123"/>
      <c r="C435" s="123"/>
      <c r="D435" s="123"/>
      <c r="E435" s="123"/>
      <c r="F435" s="123"/>
      <c r="G435" s="123"/>
      <c r="H435" s="124"/>
      <c r="I435" s="124"/>
      <c r="J435" s="124"/>
      <c r="K435" s="124"/>
      <c r="L435" s="124"/>
      <c r="M435" s="124"/>
      <c r="N435" s="124"/>
      <c r="O435" s="124"/>
    </row>
    <row r="436" spans="2:15">
      <c r="B436" s="123"/>
      <c r="C436" s="123"/>
      <c r="D436" s="123"/>
      <c r="E436" s="123"/>
      <c r="F436" s="123"/>
      <c r="G436" s="123"/>
      <c r="H436" s="124"/>
      <c r="I436" s="124"/>
      <c r="J436" s="124"/>
      <c r="K436" s="124"/>
      <c r="L436" s="124"/>
      <c r="M436" s="124"/>
      <c r="N436" s="124"/>
      <c r="O436" s="124"/>
    </row>
    <row r="437" spans="2:15">
      <c r="B437" s="123"/>
      <c r="C437" s="123"/>
      <c r="D437" s="123"/>
      <c r="E437" s="123"/>
      <c r="F437" s="123"/>
      <c r="G437" s="123"/>
      <c r="H437" s="124"/>
      <c r="I437" s="124"/>
      <c r="J437" s="124"/>
      <c r="K437" s="124"/>
      <c r="L437" s="124"/>
      <c r="M437" s="124"/>
      <c r="N437" s="124"/>
      <c r="O437" s="124"/>
    </row>
    <row r="438" spans="2:15">
      <c r="B438" s="123"/>
      <c r="C438" s="123"/>
      <c r="D438" s="123"/>
      <c r="E438" s="123"/>
      <c r="F438" s="123"/>
      <c r="G438" s="123"/>
      <c r="H438" s="124"/>
      <c r="I438" s="124"/>
      <c r="J438" s="124"/>
      <c r="K438" s="124"/>
      <c r="L438" s="124"/>
      <c r="M438" s="124"/>
      <c r="N438" s="124"/>
      <c r="O438" s="124"/>
    </row>
    <row r="439" spans="2:15">
      <c r="B439" s="123"/>
      <c r="C439" s="123"/>
      <c r="D439" s="123"/>
      <c r="E439" s="123"/>
      <c r="F439" s="123"/>
      <c r="G439" s="123"/>
      <c r="H439" s="124"/>
      <c r="I439" s="124"/>
      <c r="J439" s="124"/>
      <c r="K439" s="124"/>
      <c r="L439" s="124"/>
      <c r="M439" s="124"/>
      <c r="N439" s="124"/>
      <c r="O439" s="124"/>
    </row>
    <row r="440" spans="2:15">
      <c r="B440" s="123"/>
      <c r="C440" s="123"/>
      <c r="D440" s="123"/>
      <c r="E440" s="123"/>
      <c r="F440" s="123"/>
      <c r="G440" s="123"/>
      <c r="H440" s="124"/>
      <c r="I440" s="124"/>
      <c r="J440" s="124"/>
      <c r="K440" s="124"/>
      <c r="L440" s="124"/>
      <c r="M440" s="124"/>
      <c r="N440" s="124"/>
      <c r="O440" s="124"/>
    </row>
    <row r="441" spans="2:15">
      <c r="B441" s="123"/>
      <c r="C441" s="123"/>
      <c r="D441" s="123"/>
      <c r="E441" s="123"/>
      <c r="F441" s="123"/>
      <c r="G441" s="123"/>
      <c r="H441" s="124"/>
      <c r="I441" s="124"/>
      <c r="J441" s="124"/>
      <c r="K441" s="124"/>
      <c r="L441" s="124"/>
      <c r="M441" s="124"/>
      <c r="N441" s="124"/>
      <c r="O441" s="124"/>
    </row>
    <row r="442" spans="2:15">
      <c r="B442" s="123"/>
      <c r="C442" s="123"/>
      <c r="D442" s="123"/>
      <c r="E442" s="123"/>
      <c r="F442" s="123"/>
      <c r="G442" s="123"/>
      <c r="H442" s="124"/>
      <c r="I442" s="124"/>
      <c r="J442" s="124"/>
      <c r="K442" s="124"/>
      <c r="L442" s="124"/>
      <c r="M442" s="124"/>
      <c r="N442" s="124"/>
      <c r="O442" s="124"/>
    </row>
    <row r="443" spans="2:15">
      <c r="B443" s="123"/>
      <c r="C443" s="123"/>
      <c r="D443" s="123"/>
      <c r="E443" s="123"/>
      <c r="F443" s="123"/>
      <c r="G443" s="123"/>
      <c r="H443" s="124"/>
      <c r="I443" s="124"/>
      <c r="J443" s="124"/>
      <c r="K443" s="124"/>
      <c r="L443" s="124"/>
      <c r="M443" s="124"/>
      <c r="N443" s="124"/>
      <c r="O443" s="124"/>
    </row>
    <row r="444" spans="2:15">
      <c r="B444" s="123"/>
      <c r="C444" s="123"/>
      <c r="D444" s="123"/>
      <c r="E444" s="123"/>
      <c r="F444" s="123"/>
      <c r="G444" s="123"/>
      <c r="H444" s="124"/>
      <c r="I444" s="124"/>
      <c r="J444" s="124"/>
      <c r="K444" s="124"/>
      <c r="L444" s="124"/>
      <c r="M444" s="124"/>
      <c r="N444" s="124"/>
      <c r="O444" s="124"/>
    </row>
    <row r="445" spans="2:15">
      <c r="B445" s="123"/>
      <c r="C445" s="123"/>
      <c r="D445" s="123"/>
      <c r="E445" s="123"/>
      <c r="F445" s="123"/>
      <c r="G445" s="123"/>
      <c r="H445" s="124"/>
      <c r="I445" s="124"/>
      <c r="J445" s="124"/>
      <c r="K445" s="124"/>
      <c r="L445" s="124"/>
      <c r="M445" s="124"/>
      <c r="N445" s="124"/>
      <c r="O445" s="124"/>
    </row>
    <row r="446" spans="2:15">
      <c r="B446" s="123"/>
      <c r="C446" s="123"/>
      <c r="D446" s="123"/>
      <c r="E446" s="123"/>
      <c r="F446" s="123"/>
      <c r="G446" s="123"/>
      <c r="H446" s="124"/>
      <c r="I446" s="124"/>
      <c r="J446" s="124"/>
      <c r="K446" s="124"/>
      <c r="L446" s="124"/>
      <c r="M446" s="124"/>
      <c r="N446" s="124"/>
      <c r="O446" s="124"/>
    </row>
    <row r="447" spans="2:15">
      <c r="B447" s="123"/>
      <c r="C447" s="123"/>
      <c r="D447" s="123"/>
      <c r="E447" s="123"/>
      <c r="F447" s="123"/>
      <c r="G447" s="123"/>
      <c r="H447" s="124"/>
      <c r="I447" s="124"/>
      <c r="J447" s="124"/>
      <c r="K447" s="124"/>
      <c r="L447" s="124"/>
      <c r="M447" s="124"/>
      <c r="N447" s="124"/>
      <c r="O447" s="124"/>
    </row>
    <row r="448" spans="2:15">
      <c r="B448" s="123"/>
      <c r="C448" s="123"/>
      <c r="D448" s="123"/>
      <c r="E448" s="123"/>
      <c r="F448" s="123"/>
      <c r="G448" s="123"/>
      <c r="H448" s="124"/>
      <c r="I448" s="124"/>
      <c r="J448" s="124"/>
      <c r="K448" s="124"/>
      <c r="L448" s="124"/>
      <c r="M448" s="124"/>
      <c r="N448" s="124"/>
      <c r="O448" s="124"/>
    </row>
    <row r="449" spans="2:15">
      <c r="B449" s="123"/>
      <c r="C449" s="123"/>
      <c r="D449" s="123"/>
      <c r="E449" s="123"/>
      <c r="F449" s="123"/>
      <c r="G449" s="123"/>
      <c r="H449" s="124"/>
      <c r="I449" s="124"/>
      <c r="J449" s="124"/>
      <c r="K449" s="124"/>
      <c r="L449" s="124"/>
      <c r="M449" s="124"/>
      <c r="N449" s="124"/>
      <c r="O449" s="124"/>
    </row>
    <row r="450" spans="2:15">
      <c r="B450" s="123"/>
      <c r="C450" s="123"/>
      <c r="D450" s="123"/>
      <c r="E450" s="123"/>
      <c r="F450" s="123"/>
      <c r="G450" s="123"/>
      <c r="H450" s="124"/>
      <c r="I450" s="124"/>
      <c r="J450" s="124"/>
      <c r="K450" s="124"/>
      <c r="L450" s="124"/>
      <c r="M450" s="124"/>
      <c r="N450" s="124"/>
      <c r="O450" s="124"/>
    </row>
    <row r="451" spans="2:15">
      <c r="B451" s="123"/>
      <c r="C451" s="123"/>
      <c r="D451" s="123"/>
      <c r="E451" s="123"/>
      <c r="F451" s="123"/>
      <c r="G451" s="123"/>
      <c r="H451" s="124"/>
      <c r="I451" s="124"/>
      <c r="J451" s="124"/>
      <c r="K451" s="124"/>
      <c r="L451" s="124"/>
      <c r="M451" s="124"/>
      <c r="N451" s="124"/>
      <c r="O451" s="124"/>
    </row>
    <row r="452" spans="2:15">
      <c r="B452" s="123"/>
      <c r="C452" s="123"/>
      <c r="D452" s="123"/>
      <c r="E452" s="123"/>
      <c r="F452" s="123"/>
      <c r="G452" s="123"/>
      <c r="H452" s="124"/>
      <c r="I452" s="124"/>
      <c r="J452" s="124"/>
      <c r="K452" s="124"/>
      <c r="L452" s="124"/>
      <c r="M452" s="124"/>
      <c r="N452" s="124"/>
      <c r="O452" s="124"/>
    </row>
    <row r="453" spans="2:15">
      <c r="B453" s="123"/>
      <c r="C453" s="123"/>
      <c r="D453" s="123"/>
      <c r="E453" s="123"/>
      <c r="F453" s="123"/>
      <c r="G453" s="123"/>
      <c r="H453" s="124"/>
      <c r="I453" s="124"/>
      <c r="J453" s="124"/>
      <c r="K453" s="124"/>
      <c r="L453" s="124"/>
      <c r="M453" s="124"/>
      <c r="N453" s="124"/>
      <c r="O453" s="124"/>
    </row>
    <row r="454" spans="2:15">
      <c r="B454" s="123"/>
      <c r="C454" s="123"/>
      <c r="D454" s="123"/>
      <c r="E454" s="123"/>
      <c r="F454" s="123"/>
      <c r="G454" s="123"/>
      <c r="H454" s="124"/>
      <c r="I454" s="124"/>
      <c r="J454" s="124"/>
      <c r="K454" s="124"/>
      <c r="L454" s="124"/>
      <c r="M454" s="124"/>
      <c r="N454" s="124"/>
      <c r="O454" s="124"/>
    </row>
    <row r="455" spans="2:15">
      <c r="B455" s="123"/>
      <c r="C455" s="123"/>
      <c r="D455" s="123"/>
      <c r="E455" s="123"/>
      <c r="F455" s="123"/>
      <c r="G455" s="123"/>
      <c r="H455" s="124"/>
      <c r="I455" s="124"/>
      <c r="J455" s="124"/>
      <c r="K455" s="124"/>
      <c r="L455" s="124"/>
      <c r="M455" s="124"/>
      <c r="N455" s="124"/>
      <c r="O455" s="124"/>
    </row>
    <row r="456" spans="2:15">
      <c r="B456" s="123"/>
      <c r="C456" s="123"/>
      <c r="D456" s="123"/>
      <c r="E456" s="123"/>
      <c r="F456" s="123"/>
      <c r="G456" s="123"/>
      <c r="H456" s="124"/>
      <c r="I456" s="124"/>
      <c r="J456" s="124"/>
      <c r="K456" s="124"/>
      <c r="L456" s="124"/>
      <c r="M456" s="124"/>
      <c r="N456" s="124"/>
      <c r="O456" s="124"/>
    </row>
    <row r="457" spans="2:15">
      <c r="B457" s="123"/>
      <c r="C457" s="123"/>
      <c r="D457" s="123"/>
      <c r="E457" s="123"/>
      <c r="F457" s="123"/>
      <c r="G457" s="123"/>
      <c r="H457" s="124"/>
      <c r="I457" s="124"/>
      <c r="J457" s="124"/>
      <c r="K457" s="124"/>
      <c r="L457" s="124"/>
      <c r="M457" s="124"/>
      <c r="N457" s="124"/>
      <c r="O457" s="124"/>
    </row>
    <row r="458" spans="2:15">
      <c r="B458" s="123"/>
      <c r="C458" s="123"/>
      <c r="D458" s="123"/>
      <c r="E458" s="123"/>
      <c r="F458" s="123"/>
      <c r="G458" s="123"/>
      <c r="H458" s="124"/>
      <c r="I458" s="124"/>
      <c r="J458" s="124"/>
      <c r="K458" s="124"/>
      <c r="L458" s="124"/>
      <c r="M458" s="124"/>
      <c r="N458" s="124"/>
      <c r="O458" s="124"/>
    </row>
    <row r="459" spans="2:15">
      <c r="B459" s="123"/>
      <c r="C459" s="123"/>
      <c r="D459" s="123"/>
      <c r="E459" s="123"/>
      <c r="F459" s="123"/>
      <c r="G459" s="123"/>
      <c r="H459" s="124"/>
      <c r="I459" s="124"/>
      <c r="J459" s="124"/>
      <c r="K459" s="124"/>
      <c r="L459" s="124"/>
      <c r="M459" s="124"/>
      <c r="N459" s="124"/>
      <c r="O459" s="124"/>
    </row>
    <row r="460" spans="2:15">
      <c r="B460" s="123"/>
      <c r="C460" s="123"/>
      <c r="D460" s="123"/>
      <c r="E460" s="123"/>
      <c r="F460" s="123"/>
      <c r="G460" s="123"/>
      <c r="H460" s="124"/>
      <c r="I460" s="124"/>
      <c r="J460" s="124"/>
      <c r="K460" s="124"/>
      <c r="L460" s="124"/>
      <c r="M460" s="124"/>
      <c r="N460" s="124"/>
      <c r="O460" s="124"/>
    </row>
    <row r="461" spans="2:15">
      <c r="B461" s="123"/>
      <c r="C461" s="123"/>
      <c r="D461" s="123"/>
      <c r="E461" s="123"/>
      <c r="F461" s="123"/>
      <c r="G461" s="123"/>
      <c r="H461" s="124"/>
      <c r="I461" s="124"/>
      <c r="J461" s="124"/>
      <c r="K461" s="124"/>
      <c r="L461" s="124"/>
      <c r="M461" s="124"/>
      <c r="N461" s="124"/>
      <c r="O461" s="124"/>
    </row>
    <row r="462" spans="2:15">
      <c r="B462" s="123"/>
      <c r="C462" s="123"/>
      <c r="D462" s="123"/>
      <c r="E462" s="123"/>
      <c r="F462" s="123"/>
      <c r="G462" s="123"/>
      <c r="H462" s="124"/>
      <c r="I462" s="124"/>
      <c r="J462" s="124"/>
      <c r="K462" s="124"/>
      <c r="L462" s="124"/>
      <c r="M462" s="124"/>
      <c r="N462" s="124"/>
      <c r="O462" s="124"/>
    </row>
    <row r="463" spans="2:15">
      <c r="B463" s="123"/>
      <c r="C463" s="123"/>
      <c r="D463" s="123"/>
      <c r="E463" s="123"/>
      <c r="F463" s="123"/>
      <c r="G463" s="123"/>
      <c r="H463" s="124"/>
      <c r="I463" s="124"/>
      <c r="J463" s="124"/>
      <c r="K463" s="124"/>
      <c r="L463" s="124"/>
      <c r="M463" s="124"/>
      <c r="N463" s="124"/>
      <c r="O463" s="124"/>
    </row>
    <row r="464" spans="2:15">
      <c r="B464" s="123"/>
      <c r="C464" s="123"/>
      <c r="D464" s="123"/>
      <c r="E464" s="123"/>
      <c r="F464" s="123"/>
      <c r="G464" s="123"/>
      <c r="H464" s="124"/>
      <c r="I464" s="124"/>
      <c r="J464" s="124"/>
      <c r="K464" s="124"/>
      <c r="L464" s="124"/>
      <c r="M464" s="124"/>
      <c r="N464" s="124"/>
      <c r="O464" s="124"/>
    </row>
    <row r="465" spans="2:15">
      <c r="B465" s="123"/>
      <c r="C465" s="123"/>
      <c r="D465" s="123"/>
      <c r="E465" s="123"/>
      <c r="F465" s="123"/>
      <c r="G465" s="123"/>
      <c r="H465" s="124"/>
      <c r="I465" s="124"/>
      <c r="J465" s="124"/>
      <c r="K465" s="124"/>
      <c r="L465" s="124"/>
      <c r="M465" s="124"/>
      <c r="N465" s="124"/>
      <c r="O465" s="124"/>
    </row>
    <row r="466" spans="2:15">
      <c r="B466" s="123"/>
      <c r="C466" s="123"/>
      <c r="D466" s="123"/>
      <c r="E466" s="123"/>
      <c r="F466" s="123"/>
      <c r="G466" s="123"/>
      <c r="H466" s="124"/>
      <c r="I466" s="124"/>
      <c r="J466" s="124"/>
      <c r="K466" s="124"/>
      <c r="L466" s="124"/>
      <c r="M466" s="124"/>
      <c r="N466" s="124"/>
      <c r="O466" s="124"/>
    </row>
    <row r="467" spans="2:15">
      <c r="B467" s="123"/>
      <c r="C467" s="123"/>
      <c r="D467" s="123"/>
      <c r="E467" s="123"/>
      <c r="F467" s="123"/>
      <c r="G467" s="123"/>
      <c r="H467" s="124"/>
      <c r="I467" s="124"/>
      <c r="J467" s="124"/>
      <c r="K467" s="124"/>
      <c r="L467" s="124"/>
      <c r="M467" s="124"/>
      <c r="N467" s="124"/>
      <c r="O467" s="124"/>
    </row>
    <row r="468" spans="2:15">
      <c r="B468" s="123"/>
      <c r="C468" s="123"/>
      <c r="D468" s="123"/>
      <c r="E468" s="123"/>
      <c r="F468" s="123"/>
      <c r="G468" s="123"/>
      <c r="H468" s="124"/>
      <c r="I468" s="124"/>
      <c r="J468" s="124"/>
      <c r="K468" s="124"/>
      <c r="L468" s="124"/>
      <c r="M468" s="124"/>
      <c r="N468" s="124"/>
      <c r="O468" s="124"/>
    </row>
    <row r="469" spans="2:15">
      <c r="B469" s="123"/>
      <c r="C469" s="123"/>
      <c r="D469" s="123"/>
      <c r="E469" s="123"/>
      <c r="F469" s="123"/>
      <c r="G469" s="123"/>
      <c r="H469" s="124"/>
      <c r="I469" s="124"/>
      <c r="J469" s="124"/>
      <c r="K469" s="124"/>
      <c r="L469" s="124"/>
      <c r="M469" s="124"/>
      <c r="N469" s="124"/>
      <c r="O469" s="124"/>
    </row>
    <row r="470" spans="2:15">
      <c r="B470" s="123"/>
      <c r="C470" s="123"/>
      <c r="D470" s="123"/>
      <c r="E470" s="123"/>
      <c r="F470" s="123"/>
      <c r="G470" s="123"/>
      <c r="H470" s="124"/>
      <c r="I470" s="124"/>
      <c r="J470" s="124"/>
      <c r="K470" s="124"/>
      <c r="L470" s="124"/>
      <c r="M470" s="124"/>
      <c r="N470" s="124"/>
      <c r="O470" s="124"/>
    </row>
    <row r="471" spans="2:15">
      <c r="B471" s="123"/>
      <c r="C471" s="123"/>
      <c r="D471" s="123"/>
      <c r="E471" s="123"/>
      <c r="F471" s="123"/>
      <c r="G471" s="123"/>
      <c r="H471" s="124"/>
      <c r="I471" s="124"/>
      <c r="J471" s="124"/>
      <c r="K471" s="124"/>
      <c r="L471" s="124"/>
      <c r="M471" s="124"/>
      <c r="N471" s="124"/>
      <c r="O471" s="124"/>
    </row>
    <row r="472" spans="2:15">
      <c r="B472" s="123"/>
      <c r="C472" s="123"/>
      <c r="D472" s="123"/>
      <c r="E472" s="123"/>
      <c r="F472" s="123"/>
      <c r="G472" s="123"/>
      <c r="H472" s="124"/>
      <c r="I472" s="124"/>
      <c r="J472" s="124"/>
      <c r="K472" s="124"/>
      <c r="L472" s="124"/>
      <c r="M472" s="124"/>
      <c r="N472" s="124"/>
      <c r="O472" s="124"/>
    </row>
    <row r="473" spans="2:15">
      <c r="B473" s="123"/>
      <c r="C473" s="123"/>
      <c r="D473" s="123"/>
      <c r="E473" s="123"/>
      <c r="F473" s="123"/>
      <c r="G473" s="123"/>
      <c r="H473" s="124"/>
      <c r="I473" s="124"/>
      <c r="J473" s="124"/>
      <c r="K473" s="124"/>
      <c r="L473" s="124"/>
      <c r="M473" s="124"/>
      <c r="N473" s="124"/>
      <c r="O473" s="124"/>
    </row>
    <row r="474" spans="2:15">
      <c r="B474" s="123"/>
      <c r="C474" s="123"/>
      <c r="D474" s="123"/>
      <c r="E474" s="123"/>
      <c r="F474" s="123"/>
      <c r="G474" s="123"/>
      <c r="H474" s="124"/>
      <c r="I474" s="124"/>
      <c r="J474" s="124"/>
      <c r="K474" s="124"/>
      <c r="L474" s="124"/>
      <c r="M474" s="124"/>
      <c r="N474" s="124"/>
      <c r="O474" s="124"/>
    </row>
    <row r="475" spans="2:15">
      <c r="B475" s="123"/>
      <c r="C475" s="123"/>
      <c r="D475" s="123"/>
      <c r="E475" s="123"/>
      <c r="F475" s="123"/>
      <c r="G475" s="123"/>
      <c r="H475" s="124"/>
      <c r="I475" s="124"/>
      <c r="J475" s="124"/>
      <c r="K475" s="124"/>
      <c r="L475" s="124"/>
      <c r="M475" s="124"/>
      <c r="N475" s="124"/>
      <c r="O475" s="124"/>
    </row>
    <row r="476" spans="2:15">
      <c r="B476" s="123"/>
      <c r="C476" s="123"/>
      <c r="D476" s="123"/>
      <c r="E476" s="123"/>
      <c r="F476" s="123"/>
      <c r="G476" s="123"/>
      <c r="H476" s="124"/>
      <c r="I476" s="124"/>
      <c r="J476" s="124"/>
      <c r="K476" s="124"/>
      <c r="L476" s="124"/>
      <c r="M476" s="124"/>
      <c r="N476" s="124"/>
      <c r="O476" s="124"/>
    </row>
    <row r="477" spans="2:15">
      <c r="B477" s="123"/>
      <c r="C477" s="123"/>
      <c r="D477" s="123"/>
      <c r="E477" s="123"/>
      <c r="F477" s="123"/>
      <c r="G477" s="123"/>
      <c r="H477" s="124"/>
      <c r="I477" s="124"/>
      <c r="J477" s="124"/>
      <c r="K477" s="124"/>
      <c r="L477" s="124"/>
      <c r="M477" s="124"/>
      <c r="N477" s="124"/>
      <c r="O477" s="124"/>
    </row>
    <row r="478" spans="2:15">
      <c r="B478" s="123"/>
      <c r="C478" s="123"/>
      <c r="D478" s="123"/>
      <c r="E478" s="123"/>
      <c r="F478" s="123"/>
      <c r="G478" s="123"/>
      <c r="H478" s="124"/>
      <c r="I478" s="124"/>
      <c r="J478" s="124"/>
      <c r="K478" s="124"/>
      <c r="L478" s="124"/>
      <c r="M478" s="124"/>
      <c r="N478" s="124"/>
      <c r="O478" s="124"/>
    </row>
    <row r="479" spans="2:15">
      <c r="B479" s="123"/>
      <c r="C479" s="123"/>
      <c r="D479" s="123"/>
      <c r="E479" s="123"/>
      <c r="F479" s="123"/>
      <c r="G479" s="123"/>
      <c r="H479" s="124"/>
      <c r="I479" s="124"/>
      <c r="J479" s="124"/>
      <c r="K479" s="124"/>
      <c r="L479" s="124"/>
      <c r="M479" s="124"/>
      <c r="N479" s="124"/>
      <c r="O479" s="124"/>
    </row>
    <row r="480" spans="2:15">
      <c r="B480" s="123"/>
      <c r="C480" s="123"/>
      <c r="D480" s="123"/>
      <c r="E480" s="123"/>
      <c r="F480" s="123"/>
      <c r="G480" s="123"/>
      <c r="H480" s="124"/>
      <c r="I480" s="124"/>
      <c r="J480" s="124"/>
      <c r="K480" s="124"/>
      <c r="L480" s="124"/>
      <c r="M480" s="124"/>
      <c r="N480" s="124"/>
      <c r="O480" s="124"/>
    </row>
    <row r="481" spans="2:15">
      <c r="B481" s="123"/>
      <c r="C481" s="123"/>
      <c r="D481" s="123"/>
      <c r="E481" s="123"/>
      <c r="F481" s="123"/>
      <c r="G481" s="123"/>
      <c r="H481" s="124"/>
      <c r="I481" s="124"/>
      <c r="J481" s="124"/>
      <c r="K481" s="124"/>
      <c r="L481" s="124"/>
      <c r="M481" s="124"/>
      <c r="N481" s="124"/>
      <c r="O481" s="124"/>
    </row>
    <row r="482" spans="2:15">
      <c r="B482" s="123"/>
      <c r="C482" s="123"/>
      <c r="D482" s="123"/>
      <c r="E482" s="123"/>
      <c r="F482" s="123"/>
      <c r="G482" s="123"/>
      <c r="H482" s="124"/>
      <c r="I482" s="124"/>
      <c r="J482" s="124"/>
      <c r="K482" s="124"/>
      <c r="L482" s="124"/>
      <c r="M482" s="124"/>
      <c r="N482" s="124"/>
      <c r="O482" s="124"/>
    </row>
    <row r="483" spans="2:15">
      <c r="B483" s="123"/>
      <c r="C483" s="123"/>
      <c r="D483" s="123"/>
      <c r="E483" s="123"/>
      <c r="F483" s="123"/>
      <c r="G483" s="123"/>
      <c r="H483" s="124"/>
      <c r="I483" s="124"/>
      <c r="J483" s="124"/>
      <c r="K483" s="124"/>
      <c r="L483" s="124"/>
      <c r="M483" s="124"/>
      <c r="N483" s="124"/>
      <c r="O483" s="124"/>
    </row>
    <row r="484" spans="2:15">
      <c r="B484" s="123"/>
      <c r="C484" s="123"/>
      <c r="D484" s="123"/>
      <c r="E484" s="123"/>
      <c r="F484" s="123"/>
      <c r="G484" s="123"/>
      <c r="H484" s="124"/>
      <c r="I484" s="124"/>
      <c r="J484" s="124"/>
      <c r="K484" s="124"/>
      <c r="L484" s="124"/>
      <c r="M484" s="124"/>
      <c r="N484" s="124"/>
      <c r="O484" s="124"/>
    </row>
    <row r="485" spans="2:15">
      <c r="B485" s="123"/>
      <c r="C485" s="123"/>
      <c r="D485" s="123"/>
      <c r="E485" s="123"/>
      <c r="F485" s="123"/>
      <c r="G485" s="123"/>
      <c r="H485" s="124"/>
      <c r="I485" s="124"/>
      <c r="J485" s="124"/>
      <c r="K485" s="124"/>
      <c r="L485" s="124"/>
      <c r="M485" s="124"/>
      <c r="N485" s="124"/>
      <c r="O485" s="124"/>
    </row>
    <row r="486" spans="2:15">
      <c r="B486" s="123"/>
      <c r="C486" s="123"/>
      <c r="D486" s="123"/>
      <c r="E486" s="123"/>
      <c r="F486" s="123"/>
      <c r="G486" s="123"/>
      <c r="H486" s="124"/>
      <c r="I486" s="124"/>
      <c r="J486" s="124"/>
      <c r="K486" s="124"/>
      <c r="L486" s="124"/>
      <c r="M486" s="124"/>
      <c r="N486" s="124"/>
      <c r="O486" s="124"/>
    </row>
    <row r="487" spans="2:15">
      <c r="B487" s="123"/>
      <c r="C487" s="123"/>
      <c r="D487" s="123"/>
      <c r="E487" s="123"/>
      <c r="F487" s="123"/>
      <c r="G487" s="123"/>
      <c r="H487" s="124"/>
      <c r="I487" s="124"/>
      <c r="J487" s="124"/>
      <c r="K487" s="124"/>
      <c r="L487" s="124"/>
      <c r="M487" s="124"/>
      <c r="N487" s="124"/>
      <c r="O487" s="124"/>
    </row>
    <row r="488" spans="2:15">
      <c r="B488" s="123"/>
      <c r="C488" s="123"/>
      <c r="D488" s="123"/>
      <c r="E488" s="123"/>
      <c r="F488" s="123"/>
      <c r="G488" s="123"/>
      <c r="H488" s="124"/>
      <c r="I488" s="124"/>
      <c r="J488" s="124"/>
      <c r="K488" s="124"/>
      <c r="L488" s="124"/>
      <c r="M488" s="124"/>
      <c r="N488" s="124"/>
      <c r="O488" s="124"/>
    </row>
    <row r="489" spans="2:15">
      <c r="B489" s="123"/>
      <c r="C489" s="123"/>
      <c r="D489" s="123"/>
      <c r="E489" s="123"/>
      <c r="F489" s="123"/>
      <c r="G489" s="123"/>
      <c r="H489" s="124"/>
      <c r="I489" s="124"/>
      <c r="J489" s="124"/>
      <c r="K489" s="124"/>
      <c r="L489" s="124"/>
      <c r="M489" s="124"/>
      <c r="N489" s="124"/>
      <c r="O489" s="124"/>
    </row>
    <row r="490" spans="2:15">
      <c r="B490" s="123"/>
      <c r="C490" s="123"/>
      <c r="D490" s="123"/>
      <c r="E490" s="123"/>
      <c r="F490" s="123"/>
      <c r="G490" s="123"/>
      <c r="H490" s="124"/>
      <c r="I490" s="124"/>
      <c r="J490" s="124"/>
      <c r="K490" s="124"/>
      <c r="L490" s="124"/>
      <c r="M490" s="124"/>
      <c r="N490" s="124"/>
      <c r="O490" s="124"/>
    </row>
    <row r="491" spans="2:15">
      <c r="B491" s="123"/>
      <c r="C491" s="123"/>
      <c r="D491" s="123"/>
      <c r="E491" s="123"/>
      <c r="F491" s="123"/>
      <c r="G491" s="123"/>
      <c r="H491" s="124"/>
      <c r="I491" s="124"/>
      <c r="J491" s="124"/>
      <c r="K491" s="124"/>
      <c r="L491" s="124"/>
      <c r="M491" s="124"/>
      <c r="N491" s="124"/>
      <c r="O491" s="124"/>
    </row>
    <row r="492" spans="2:15">
      <c r="B492" s="123"/>
      <c r="C492" s="123"/>
      <c r="D492" s="123"/>
      <c r="E492" s="123"/>
      <c r="F492" s="123"/>
      <c r="G492" s="123"/>
      <c r="H492" s="124"/>
      <c r="I492" s="124"/>
      <c r="J492" s="124"/>
      <c r="K492" s="124"/>
      <c r="L492" s="124"/>
      <c r="M492" s="124"/>
      <c r="N492" s="124"/>
      <c r="O492" s="124"/>
    </row>
    <row r="493" spans="2:15">
      <c r="B493" s="123"/>
      <c r="C493" s="123"/>
      <c r="D493" s="123"/>
      <c r="E493" s="123"/>
      <c r="F493" s="123"/>
      <c r="G493" s="123"/>
      <c r="H493" s="124"/>
      <c r="I493" s="124"/>
      <c r="J493" s="124"/>
      <c r="K493" s="124"/>
      <c r="L493" s="124"/>
      <c r="M493" s="124"/>
      <c r="N493" s="124"/>
      <c r="O493" s="124"/>
    </row>
    <row r="494" spans="2:15">
      <c r="B494" s="123"/>
      <c r="C494" s="123"/>
      <c r="D494" s="123"/>
      <c r="E494" s="123"/>
      <c r="F494" s="123"/>
      <c r="G494" s="123"/>
      <c r="H494" s="124"/>
      <c r="I494" s="124"/>
      <c r="J494" s="124"/>
      <c r="K494" s="124"/>
      <c r="L494" s="124"/>
      <c r="M494" s="124"/>
      <c r="N494" s="124"/>
      <c r="O494" s="124"/>
    </row>
    <row r="495" spans="2:15">
      <c r="B495" s="123"/>
      <c r="C495" s="123"/>
      <c r="D495" s="123"/>
      <c r="E495" s="123"/>
      <c r="F495" s="123"/>
      <c r="G495" s="123"/>
      <c r="H495" s="124"/>
      <c r="I495" s="124"/>
      <c r="J495" s="124"/>
      <c r="K495" s="124"/>
      <c r="L495" s="124"/>
      <c r="M495" s="124"/>
      <c r="N495" s="124"/>
      <c r="O495" s="124"/>
    </row>
    <row r="496" spans="2:15">
      <c r="B496" s="123"/>
      <c r="C496" s="123"/>
      <c r="D496" s="123"/>
      <c r="E496" s="123"/>
      <c r="F496" s="123"/>
      <c r="G496" s="123"/>
      <c r="H496" s="124"/>
      <c r="I496" s="124"/>
      <c r="J496" s="124"/>
      <c r="K496" s="124"/>
      <c r="L496" s="124"/>
      <c r="M496" s="124"/>
      <c r="N496" s="124"/>
      <c r="O496" s="124"/>
    </row>
    <row r="497" spans="2:15">
      <c r="B497" s="123"/>
      <c r="C497" s="123"/>
      <c r="D497" s="123"/>
      <c r="E497" s="123"/>
      <c r="F497" s="123"/>
      <c r="G497" s="123"/>
      <c r="H497" s="124"/>
      <c r="I497" s="124"/>
      <c r="J497" s="124"/>
      <c r="K497" s="124"/>
      <c r="L497" s="124"/>
      <c r="M497" s="124"/>
      <c r="N497" s="124"/>
      <c r="O497" s="124"/>
    </row>
    <row r="498" spans="2:15">
      <c r="B498" s="123"/>
      <c r="C498" s="123"/>
      <c r="D498" s="123"/>
      <c r="E498" s="123"/>
      <c r="F498" s="123"/>
      <c r="G498" s="123"/>
      <c r="H498" s="124"/>
      <c r="I498" s="124"/>
      <c r="J498" s="124"/>
      <c r="K498" s="124"/>
      <c r="L498" s="124"/>
      <c r="M498" s="124"/>
      <c r="N498" s="124"/>
      <c r="O498" s="124"/>
    </row>
    <row r="499" spans="2:15">
      <c r="B499" s="123"/>
      <c r="C499" s="123"/>
      <c r="D499" s="123"/>
      <c r="E499" s="123"/>
      <c r="F499" s="123"/>
      <c r="G499" s="123"/>
      <c r="H499" s="124"/>
      <c r="I499" s="124"/>
      <c r="J499" s="124"/>
      <c r="K499" s="124"/>
      <c r="L499" s="124"/>
      <c r="M499" s="124"/>
      <c r="N499" s="124"/>
      <c r="O499" s="124"/>
    </row>
    <row r="500" spans="2:15">
      <c r="B500" s="123"/>
      <c r="C500" s="123"/>
      <c r="D500" s="123"/>
      <c r="E500" s="123"/>
      <c r="F500" s="123"/>
      <c r="G500" s="123"/>
      <c r="H500" s="124"/>
      <c r="I500" s="124"/>
      <c r="J500" s="124"/>
      <c r="K500" s="124"/>
      <c r="L500" s="124"/>
      <c r="M500" s="124"/>
      <c r="N500" s="124"/>
      <c r="O500" s="12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7.710937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145</v>
      </c>
      <c r="C1" s="67" t="s" vm="1">
        <v>229</v>
      </c>
    </row>
    <row r="2" spans="2:14">
      <c r="B2" s="46" t="s">
        <v>144</v>
      </c>
      <c r="C2" s="67" t="s">
        <v>230</v>
      </c>
    </row>
    <row r="3" spans="2:14">
      <c r="B3" s="46" t="s">
        <v>146</v>
      </c>
      <c r="C3" s="67" t="s">
        <v>231</v>
      </c>
    </row>
    <row r="4" spans="2:14">
      <c r="B4" s="46" t="s">
        <v>147</v>
      </c>
      <c r="C4" s="67">
        <v>8801</v>
      </c>
    </row>
    <row r="6" spans="2:14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</row>
    <row r="7" spans="2:14" ht="26.25" customHeight="1">
      <c r="B7" s="152" t="s">
        <v>227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2:14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65</v>
      </c>
      <c r="G8" s="29" t="s">
        <v>102</v>
      </c>
      <c r="H8" s="29" t="s">
        <v>205</v>
      </c>
      <c r="I8" s="29" t="s">
        <v>204</v>
      </c>
      <c r="J8" s="29" t="s">
        <v>219</v>
      </c>
      <c r="K8" s="29" t="s">
        <v>61</v>
      </c>
      <c r="L8" s="29" t="s">
        <v>58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77">
        <v>16.260498119000001</v>
      </c>
      <c r="K11" s="77">
        <v>2617267.8567605056</v>
      </c>
      <c r="L11" s="69"/>
      <c r="M11" s="78">
        <f>IFERROR(K11/$K$11,0)</f>
        <v>1</v>
      </c>
      <c r="N11" s="78">
        <f>K11/'סכום נכסי הקרן'!$C$42</f>
        <v>0.15169296107392857</v>
      </c>
    </row>
    <row r="12" spans="2:14">
      <c r="B12" s="70" t="s">
        <v>198</v>
      </c>
      <c r="C12" s="71"/>
      <c r="D12" s="71"/>
      <c r="E12" s="71"/>
      <c r="F12" s="71"/>
      <c r="G12" s="71"/>
      <c r="H12" s="80"/>
      <c r="I12" s="82"/>
      <c r="J12" s="71"/>
      <c r="K12" s="80">
        <v>448480.65240275196</v>
      </c>
      <c r="L12" s="71"/>
      <c r="M12" s="81">
        <f t="shared" ref="M12:M75" si="0">IFERROR(K12/$K$11,0)</f>
        <v>0.17135451048478237</v>
      </c>
      <c r="N12" s="81">
        <f>K12/'סכום נכסי הקרן'!$C$42</f>
        <v>2.5993273088810179E-2</v>
      </c>
    </row>
    <row r="13" spans="2:14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446859.15029955399</v>
      </c>
      <c r="L13" s="71"/>
      <c r="M13" s="81">
        <f t="shared" si="0"/>
        <v>0.17073497049425004</v>
      </c>
      <c r="N13" s="81">
        <f>K13/'סכום נכסי הקרן'!$C$42</f>
        <v>2.5899293233142617E-2</v>
      </c>
    </row>
    <row r="14" spans="2:14">
      <c r="B14" s="76" t="s">
        <v>1528</v>
      </c>
      <c r="C14" s="73" t="s">
        <v>1529</v>
      </c>
      <c r="D14" s="86" t="s">
        <v>119</v>
      </c>
      <c r="E14" s="73" t="s">
        <v>1530</v>
      </c>
      <c r="F14" s="86" t="s">
        <v>1531</v>
      </c>
      <c r="G14" s="86" t="s">
        <v>132</v>
      </c>
      <c r="H14" s="83">
        <v>784180.67677200004</v>
      </c>
      <c r="I14" s="85">
        <v>1701</v>
      </c>
      <c r="J14" s="73"/>
      <c r="K14" s="83">
        <v>13338.913311892</v>
      </c>
      <c r="L14" s="84">
        <v>1.6631190939938673E-2</v>
      </c>
      <c r="M14" s="84">
        <f t="shared" si="0"/>
        <v>5.0965029343240749E-3</v>
      </c>
      <c r="N14" s="84">
        <f>K14/'סכום נכסי הקרן'!$C$42</f>
        <v>7.7310362122958473E-4</v>
      </c>
    </row>
    <row r="15" spans="2:14">
      <c r="B15" s="76" t="s">
        <v>1532</v>
      </c>
      <c r="C15" s="73" t="s">
        <v>1533</v>
      </c>
      <c r="D15" s="86" t="s">
        <v>119</v>
      </c>
      <c r="E15" s="73" t="s">
        <v>1530</v>
      </c>
      <c r="F15" s="86" t="s">
        <v>1531</v>
      </c>
      <c r="G15" s="86" t="s">
        <v>132</v>
      </c>
      <c r="H15" s="83">
        <v>4394059</v>
      </c>
      <c r="I15" s="85">
        <v>1616</v>
      </c>
      <c r="J15" s="73"/>
      <c r="K15" s="83">
        <v>71007.993439999991</v>
      </c>
      <c r="L15" s="84">
        <v>0.13043439800391149</v>
      </c>
      <c r="M15" s="84">
        <f t="shared" si="0"/>
        <v>2.7130579415700063E-2</v>
      </c>
      <c r="N15" s="84">
        <f>K15/'סכום נכסי הקרן'!$C$42</f>
        <v>4.1155179272189171E-3</v>
      </c>
    </row>
    <row r="16" spans="2:14">
      <c r="B16" s="76" t="s">
        <v>1534</v>
      </c>
      <c r="C16" s="73" t="s">
        <v>1535</v>
      </c>
      <c r="D16" s="86" t="s">
        <v>119</v>
      </c>
      <c r="E16" s="73" t="s">
        <v>1530</v>
      </c>
      <c r="F16" s="86" t="s">
        <v>1531</v>
      </c>
      <c r="G16" s="86" t="s">
        <v>132</v>
      </c>
      <c r="H16" s="83">
        <v>1321540.9873190001</v>
      </c>
      <c r="I16" s="85">
        <v>2939</v>
      </c>
      <c r="J16" s="73"/>
      <c r="K16" s="83">
        <v>38840.089617311001</v>
      </c>
      <c r="L16" s="84">
        <v>1.995124359149774E-2</v>
      </c>
      <c r="M16" s="84">
        <f t="shared" si="0"/>
        <v>1.4839936813110483E-2</v>
      </c>
      <c r="N16" s="84">
        <f>K16/'סכום נכסי הקרן'!$C$42</f>
        <v>2.251113957330728E-3</v>
      </c>
    </row>
    <row r="17" spans="2:14">
      <c r="B17" s="76" t="s">
        <v>1536</v>
      </c>
      <c r="C17" s="73" t="s">
        <v>1537</v>
      </c>
      <c r="D17" s="86" t="s">
        <v>119</v>
      </c>
      <c r="E17" s="73" t="s">
        <v>1538</v>
      </c>
      <c r="F17" s="86" t="s">
        <v>1531</v>
      </c>
      <c r="G17" s="86" t="s">
        <v>132</v>
      </c>
      <c r="H17" s="83">
        <v>608681.22658599995</v>
      </c>
      <c r="I17" s="85">
        <v>2914</v>
      </c>
      <c r="J17" s="73"/>
      <c r="K17" s="83">
        <v>17736.970942729</v>
      </c>
      <c r="L17" s="84">
        <v>7.4264404561861326E-3</v>
      </c>
      <c r="M17" s="84">
        <f t="shared" si="0"/>
        <v>6.7769032110770429E-3</v>
      </c>
      <c r="N17" s="84">
        <f>K17/'סכום נכסי הקרן'!$C$42</f>
        <v>1.0280085149996915E-3</v>
      </c>
    </row>
    <row r="18" spans="2:14">
      <c r="B18" s="76" t="s">
        <v>1539</v>
      </c>
      <c r="C18" s="73" t="s">
        <v>1540</v>
      </c>
      <c r="D18" s="86" t="s">
        <v>119</v>
      </c>
      <c r="E18" s="73" t="s">
        <v>1541</v>
      </c>
      <c r="F18" s="86" t="s">
        <v>1531</v>
      </c>
      <c r="G18" s="86" t="s">
        <v>132</v>
      </c>
      <c r="H18" s="83">
        <v>747437</v>
      </c>
      <c r="I18" s="85">
        <v>15540</v>
      </c>
      <c r="J18" s="73"/>
      <c r="K18" s="83">
        <v>116151.71009000001</v>
      </c>
      <c r="L18" s="84">
        <v>6.1840597492576435E-2</v>
      </c>
      <c r="M18" s="84">
        <f t="shared" si="0"/>
        <v>4.4378992310617191E-2</v>
      </c>
      <c r="N18" s="84">
        <f>K18/'סכום נכסי הקרן'!$C$42</f>
        <v>6.731980753074629E-3</v>
      </c>
    </row>
    <row r="19" spans="2:14">
      <c r="B19" s="76" t="s">
        <v>1542</v>
      </c>
      <c r="C19" s="73" t="s">
        <v>1543</v>
      </c>
      <c r="D19" s="86" t="s">
        <v>119</v>
      </c>
      <c r="E19" s="73" t="s">
        <v>1541</v>
      </c>
      <c r="F19" s="86" t="s">
        <v>1531</v>
      </c>
      <c r="G19" s="86" t="s">
        <v>132</v>
      </c>
      <c r="H19" s="83">
        <v>68498.081758</v>
      </c>
      <c r="I19" s="85">
        <v>17100</v>
      </c>
      <c r="J19" s="73"/>
      <c r="K19" s="83">
        <v>11713.171980652001</v>
      </c>
      <c r="L19" s="84">
        <v>8.7183258815651636E-3</v>
      </c>
      <c r="M19" s="84">
        <f t="shared" si="0"/>
        <v>4.4753432287782157E-3</v>
      </c>
      <c r="N19" s="84">
        <f>K19/'סכום נכסי הקרן'!$C$42</f>
        <v>6.7887806619552373E-4</v>
      </c>
    </row>
    <row r="20" spans="2:14">
      <c r="B20" s="76" t="s">
        <v>1544</v>
      </c>
      <c r="C20" s="73" t="s">
        <v>1545</v>
      </c>
      <c r="D20" s="86" t="s">
        <v>119</v>
      </c>
      <c r="E20" s="73" t="s">
        <v>1541</v>
      </c>
      <c r="F20" s="86" t="s">
        <v>1531</v>
      </c>
      <c r="G20" s="86" t="s">
        <v>132</v>
      </c>
      <c r="H20" s="83">
        <v>89112.352885999993</v>
      </c>
      <c r="I20" s="85">
        <v>28460</v>
      </c>
      <c r="J20" s="73"/>
      <c r="K20" s="83">
        <v>25361.375631417999</v>
      </c>
      <c r="L20" s="84">
        <v>1.1650820986090245E-2</v>
      </c>
      <c r="M20" s="84">
        <f t="shared" si="0"/>
        <v>9.6900191418729156E-3</v>
      </c>
      <c r="N20" s="84">
        <f>K20/'סכום נכסי הקרן'!$C$42</f>
        <v>1.469907696493751E-3</v>
      </c>
    </row>
    <row r="21" spans="2:14">
      <c r="B21" s="76" t="s">
        <v>1546</v>
      </c>
      <c r="C21" s="73" t="s">
        <v>1547</v>
      </c>
      <c r="D21" s="86" t="s">
        <v>119</v>
      </c>
      <c r="E21" s="73" t="s">
        <v>1541</v>
      </c>
      <c r="F21" s="86" t="s">
        <v>1531</v>
      </c>
      <c r="G21" s="86" t="s">
        <v>132</v>
      </c>
      <c r="H21" s="83">
        <v>89434.269939000005</v>
      </c>
      <c r="I21" s="85">
        <v>16970</v>
      </c>
      <c r="J21" s="73"/>
      <c r="K21" s="83">
        <v>15176.995608648</v>
      </c>
      <c r="L21" s="84">
        <v>3.6418755516559077E-3</v>
      </c>
      <c r="M21" s="84">
        <f t="shared" si="0"/>
        <v>5.7987934133089296E-3</v>
      </c>
      <c r="N21" s="84">
        <f>K21/'סכום נכסי הקרן'!$C$42</f>
        <v>8.7963614352082494E-4</v>
      </c>
    </row>
    <row r="22" spans="2:14">
      <c r="B22" s="76" t="s">
        <v>1548</v>
      </c>
      <c r="C22" s="73" t="s">
        <v>1549</v>
      </c>
      <c r="D22" s="86" t="s">
        <v>119</v>
      </c>
      <c r="E22" s="73" t="s">
        <v>1550</v>
      </c>
      <c r="F22" s="86" t="s">
        <v>1531</v>
      </c>
      <c r="G22" s="86" t="s">
        <v>132</v>
      </c>
      <c r="H22" s="83">
        <v>2265443</v>
      </c>
      <c r="I22" s="85">
        <v>1607</v>
      </c>
      <c r="J22" s="73"/>
      <c r="K22" s="83">
        <v>36405.669009999998</v>
      </c>
      <c r="L22" s="84">
        <v>3.7844988805670138E-2</v>
      </c>
      <c r="M22" s="84">
        <f t="shared" si="0"/>
        <v>1.390979869177804E-2</v>
      </c>
      <c r="N22" s="84">
        <f>K22/'סכום נכסי הקרן'!$C$42</f>
        <v>2.110018551498069E-3</v>
      </c>
    </row>
    <row r="23" spans="2:14">
      <c r="B23" s="76" t="s">
        <v>1551</v>
      </c>
      <c r="C23" s="73" t="s">
        <v>1552</v>
      </c>
      <c r="D23" s="86" t="s">
        <v>119</v>
      </c>
      <c r="E23" s="73" t="s">
        <v>1550</v>
      </c>
      <c r="F23" s="86" t="s">
        <v>1531</v>
      </c>
      <c r="G23" s="86" t="s">
        <v>132</v>
      </c>
      <c r="H23" s="83">
        <v>787345.80846600002</v>
      </c>
      <c r="I23" s="85">
        <v>1700</v>
      </c>
      <c r="J23" s="73"/>
      <c r="K23" s="83">
        <v>13384.878743922001</v>
      </c>
      <c r="L23" s="84">
        <v>5.3162539641008781E-3</v>
      </c>
      <c r="M23" s="84">
        <f t="shared" si="0"/>
        <v>5.1140653064409647E-3</v>
      </c>
      <c r="N23" s="84">
        <f>K23/'סכום נכסי הקרן'!$C$42</f>
        <v>7.7576770945947783E-4</v>
      </c>
    </row>
    <row r="24" spans="2:14">
      <c r="B24" s="76" t="s">
        <v>1553</v>
      </c>
      <c r="C24" s="73" t="s">
        <v>1554</v>
      </c>
      <c r="D24" s="86" t="s">
        <v>119</v>
      </c>
      <c r="E24" s="73" t="s">
        <v>1550</v>
      </c>
      <c r="F24" s="86" t="s">
        <v>1531</v>
      </c>
      <c r="G24" s="86" t="s">
        <v>132</v>
      </c>
      <c r="H24" s="83">
        <v>638237.40853300004</v>
      </c>
      <c r="I24" s="85">
        <v>1717</v>
      </c>
      <c r="J24" s="73"/>
      <c r="K24" s="83">
        <v>10958.53630442</v>
      </c>
      <c r="L24" s="84">
        <v>6.6543639588930378E-3</v>
      </c>
      <c r="M24" s="84">
        <f t="shared" si="0"/>
        <v>4.1870136738636323E-3</v>
      </c>
      <c r="N24" s="84">
        <f>K24/'סכום נכסי הקרן'!$C$42</f>
        <v>6.3514050224540268E-4</v>
      </c>
    </row>
    <row r="25" spans="2:14">
      <c r="B25" s="76" t="s">
        <v>1555</v>
      </c>
      <c r="C25" s="73" t="s">
        <v>1556</v>
      </c>
      <c r="D25" s="86" t="s">
        <v>119</v>
      </c>
      <c r="E25" s="73" t="s">
        <v>1550</v>
      </c>
      <c r="F25" s="86" t="s">
        <v>1531</v>
      </c>
      <c r="G25" s="86" t="s">
        <v>132</v>
      </c>
      <c r="H25" s="83">
        <v>2648597.641206</v>
      </c>
      <c r="I25" s="85">
        <v>2899</v>
      </c>
      <c r="J25" s="73"/>
      <c r="K25" s="83">
        <v>76782.845618562002</v>
      </c>
      <c r="L25" s="84">
        <v>1.805881983090913E-2</v>
      </c>
      <c r="M25" s="84">
        <f t="shared" si="0"/>
        <v>2.9337022353378504E-2</v>
      </c>
      <c r="N25" s="84">
        <f>K25/'סכום נכסי הקרן'!$C$42</f>
        <v>4.4502197898760179E-3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224</v>
      </c>
      <c r="C27" s="71"/>
      <c r="D27" s="71"/>
      <c r="E27" s="71"/>
      <c r="F27" s="71"/>
      <c r="G27" s="71"/>
      <c r="H27" s="80"/>
      <c r="I27" s="82"/>
      <c r="J27" s="71"/>
      <c r="K27" s="80">
        <v>1621.502103198</v>
      </c>
      <c r="L27" s="71"/>
      <c r="M27" s="81">
        <f t="shared" si="0"/>
        <v>6.1953999053233942E-4</v>
      </c>
      <c r="N27" s="81">
        <f>K27/'סכום נכסי הקרן'!$C$42</f>
        <v>9.3979855667564245E-5</v>
      </c>
    </row>
    <row r="28" spans="2:14">
      <c r="B28" s="76" t="s">
        <v>1557</v>
      </c>
      <c r="C28" s="73" t="s">
        <v>1558</v>
      </c>
      <c r="D28" s="86" t="s">
        <v>119</v>
      </c>
      <c r="E28" s="73" t="s">
        <v>1530</v>
      </c>
      <c r="F28" s="86" t="s">
        <v>1559</v>
      </c>
      <c r="G28" s="86" t="s">
        <v>132</v>
      </c>
      <c r="H28" s="83">
        <v>98026.5484</v>
      </c>
      <c r="I28" s="85">
        <v>340.49</v>
      </c>
      <c r="J28" s="73"/>
      <c r="K28" s="83">
        <v>333.770594647</v>
      </c>
      <c r="L28" s="84">
        <v>1.7348912543447034E-3</v>
      </c>
      <c r="M28" s="84">
        <f t="shared" si="0"/>
        <v>1.2752634155684808E-4</v>
      </c>
      <c r="N28" s="84">
        <f>K28/'סכום נכסי הקרן'!$C$42</f>
        <v>1.9344848365683479E-5</v>
      </c>
    </row>
    <row r="29" spans="2:14">
      <c r="B29" s="76" t="s">
        <v>1560</v>
      </c>
      <c r="C29" s="73" t="s">
        <v>1561</v>
      </c>
      <c r="D29" s="86" t="s">
        <v>119</v>
      </c>
      <c r="E29" s="73" t="s">
        <v>1530</v>
      </c>
      <c r="F29" s="86" t="s">
        <v>1559</v>
      </c>
      <c r="G29" s="86" t="s">
        <v>132</v>
      </c>
      <c r="H29" s="83">
        <v>1314.892474</v>
      </c>
      <c r="I29" s="85">
        <v>336.91</v>
      </c>
      <c r="J29" s="73"/>
      <c r="K29" s="83">
        <v>4.43000419</v>
      </c>
      <c r="L29" s="84">
        <v>7.5895410158252161E-6</v>
      </c>
      <c r="M29" s="84">
        <f t="shared" si="0"/>
        <v>1.6926063484702666E-6</v>
      </c>
      <c r="N29" s="84">
        <f>K29/'סכום נכסי הקרן'!$C$42</f>
        <v>2.5675646893198456E-7</v>
      </c>
    </row>
    <row r="30" spans="2:14">
      <c r="B30" s="76" t="s">
        <v>1562</v>
      </c>
      <c r="C30" s="73" t="s">
        <v>1563</v>
      </c>
      <c r="D30" s="86" t="s">
        <v>119</v>
      </c>
      <c r="E30" s="73" t="s">
        <v>1538</v>
      </c>
      <c r="F30" s="86" t="s">
        <v>1559</v>
      </c>
      <c r="G30" s="86" t="s">
        <v>132</v>
      </c>
      <c r="H30" s="83">
        <v>1.6041E-2</v>
      </c>
      <c r="I30" s="85">
        <v>338.17</v>
      </c>
      <c r="J30" s="73"/>
      <c r="K30" s="83">
        <v>5.4806000000000003E-5</v>
      </c>
      <c r="L30" s="84">
        <v>5.0137782790410004E-11</v>
      </c>
      <c r="M30" s="84">
        <f t="shared" si="0"/>
        <v>2.0940157064334839E-11</v>
      </c>
      <c r="N30" s="84">
        <f>K30/'סכום נכסי הקרן'!$C$42</f>
        <v>3.1764744304420954E-12</v>
      </c>
    </row>
    <row r="31" spans="2:14">
      <c r="B31" s="76" t="s">
        <v>1564</v>
      </c>
      <c r="C31" s="73" t="s">
        <v>1565</v>
      </c>
      <c r="D31" s="86" t="s">
        <v>119</v>
      </c>
      <c r="E31" s="73" t="s">
        <v>1538</v>
      </c>
      <c r="F31" s="86" t="s">
        <v>1559</v>
      </c>
      <c r="G31" s="86" t="s">
        <v>132</v>
      </c>
      <c r="H31" s="83">
        <v>4.0993000000000002E-2</v>
      </c>
      <c r="I31" s="85">
        <v>357.78</v>
      </c>
      <c r="J31" s="73"/>
      <c r="K31" s="83">
        <v>1.46594E-4</v>
      </c>
      <c r="L31" s="84">
        <v>2.2069710512942918E-10</v>
      </c>
      <c r="M31" s="84">
        <f t="shared" si="0"/>
        <v>5.6010316109351187E-11</v>
      </c>
      <c r="N31" s="84">
        <f>K31/'סכום נכסי הקרן'!$C$42</f>
        <v>8.4963707013142447E-12</v>
      </c>
    </row>
    <row r="32" spans="2:14">
      <c r="B32" s="76" t="s">
        <v>1566</v>
      </c>
      <c r="C32" s="73" t="s">
        <v>1567</v>
      </c>
      <c r="D32" s="86" t="s">
        <v>119</v>
      </c>
      <c r="E32" s="73" t="s">
        <v>1550</v>
      </c>
      <c r="F32" s="86" t="s">
        <v>1559</v>
      </c>
      <c r="G32" s="86" t="s">
        <v>132</v>
      </c>
      <c r="H32" s="83">
        <v>37428.318480000002</v>
      </c>
      <c r="I32" s="85">
        <v>3428.69</v>
      </c>
      <c r="J32" s="73"/>
      <c r="K32" s="83">
        <v>1283.301012892</v>
      </c>
      <c r="L32" s="84">
        <v>4.2752652605441768E-3</v>
      </c>
      <c r="M32" s="84">
        <f t="shared" si="0"/>
        <v>4.9032085484761645E-4</v>
      </c>
      <c r="N32" s="84">
        <f>K32/'סכום נכסי הקרן'!$C$42</f>
        <v>7.437822234813487E-5</v>
      </c>
    </row>
    <row r="33" spans="2:14">
      <c r="B33" s="76" t="s">
        <v>1568</v>
      </c>
      <c r="C33" s="73" t="s">
        <v>1569</v>
      </c>
      <c r="D33" s="86" t="s">
        <v>119</v>
      </c>
      <c r="E33" s="73" t="s">
        <v>1550</v>
      </c>
      <c r="F33" s="86" t="s">
        <v>1559</v>
      </c>
      <c r="G33" s="86" t="s">
        <v>132</v>
      </c>
      <c r="H33" s="83">
        <v>2.0496E-2</v>
      </c>
      <c r="I33" s="85">
        <v>337.56</v>
      </c>
      <c r="J33" s="73"/>
      <c r="K33" s="83">
        <v>6.9064000000000001E-5</v>
      </c>
      <c r="L33" s="84">
        <v>4.5232207435291709E-11</v>
      </c>
      <c r="M33" s="84">
        <f t="shared" si="0"/>
        <v>2.6387822637872153E-11</v>
      </c>
      <c r="N33" s="84">
        <f>K33/'סכום נכסי הקרן'!$C$42</f>
        <v>4.0028469522324719E-12</v>
      </c>
    </row>
    <row r="34" spans="2:14">
      <c r="B34" s="76" t="s">
        <v>1570</v>
      </c>
      <c r="C34" s="73" t="s">
        <v>1571</v>
      </c>
      <c r="D34" s="86" t="s">
        <v>119</v>
      </c>
      <c r="E34" s="73" t="s">
        <v>1550</v>
      </c>
      <c r="F34" s="86" t="s">
        <v>1559</v>
      </c>
      <c r="G34" s="86" t="s">
        <v>132</v>
      </c>
      <c r="H34" s="83">
        <v>6.1044000000000001E-2</v>
      </c>
      <c r="I34" s="85">
        <v>361.37</v>
      </c>
      <c r="J34" s="73"/>
      <c r="K34" s="83">
        <v>2.21005E-4</v>
      </c>
      <c r="L34" s="84">
        <v>2.7104915551297437E-10</v>
      </c>
      <c r="M34" s="84">
        <f t="shared" si="0"/>
        <v>8.4441108856755112E-11</v>
      </c>
      <c r="N34" s="84">
        <f>K34/'סכום נכסי הקרן'!$C$42</f>
        <v>1.280912183884712E-11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197</v>
      </c>
      <c r="C36" s="71"/>
      <c r="D36" s="71"/>
      <c r="E36" s="71"/>
      <c r="F36" s="71"/>
      <c r="G36" s="71"/>
      <c r="H36" s="80"/>
      <c r="I36" s="82"/>
      <c r="J36" s="80">
        <v>16.260498119000001</v>
      </c>
      <c r="K36" s="80">
        <v>2168787.204357754</v>
      </c>
      <c r="L36" s="71"/>
      <c r="M36" s="81">
        <f t="shared" si="0"/>
        <v>0.82864548951521777</v>
      </c>
      <c r="N36" s="81">
        <f>K36/'סכום נכסי הקרן'!$C$42</f>
        <v>0.12569968798511841</v>
      </c>
    </row>
    <row r="37" spans="2:14">
      <c r="B37" s="89" t="s">
        <v>225</v>
      </c>
      <c r="C37" s="71"/>
      <c r="D37" s="71"/>
      <c r="E37" s="71"/>
      <c r="F37" s="71"/>
      <c r="G37" s="71"/>
      <c r="H37" s="80"/>
      <c r="I37" s="82"/>
      <c r="J37" s="80">
        <v>16.260498119000001</v>
      </c>
      <c r="K37" s="80">
        <v>2152103.8974970588</v>
      </c>
      <c r="L37" s="71"/>
      <c r="M37" s="81">
        <f t="shared" si="0"/>
        <v>0.82227116798079725</v>
      </c>
      <c r="N37" s="81">
        <f>K37/'סכום נכסי הקרן'!$C$42</f>
        <v>0.12473274827672487</v>
      </c>
    </row>
    <row r="38" spans="2:14">
      <c r="B38" s="76" t="s">
        <v>1572</v>
      </c>
      <c r="C38" s="73" t="s">
        <v>1573</v>
      </c>
      <c r="D38" s="86" t="s">
        <v>27</v>
      </c>
      <c r="E38" s="73"/>
      <c r="F38" s="86" t="s">
        <v>1531</v>
      </c>
      <c r="G38" s="86" t="s">
        <v>131</v>
      </c>
      <c r="H38" s="83">
        <v>571294.44778799999</v>
      </c>
      <c r="I38" s="85">
        <v>6292.2</v>
      </c>
      <c r="J38" s="73"/>
      <c r="K38" s="83">
        <v>129948.36611479698</v>
      </c>
      <c r="L38" s="84">
        <v>1.283950049897665E-2</v>
      </c>
      <c r="M38" s="84">
        <f t="shared" si="0"/>
        <v>4.9650388583321825E-2</v>
      </c>
      <c r="N38" s="84">
        <f>K38/'סכום נכסי הקרן'!$C$42</f>
        <v>7.5316144626752651E-3</v>
      </c>
    </row>
    <row r="39" spans="2:14">
      <c r="B39" s="76" t="s">
        <v>1574</v>
      </c>
      <c r="C39" s="73" t="s">
        <v>1575</v>
      </c>
      <c r="D39" s="86" t="s">
        <v>1402</v>
      </c>
      <c r="E39" s="73"/>
      <c r="F39" s="86" t="s">
        <v>1531</v>
      </c>
      <c r="G39" s="86" t="s">
        <v>131</v>
      </c>
      <c r="H39" s="83">
        <v>351366.09830499999</v>
      </c>
      <c r="I39" s="85">
        <v>5797</v>
      </c>
      <c r="J39" s="73"/>
      <c r="K39" s="83">
        <v>73632.824178857991</v>
      </c>
      <c r="L39" s="84">
        <v>2.0784744058266785E-3</v>
      </c>
      <c r="M39" s="84">
        <f t="shared" si="0"/>
        <v>2.8133469025213263E-2</v>
      </c>
      <c r="N39" s="84">
        <f>K39/'סכום נכסי הקרן'!$C$42</f>
        <v>4.2676492217162514E-3</v>
      </c>
    </row>
    <row r="40" spans="2:14">
      <c r="B40" s="76" t="s">
        <v>1576</v>
      </c>
      <c r="C40" s="73" t="s">
        <v>1577</v>
      </c>
      <c r="D40" s="86" t="s">
        <v>1402</v>
      </c>
      <c r="E40" s="73"/>
      <c r="F40" s="86" t="s">
        <v>1531</v>
      </c>
      <c r="G40" s="86" t="s">
        <v>131</v>
      </c>
      <c r="H40" s="83">
        <v>71322.130298000004</v>
      </c>
      <c r="I40" s="85">
        <v>14954</v>
      </c>
      <c r="J40" s="73"/>
      <c r="K40" s="83">
        <v>38555.823583887999</v>
      </c>
      <c r="L40" s="84">
        <v>7.440762708603773E-4</v>
      </c>
      <c r="M40" s="84">
        <f t="shared" si="0"/>
        <v>1.473132506644163E-2</v>
      </c>
      <c r="N40" s="84">
        <f>K40/'סכום נכסי הקרן'!$C$42</f>
        <v>2.2346383198711185E-3</v>
      </c>
    </row>
    <row r="41" spans="2:14">
      <c r="B41" s="76" t="s">
        <v>1578</v>
      </c>
      <c r="C41" s="73" t="s">
        <v>1579</v>
      </c>
      <c r="D41" s="86" t="s">
        <v>1402</v>
      </c>
      <c r="E41" s="73"/>
      <c r="F41" s="86" t="s">
        <v>1531</v>
      </c>
      <c r="G41" s="86" t="s">
        <v>131</v>
      </c>
      <c r="H41" s="83">
        <v>263042.660072</v>
      </c>
      <c r="I41" s="85">
        <v>7471</v>
      </c>
      <c r="J41" s="73"/>
      <c r="K41" s="83">
        <v>71041.680439560994</v>
      </c>
      <c r="L41" s="84">
        <v>1.1586669194059676E-3</v>
      </c>
      <c r="M41" s="84">
        <f t="shared" si="0"/>
        <v>2.7143450471092422E-2</v>
      </c>
      <c r="N41" s="84">
        <f>K41/'סכום נכסי הקרן'!$C$42</f>
        <v>4.1174703757235311E-3</v>
      </c>
    </row>
    <row r="42" spans="2:14">
      <c r="B42" s="76" t="s">
        <v>1580</v>
      </c>
      <c r="C42" s="73" t="s">
        <v>1581</v>
      </c>
      <c r="D42" s="86" t="s">
        <v>1402</v>
      </c>
      <c r="E42" s="73"/>
      <c r="F42" s="86" t="s">
        <v>1531</v>
      </c>
      <c r="G42" s="86" t="s">
        <v>131</v>
      </c>
      <c r="H42" s="83">
        <v>64310.035888999999</v>
      </c>
      <c r="I42" s="85">
        <v>8283</v>
      </c>
      <c r="J42" s="73"/>
      <c r="K42" s="83">
        <v>19256.382985029002</v>
      </c>
      <c r="L42" s="84">
        <v>1.3997964384331518E-4</v>
      </c>
      <c r="M42" s="84">
        <f t="shared" si="0"/>
        <v>7.3574368535834073E-3</v>
      </c>
      <c r="N42" s="84">
        <f>K42/'סכום נכסי הקרן'!$C$42</f>
        <v>1.1160713822345155E-3</v>
      </c>
    </row>
    <row r="43" spans="2:14">
      <c r="B43" s="76" t="s">
        <v>1582</v>
      </c>
      <c r="C43" s="73" t="s">
        <v>1583</v>
      </c>
      <c r="D43" s="86" t="s">
        <v>1402</v>
      </c>
      <c r="E43" s="73"/>
      <c r="F43" s="86" t="s">
        <v>1531</v>
      </c>
      <c r="G43" s="86" t="s">
        <v>131</v>
      </c>
      <c r="H43" s="83">
        <v>466372.58655399998</v>
      </c>
      <c r="I43" s="85">
        <v>3215</v>
      </c>
      <c r="J43" s="73"/>
      <c r="K43" s="83">
        <v>54202.871347915003</v>
      </c>
      <c r="L43" s="84">
        <v>5.0665388754180083E-4</v>
      </c>
      <c r="M43" s="84">
        <f t="shared" si="0"/>
        <v>2.0709714983090807E-2</v>
      </c>
      <c r="N43" s="84">
        <f>K43/'סכום נכסי הקרן'!$C$42</f>
        <v>3.141517988782149E-3</v>
      </c>
    </row>
    <row r="44" spans="2:14">
      <c r="B44" s="76" t="s">
        <v>1584</v>
      </c>
      <c r="C44" s="73" t="s">
        <v>1585</v>
      </c>
      <c r="D44" s="86" t="s">
        <v>1402</v>
      </c>
      <c r="E44" s="73"/>
      <c r="F44" s="86" t="s">
        <v>1531</v>
      </c>
      <c r="G44" s="86" t="s">
        <v>131</v>
      </c>
      <c r="H44" s="83">
        <v>42378.023894999998</v>
      </c>
      <c r="I44" s="85">
        <v>12946</v>
      </c>
      <c r="J44" s="73"/>
      <c r="K44" s="83">
        <v>19832.82618901</v>
      </c>
      <c r="L44" s="84">
        <v>1.4229631748230659E-4</v>
      </c>
      <c r="M44" s="84">
        <f t="shared" si="0"/>
        <v>7.5776830169602362E-3</v>
      </c>
      <c r="N44" s="84">
        <f>K44/'סכום נכסי הקרן'!$C$42</f>
        <v>1.1494811749223188E-3</v>
      </c>
    </row>
    <row r="45" spans="2:14">
      <c r="B45" s="76" t="s">
        <v>1586</v>
      </c>
      <c r="C45" s="73" t="s">
        <v>1587</v>
      </c>
      <c r="D45" s="86" t="s">
        <v>27</v>
      </c>
      <c r="E45" s="73"/>
      <c r="F45" s="86" t="s">
        <v>1531</v>
      </c>
      <c r="G45" s="86" t="s">
        <v>139</v>
      </c>
      <c r="H45" s="83">
        <v>529808.79598199995</v>
      </c>
      <c r="I45" s="85">
        <v>4961</v>
      </c>
      <c r="J45" s="73"/>
      <c r="K45" s="83">
        <v>70091.047776975</v>
      </c>
      <c r="L45" s="84">
        <v>7.194229036577824E-3</v>
      </c>
      <c r="M45" s="84">
        <f t="shared" si="0"/>
        <v>2.6780234814685503E-2</v>
      </c>
      <c r="N45" s="84">
        <f>K45/'סכום נכסי הקרן'!$C$42</f>
        <v>4.0623731172947548E-3</v>
      </c>
    </row>
    <row r="46" spans="2:14">
      <c r="B46" s="76" t="s">
        <v>1588</v>
      </c>
      <c r="C46" s="73" t="s">
        <v>1589</v>
      </c>
      <c r="D46" s="86" t="s">
        <v>120</v>
      </c>
      <c r="E46" s="73"/>
      <c r="F46" s="86" t="s">
        <v>1531</v>
      </c>
      <c r="G46" s="86" t="s">
        <v>131</v>
      </c>
      <c r="H46" s="83">
        <v>784625.17251799989</v>
      </c>
      <c r="I46" s="85">
        <v>1002.5</v>
      </c>
      <c r="J46" s="73"/>
      <c r="K46" s="83">
        <v>28435.110486510002</v>
      </c>
      <c r="L46" s="84">
        <v>3.6559089685599859E-3</v>
      </c>
      <c r="M46" s="84">
        <f t="shared" si="0"/>
        <v>1.0864425058008869E-2</v>
      </c>
      <c r="N46" s="84">
        <f>K46/'סכום נכסי הקרן'!$C$42</f>
        <v>1.6480568074151536E-3</v>
      </c>
    </row>
    <row r="47" spans="2:14">
      <c r="B47" s="76" t="s">
        <v>1590</v>
      </c>
      <c r="C47" s="73" t="s">
        <v>1591</v>
      </c>
      <c r="D47" s="86" t="s">
        <v>120</v>
      </c>
      <c r="E47" s="73"/>
      <c r="F47" s="86" t="s">
        <v>1531</v>
      </c>
      <c r="G47" s="86" t="s">
        <v>131</v>
      </c>
      <c r="H47" s="83">
        <v>587418.15300000005</v>
      </c>
      <c r="I47" s="85">
        <v>498.4</v>
      </c>
      <c r="J47" s="73"/>
      <c r="K47" s="83">
        <v>10583.606849505</v>
      </c>
      <c r="L47" s="84">
        <v>9.5325137944307842E-4</v>
      </c>
      <c r="M47" s="84">
        <f t="shared" si="0"/>
        <v>4.0437614446557808E-3</v>
      </c>
      <c r="N47" s="84">
        <f>K47/'סכום נכסי הקרן'!$C$42</f>
        <v>6.1341014741642249E-4</v>
      </c>
    </row>
    <row r="48" spans="2:14">
      <c r="B48" s="76" t="s">
        <v>1592</v>
      </c>
      <c r="C48" s="73" t="s">
        <v>1593</v>
      </c>
      <c r="D48" s="86" t="s">
        <v>1402</v>
      </c>
      <c r="E48" s="73"/>
      <c r="F48" s="86" t="s">
        <v>1531</v>
      </c>
      <c r="G48" s="86" t="s">
        <v>131</v>
      </c>
      <c r="H48" s="83">
        <v>130071.16245</v>
      </c>
      <c r="I48" s="85">
        <v>10118</v>
      </c>
      <c r="J48" s="73"/>
      <c r="K48" s="83">
        <v>47575.569783338004</v>
      </c>
      <c r="L48" s="84">
        <v>9.5167522059469109E-4</v>
      </c>
      <c r="M48" s="84">
        <f t="shared" si="0"/>
        <v>1.8177570041388175E-2</v>
      </c>
      <c r="N48" s="84">
        <f>K48/'סכום נכסי הקרן'!$C$42</f>
        <v>2.757409424706907E-3</v>
      </c>
    </row>
    <row r="49" spans="2:14">
      <c r="B49" s="76" t="s">
        <v>1594</v>
      </c>
      <c r="C49" s="73" t="s">
        <v>1595</v>
      </c>
      <c r="D49" s="86" t="s">
        <v>27</v>
      </c>
      <c r="E49" s="73"/>
      <c r="F49" s="86" t="s">
        <v>1531</v>
      </c>
      <c r="G49" s="86" t="s">
        <v>131</v>
      </c>
      <c r="H49" s="83">
        <v>111189.86467400001</v>
      </c>
      <c r="I49" s="85">
        <v>4594</v>
      </c>
      <c r="J49" s="73"/>
      <c r="K49" s="83">
        <v>18465.645515997003</v>
      </c>
      <c r="L49" s="84">
        <v>1.1407459442528609E-2</v>
      </c>
      <c r="M49" s="84">
        <f t="shared" si="0"/>
        <v>7.0553136043372544E-3</v>
      </c>
      <c r="N49" s="84">
        <f>K49/'סכום נכסי הקרן'!$C$42</f>
        <v>1.0702414119470899E-3</v>
      </c>
    </row>
    <row r="50" spans="2:14">
      <c r="B50" s="76" t="s">
        <v>1596</v>
      </c>
      <c r="C50" s="73" t="s">
        <v>1597</v>
      </c>
      <c r="D50" s="86" t="s">
        <v>1402</v>
      </c>
      <c r="E50" s="73"/>
      <c r="F50" s="86" t="s">
        <v>1531</v>
      </c>
      <c r="G50" s="86" t="s">
        <v>131</v>
      </c>
      <c r="H50" s="83">
        <v>314184.79497599998</v>
      </c>
      <c r="I50" s="85">
        <v>5463</v>
      </c>
      <c r="J50" s="73"/>
      <c r="K50" s="83">
        <v>62047.553988583</v>
      </c>
      <c r="L50" s="84">
        <v>8.6641568896079768E-3</v>
      </c>
      <c r="M50" s="84">
        <f t="shared" si="0"/>
        <v>2.3706994233819719E-2</v>
      </c>
      <c r="N50" s="84">
        <f>K50/'סכום נכסי הקרן'!$C$42</f>
        <v>3.5961841534906639E-3</v>
      </c>
    </row>
    <row r="51" spans="2:14">
      <c r="B51" s="76" t="s">
        <v>1598</v>
      </c>
      <c r="C51" s="73" t="s">
        <v>1599</v>
      </c>
      <c r="D51" s="86" t="s">
        <v>120</v>
      </c>
      <c r="E51" s="73"/>
      <c r="F51" s="86" t="s">
        <v>1531</v>
      </c>
      <c r="G51" s="86" t="s">
        <v>131</v>
      </c>
      <c r="H51" s="83">
        <v>4299552.6249120003</v>
      </c>
      <c r="I51" s="85">
        <v>731.7</v>
      </c>
      <c r="J51" s="73"/>
      <c r="K51" s="83">
        <v>113727.273001956</v>
      </c>
      <c r="L51" s="84">
        <v>5.4251640988421893E-3</v>
      </c>
      <c r="M51" s="84">
        <f t="shared" si="0"/>
        <v>4.3452668670573395E-2</v>
      </c>
      <c r="N51" s="84">
        <f>K51/'סכום נכסי הקרן'!$C$42</f>
        <v>6.5914639772036059E-3</v>
      </c>
    </row>
    <row r="52" spans="2:14">
      <c r="B52" s="76" t="s">
        <v>1600</v>
      </c>
      <c r="C52" s="73" t="s">
        <v>1601</v>
      </c>
      <c r="D52" s="86" t="s">
        <v>1602</v>
      </c>
      <c r="E52" s="73"/>
      <c r="F52" s="86" t="s">
        <v>1531</v>
      </c>
      <c r="G52" s="86" t="s">
        <v>136</v>
      </c>
      <c r="H52" s="83">
        <v>5196406.4649550002</v>
      </c>
      <c r="I52" s="85">
        <v>2140</v>
      </c>
      <c r="J52" s="73"/>
      <c r="K52" s="83">
        <v>51211.250852837999</v>
      </c>
      <c r="L52" s="84">
        <v>1.6898954310551408E-2</v>
      </c>
      <c r="M52" s="84">
        <f t="shared" si="0"/>
        <v>1.9566683142712094E-2</v>
      </c>
      <c r="N52" s="84">
        <f>K52/'סכום נכסי הקרן'!$C$42</f>
        <v>2.9681281043133201E-3</v>
      </c>
    </row>
    <row r="53" spans="2:14">
      <c r="B53" s="76" t="s">
        <v>1603</v>
      </c>
      <c r="C53" s="73" t="s">
        <v>1604</v>
      </c>
      <c r="D53" s="86" t="s">
        <v>27</v>
      </c>
      <c r="E53" s="73"/>
      <c r="F53" s="86" t="s">
        <v>1531</v>
      </c>
      <c r="G53" s="86" t="s">
        <v>133</v>
      </c>
      <c r="H53" s="83">
        <v>1739717.6580590003</v>
      </c>
      <c r="I53" s="85">
        <v>2868.5</v>
      </c>
      <c r="J53" s="73"/>
      <c r="K53" s="83">
        <v>196231.72637802505</v>
      </c>
      <c r="L53" s="84">
        <v>7.5059816982708145E-3</v>
      </c>
      <c r="M53" s="84">
        <f t="shared" si="0"/>
        <v>7.4975790449246835E-2</v>
      </c>
      <c r="N53" s="84">
        <f>K53/'סכום נכסי הקרן'!$C$42</f>
        <v>1.1373299662104626E-2</v>
      </c>
    </row>
    <row r="54" spans="2:14">
      <c r="B54" s="76" t="s">
        <v>1605</v>
      </c>
      <c r="C54" s="73" t="s">
        <v>1606</v>
      </c>
      <c r="D54" s="86" t="s">
        <v>1402</v>
      </c>
      <c r="E54" s="73"/>
      <c r="F54" s="86" t="s">
        <v>1531</v>
      </c>
      <c r="G54" s="86" t="s">
        <v>131</v>
      </c>
      <c r="H54" s="83">
        <v>86496.064276000005</v>
      </c>
      <c r="I54" s="85">
        <v>7029</v>
      </c>
      <c r="J54" s="73"/>
      <c r="K54" s="83">
        <v>21978.507214272999</v>
      </c>
      <c r="L54" s="84">
        <v>3.760698446782609E-3</v>
      </c>
      <c r="M54" s="84">
        <f t="shared" si="0"/>
        <v>8.3975001479125073E-3</v>
      </c>
      <c r="N54" s="84">
        <f>K54/'סכום נכסי הקרן'!$C$42</f>
        <v>1.2738416630556015E-3</v>
      </c>
    </row>
    <row r="55" spans="2:14">
      <c r="B55" s="76" t="s">
        <v>1607</v>
      </c>
      <c r="C55" s="73" t="s">
        <v>1608</v>
      </c>
      <c r="D55" s="86" t="s">
        <v>27</v>
      </c>
      <c r="E55" s="73"/>
      <c r="F55" s="86" t="s">
        <v>1531</v>
      </c>
      <c r="G55" s="86" t="s">
        <v>131</v>
      </c>
      <c r="H55" s="83">
        <v>143647.235135</v>
      </c>
      <c r="I55" s="85">
        <v>3158</v>
      </c>
      <c r="J55" s="73"/>
      <c r="K55" s="83">
        <v>16399.012563603999</v>
      </c>
      <c r="L55" s="84">
        <v>2.7518627420498082E-3</v>
      </c>
      <c r="M55" s="84">
        <f t="shared" si="0"/>
        <v>6.2656989888309313E-3</v>
      </c>
      <c r="N55" s="84">
        <f>K55/'סכום נכסי הקרן'!$C$42</f>
        <v>9.5046243281368421E-4</v>
      </c>
    </row>
    <row r="56" spans="2:14">
      <c r="B56" s="76" t="s">
        <v>1609</v>
      </c>
      <c r="C56" s="73" t="s">
        <v>1610</v>
      </c>
      <c r="D56" s="86" t="s">
        <v>1386</v>
      </c>
      <c r="E56" s="73"/>
      <c r="F56" s="86" t="s">
        <v>1531</v>
      </c>
      <c r="G56" s="86" t="s">
        <v>131</v>
      </c>
      <c r="H56" s="83">
        <v>96923.995244999998</v>
      </c>
      <c r="I56" s="85">
        <v>4989</v>
      </c>
      <c r="J56" s="73"/>
      <c r="K56" s="83">
        <v>17480.470313825001</v>
      </c>
      <c r="L56" s="84">
        <v>5.5831794495967736E-4</v>
      </c>
      <c r="M56" s="84">
        <f t="shared" si="0"/>
        <v>6.6789000096693424E-3</v>
      </c>
      <c r="N56" s="84">
        <f>K56/'סכום נכסי הקרן'!$C$42</f>
        <v>1.0131421191834327E-3</v>
      </c>
    </row>
    <row r="57" spans="2:14">
      <c r="B57" s="76" t="s">
        <v>1611</v>
      </c>
      <c r="C57" s="73" t="s">
        <v>1612</v>
      </c>
      <c r="D57" s="86" t="s">
        <v>120</v>
      </c>
      <c r="E57" s="73"/>
      <c r="F57" s="86" t="s">
        <v>1531</v>
      </c>
      <c r="G57" s="86" t="s">
        <v>131</v>
      </c>
      <c r="H57" s="83">
        <v>1369127.7971950001</v>
      </c>
      <c r="I57" s="85">
        <v>483.9</v>
      </c>
      <c r="J57" s="73"/>
      <c r="K57" s="83">
        <v>23950.132021461999</v>
      </c>
      <c r="L57" s="84">
        <v>1.4388531684987493E-2</v>
      </c>
      <c r="M57" s="84">
        <f t="shared" si="0"/>
        <v>9.1508142583105762E-3</v>
      </c>
      <c r="N57" s="84">
        <f>K57/'סכום נכסי הקרן'!$C$42</f>
        <v>1.388114111080657E-3</v>
      </c>
    </row>
    <row r="58" spans="2:14">
      <c r="B58" s="76" t="s">
        <v>1613</v>
      </c>
      <c r="C58" s="73" t="s">
        <v>1614</v>
      </c>
      <c r="D58" s="86" t="s">
        <v>120</v>
      </c>
      <c r="E58" s="73"/>
      <c r="F58" s="86" t="s">
        <v>1531</v>
      </c>
      <c r="G58" s="86" t="s">
        <v>131</v>
      </c>
      <c r="H58" s="83">
        <v>181763.95991799998</v>
      </c>
      <c r="I58" s="85">
        <v>3861.5</v>
      </c>
      <c r="J58" s="73"/>
      <c r="K58" s="83">
        <v>25373.017353166</v>
      </c>
      <c r="L58" s="84">
        <v>1.8394380808901584E-3</v>
      </c>
      <c r="M58" s="84">
        <f t="shared" si="0"/>
        <v>9.6944671855524831E-3</v>
      </c>
      <c r="N58" s="84">
        <f>K58/'סכום נכסי הקרן'!$C$42</f>
        <v>1.4705824334104909E-3</v>
      </c>
    </row>
    <row r="59" spans="2:14">
      <c r="B59" s="76" t="s">
        <v>1615</v>
      </c>
      <c r="C59" s="73" t="s">
        <v>1616</v>
      </c>
      <c r="D59" s="86" t="s">
        <v>27</v>
      </c>
      <c r="E59" s="73"/>
      <c r="F59" s="86" t="s">
        <v>1531</v>
      </c>
      <c r="G59" s="86" t="s">
        <v>133</v>
      </c>
      <c r="H59" s="83">
        <v>1216794.745499</v>
      </c>
      <c r="I59" s="85">
        <v>644.1</v>
      </c>
      <c r="J59" s="73"/>
      <c r="K59" s="83">
        <v>30818.125801061004</v>
      </c>
      <c r="L59" s="84">
        <v>6.8258929311155936E-3</v>
      </c>
      <c r="M59" s="84">
        <f t="shared" si="0"/>
        <v>1.1774922357089502E-2</v>
      </c>
      <c r="N59" s="84">
        <f>K59/'סכום נכסי הקרן'!$C$42</f>
        <v>1.7861728387625093E-3</v>
      </c>
    </row>
    <row r="60" spans="2:14">
      <c r="B60" s="76" t="s">
        <v>1617</v>
      </c>
      <c r="C60" s="73" t="s">
        <v>1618</v>
      </c>
      <c r="D60" s="86" t="s">
        <v>120</v>
      </c>
      <c r="E60" s="73"/>
      <c r="F60" s="86" t="s">
        <v>1531</v>
      </c>
      <c r="G60" s="86" t="s">
        <v>131</v>
      </c>
      <c r="H60" s="83">
        <v>2033054.4792839999</v>
      </c>
      <c r="I60" s="85">
        <v>994.25</v>
      </c>
      <c r="J60" s="73"/>
      <c r="K60" s="83">
        <v>73072.323639495007</v>
      </c>
      <c r="L60" s="84">
        <v>8.6643981068239145E-3</v>
      </c>
      <c r="M60" s="84">
        <f t="shared" si="0"/>
        <v>2.7919314200396544E-2</v>
      </c>
      <c r="N60" s="84">
        <f>K60/'סכום נכסי הקרן'!$C$42</f>
        <v>4.235163442211534E-3</v>
      </c>
    </row>
    <row r="61" spans="2:14">
      <c r="B61" s="76" t="s">
        <v>1619</v>
      </c>
      <c r="C61" s="73" t="s">
        <v>1620</v>
      </c>
      <c r="D61" s="86" t="s">
        <v>1402</v>
      </c>
      <c r="E61" s="73"/>
      <c r="F61" s="86" t="s">
        <v>1531</v>
      </c>
      <c r="G61" s="86" t="s">
        <v>131</v>
      </c>
      <c r="H61" s="83">
        <v>79703.328588999997</v>
      </c>
      <c r="I61" s="85">
        <v>30470</v>
      </c>
      <c r="J61" s="73"/>
      <c r="K61" s="83">
        <v>87792.459259106996</v>
      </c>
      <c r="L61" s="84">
        <v>4.5285982152840909E-3</v>
      </c>
      <c r="M61" s="84">
        <f t="shared" si="0"/>
        <v>3.354355154453742E-2</v>
      </c>
      <c r="N61" s="84">
        <f>K61/'סכום נכסי הקרן'!$C$42</f>
        <v>5.0883206587268312E-3</v>
      </c>
    </row>
    <row r="62" spans="2:14">
      <c r="B62" s="76" t="s">
        <v>1621</v>
      </c>
      <c r="C62" s="73" t="s">
        <v>1622</v>
      </c>
      <c r="D62" s="86" t="s">
        <v>27</v>
      </c>
      <c r="E62" s="73"/>
      <c r="F62" s="86" t="s">
        <v>1531</v>
      </c>
      <c r="G62" s="86" t="s">
        <v>131</v>
      </c>
      <c r="H62" s="83">
        <v>804997.16553599993</v>
      </c>
      <c r="I62" s="85">
        <v>653.42999999999995</v>
      </c>
      <c r="J62" s="73"/>
      <c r="K62" s="83">
        <v>19015.236119265002</v>
      </c>
      <c r="L62" s="84">
        <v>2.2486789873293E-3</v>
      </c>
      <c r="M62" s="84">
        <f t="shared" si="0"/>
        <v>7.2652999845422396E-3</v>
      </c>
      <c r="N62" s="84">
        <f>K62/'סכום נכסי הקרן'!$C$42</f>
        <v>1.1020948677455799E-3</v>
      </c>
    </row>
    <row r="63" spans="2:14">
      <c r="B63" s="76" t="s">
        <v>1623</v>
      </c>
      <c r="C63" s="73" t="s">
        <v>1624</v>
      </c>
      <c r="D63" s="86" t="s">
        <v>1402</v>
      </c>
      <c r="E63" s="73"/>
      <c r="F63" s="86" t="s">
        <v>1531</v>
      </c>
      <c r="G63" s="86" t="s">
        <v>131</v>
      </c>
      <c r="H63" s="83">
        <v>50769.711795000003</v>
      </c>
      <c r="I63" s="85">
        <v>11508</v>
      </c>
      <c r="J63" s="73"/>
      <c r="K63" s="83">
        <v>21120.921036626998</v>
      </c>
      <c r="L63" s="84">
        <v>1.002363510266535E-3</v>
      </c>
      <c r="M63" s="84">
        <f t="shared" si="0"/>
        <v>8.0698354897343928E-3</v>
      </c>
      <c r="N63" s="84">
        <f>K63/'סכום נכסי הקרן'!$C$42</f>
        <v>1.2241372408172866E-3</v>
      </c>
    </row>
    <row r="64" spans="2:14">
      <c r="B64" s="76" t="s">
        <v>1625</v>
      </c>
      <c r="C64" s="73" t="s">
        <v>1626</v>
      </c>
      <c r="D64" s="86" t="s">
        <v>27</v>
      </c>
      <c r="E64" s="73"/>
      <c r="F64" s="86" t="s">
        <v>1531</v>
      </c>
      <c r="G64" s="86" t="s">
        <v>133</v>
      </c>
      <c r="H64" s="83">
        <v>386556.30584500002</v>
      </c>
      <c r="I64" s="85">
        <v>20348</v>
      </c>
      <c r="J64" s="73"/>
      <c r="K64" s="83">
        <v>309292.99930566101</v>
      </c>
      <c r="L64" s="84">
        <v>1.4245444539064478E-2</v>
      </c>
      <c r="M64" s="84">
        <f t="shared" si="0"/>
        <v>0.11817399526255788</v>
      </c>
      <c r="N64" s="84">
        <f>K64/'סכום נכסי הקרן'!$C$42</f>
        <v>1.7926163263313814E-2</v>
      </c>
    </row>
    <row r="65" spans="2:14">
      <c r="B65" s="76" t="s">
        <v>1627</v>
      </c>
      <c r="C65" s="73" t="s">
        <v>1628</v>
      </c>
      <c r="D65" s="86" t="s">
        <v>27</v>
      </c>
      <c r="E65" s="73"/>
      <c r="F65" s="86" t="s">
        <v>1531</v>
      </c>
      <c r="G65" s="86" t="s">
        <v>133</v>
      </c>
      <c r="H65" s="83">
        <v>104926.14099299999</v>
      </c>
      <c r="I65" s="85">
        <v>5431.8</v>
      </c>
      <c r="J65" s="73"/>
      <c r="K65" s="83">
        <v>22411.094667299003</v>
      </c>
      <c r="L65" s="84">
        <v>1.6389045066455155E-2</v>
      </c>
      <c r="M65" s="84">
        <f t="shared" si="0"/>
        <v>8.5627822194087877E-3</v>
      </c>
      <c r="N65" s="84">
        <f>K65/'סכום נכסי הקרן'!$C$42</f>
        <v>1.2989137898933049E-3</v>
      </c>
    </row>
    <row r="66" spans="2:14">
      <c r="B66" s="76" t="s">
        <v>1629</v>
      </c>
      <c r="C66" s="73" t="s">
        <v>1630</v>
      </c>
      <c r="D66" s="86" t="s">
        <v>27</v>
      </c>
      <c r="E66" s="73"/>
      <c r="F66" s="86" t="s">
        <v>1531</v>
      </c>
      <c r="G66" s="86" t="s">
        <v>133</v>
      </c>
      <c r="H66" s="83">
        <v>134686.590796</v>
      </c>
      <c r="I66" s="85">
        <v>8980</v>
      </c>
      <c r="J66" s="73"/>
      <c r="K66" s="83">
        <v>47559.392186702004</v>
      </c>
      <c r="L66" s="84">
        <v>2.4014392025215662E-2</v>
      </c>
      <c r="M66" s="84">
        <f t="shared" si="0"/>
        <v>1.8171388940514524E-2</v>
      </c>
      <c r="N66" s="84">
        <f>K66/'סכום נכסי הקרן'!$C$42</f>
        <v>2.756471795212686E-3</v>
      </c>
    </row>
    <row r="67" spans="2:14">
      <c r="B67" s="76" t="s">
        <v>1631</v>
      </c>
      <c r="C67" s="73" t="s">
        <v>1632</v>
      </c>
      <c r="D67" s="86" t="s">
        <v>27</v>
      </c>
      <c r="E67" s="73"/>
      <c r="F67" s="86" t="s">
        <v>1531</v>
      </c>
      <c r="G67" s="86" t="s">
        <v>133</v>
      </c>
      <c r="H67" s="83">
        <v>144051.63057400001</v>
      </c>
      <c r="I67" s="85">
        <v>2119.9</v>
      </c>
      <c r="J67" s="73"/>
      <c r="K67" s="83">
        <v>12007.957780270002</v>
      </c>
      <c r="L67" s="84">
        <v>4.020393576976939E-3</v>
      </c>
      <c r="M67" s="84">
        <f t="shared" si="0"/>
        <v>4.5879743447935512E-3</v>
      </c>
      <c r="N67" s="84">
        <f>K67/'סכום נכסי הקרן'!$C$42</f>
        <v>6.9596341369295117E-4</v>
      </c>
    </row>
    <row r="68" spans="2:14">
      <c r="B68" s="76" t="s">
        <v>1633</v>
      </c>
      <c r="C68" s="73" t="s">
        <v>1634</v>
      </c>
      <c r="D68" s="86" t="s">
        <v>121</v>
      </c>
      <c r="E68" s="73"/>
      <c r="F68" s="86" t="s">
        <v>1531</v>
      </c>
      <c r="G68" s="86" t="s">
        <v>140</v>
      </c>
      <c r="H68" s="83">
        <v>589588.15957400005</v>
      </c>
      <c r="I68" s="85">
        <v>211900</v>
      </c>
      <c r="J68" s="73"/>
      <c r="K68" s="83">
        <v>33817.062311469002</v>
      </c>
      <c r="L68" s="84">
        <v>7.3566388744491614E-5</v>
      </c>
      <c r="M68" s="84">
        <f t="shared" si="0"/>
        <v>1.2920749484665164E-2</v>
      </c>
      <c r="N68" s="84">
        <f>K68/'סכום נכסי הקרן'!$C$42</f>
        <v>1.9599867486232957E-3</v>
      </c>
    </row>
    <row r="69" spans="2:14">
      <c r="B69" s="76" t="s">
        <v>1635</v>
      </c>
      <c r="C69" s="73" t="s">
        <v>1636</v>
      </c>
      <c r="D69" s="86" t="s">
        <v>121</v>
      </c>
      <c r="E69" s="73"/>
      <c r="F69" s="86" t="s">
        <v>1531</v>
      </c>
      <c r="G69" s="86" t="s">
        <v>140</v>
      </c>
      <c r="H69" s="83">
        <v>3860176.4339999999</v>
      </c>
      <c r="I69" s="85">
        <v>20000</v>
      </c>
      <c r="J69" s="73"/>
      <c r="K69" s="83">
        <v>20897.451143102</v>
      </c>
      <c r="L69" s="84">
        <v>1.0256994888344029E-2</v>
      </c>
      <c r="M69" s="84">
        <f t="shared" si="0"/>
        <v>7.9844525997303118E-3</v>
      </c>
      <c r="N69" s="84">
        <f>K69/'סכום נכסי הקרן'!$C$42</f>
        <v>1.2111852574075181E-3</v>
      </c>
    </row>
    <row r="70" spans="2:14">
      <c r="B70" s="76" t="s">
        <v>1637</v>
      </c>
      <c r="C70" s="73" t="s">
        <v>1638</v>
      </c>
      <c r="D70" s="86" t="s">
        <v>1386</v>
      </c>
      <c r="E70" s="73"/>
      <c r="F70" s="86" t="s">
        <v>1531</v>
      </c>
      <c r="G70" s="86" t="s">
        <v>131</v>
      </c>
      <c r="H70" s="83">
        <v>9525.1531849999992</v>
      </c>
      <c r="I70" s="85">
        <v>32093</v>
      </c>
      <c r="J70" s="83">
        <v>16.260498119000001</v>
      </c>
      <c r="K70" s="83">
        <v>11066.980790988</v>
      </c>
      <c r="L70" s="84">
        <v>1.7716271152236584E-5</v>
      </c>
      <c r="M70" s="84">
        <f t="shared" si="0"/>
        <v>4.2284479070040749E-3</v>
      </c>
      <c r="N70" s="84">
        <f>K70/'סכום נכסי הקרן'!$C$42</f>
        <v>6.4142578376030388E-4</v>
      </c>
    </row>
    <row r="71" spans="2:14">
      <c r="B71" s="76" t="s">
        <v>1639</v>
      </c>
      <c r="C71" s="73" t="s">
        <v>1640</v>
      </c>
      <c r="D71" s="86" t="s">
        <v>120</v>
      </c>
      <c r="E71" s="73"/>
      <c r="F71" s="86" t="s">
        <v>1531</v>
      </c>
      <c r="G71" s="86" t="s">
        <v>131</v>
      </c>
      <c r="H71" s="83">
        <v>4922.9837070000003</v>
      </c>
      <c r="I71" s="85">
        <v>78531</v>
      </c>
      <c r="J71" s="73"/>
      <c r="K71" s="83">
        <v>13975.837029734001</v>
      </c>
      <c r="L71" s="84">
        <v>3.1677915207920551E-4</v>
      </c>
      <c r="M71" s="84">
        <f t="shared" si="0"/>
        <v>5.3398573606571699E-3</v>
      </c>
      <c r="N71" s="84">
        <f>K71/'סכום נכסי הקרן'!$C$42</f>
        <v>8.1001877475049902E-4</v>
      </c>
    </row>
    <row r="72" spans="2:14">
      <c r="B72" s="76" t="s">
        <v>1641</v>
      </c>
      <c r="C72" s="73" t="s">
        <v>1642</v>
      </c>
      <c r="D72" s="86" t="s">
        <v>1402</v>
      </c>
      <c r="E72" s="73"/>
      <c r="F72" s="86" t="s">
        <v>1531</v>
      </c>
      <c r="G72" s="86" t="s">
        <v>131</v>
      </c>
      <c r="H72" s="83">
        <v>141819.52551000001</v>
      </c>
      <c r="I72" s="85">
        <v>5316</v>
      </c>
      <c r="J72" s="73"/>
      <c r="K72" s="83">
        <v>27253.940403643002</v>
      </c>
      <c r="L72" s="84">
        <v>3.3766368781790006E-3</v>
      </c>
      <c r="M72" s="84">
        <f t="shared" si="0"/>
        <v>1.0413126166374223E-2</v>
      </c>
      <c r="N72" s="84">
        <f>K72/'סכום נכסי הקרן'!$C$42</f>
        <v>1.5795979422137121E-3</v>
      </c>
    </row>
    <row r="73" spans="2:14">
      <c r="B73" s="76" t="s">
        <v>1643</v>
      </c>
      <c r="C73" s="73" t="s">
        <v>1644</v>
      </c>
      <c r="D73" s="86" t="s">
        <v>27</v>
      </c>
      <c r="E73" s="73"/>
      <c r="F73" s="86" t="s">
        <v>1531</v>
      </c>
      <c r="G73" s="86" t="s">
        <v>133</v>
      </c>
      <c r="H73" s="83">
        <v>26188.779596999997</v>
      </c>
      <c r="I73" s="85">
        <v>22870</v>
      </c>
      <c r="J73" s="73"/>
      <c r="K73" s="83">
        <v>23551.41602642</v>
      </c>
      <c r="L73" s="84">
        <v>1.5519276798222221E-2</v>
      </c>
      <c r="M73" s="84">
        <f t="shared" si="0"/>
        <v>8.9984737196790038E-3</v>
      </c>
      <c r="N73" s="84">
        <f>K73/'סכום נכסי הקרן'!$C$42</f>
        <v>1.3650051236840364E-3</v>
      </c>
    </row>
    <row r="74" spans="2:14">
      <c r="B74" s="76" t="s">
        <v>1645</v>
      </c>
      <c r="C74" s="73" t="s">
        <v>1646</v>
      </c>
      <c r="D74" s="86" t="s">
        <v>27</v>
      </c>
      <c r="E74" s="73"/>
      <c r="F74" s="86" t="s">
        <v>1531</v>
      </c>
      <c r="G74" s="86" t="s">
        <v>133</v>
      </c>
      <c r="H74" s="83">
        <v>88196.639829000007</v>
      </c>
      <c r="I74" s="85">
        <v>19450</v>
      </c>
      <c r="J74" s="73"/>
      <c r="K74" s="83">
        <v>67453.927877873983</v>
      </c>
      <c r="L74" s="84">
        <v>2.641804398053018E-2</v>
      </c>
      <c r="M74" s="84">
        <f t="shared" si="0"/>
        <v>2.5772649789603246E-2</v>
      </c>
      <c r="N74" s="84">
        <f>K74/'סכום נכסי הקרן'!$C$42</f>
        <v>3.9095295613062785E-3</v>
      </c>
    </row>
    <row r="75" spans="2:14">
      <c r="B75" s="76" t="s">
        <v>1647</v>
      </c>
      <c r="C75" s="73" t="s">
        <v>1648</v>
      </c>
      <c r="D75" s="86" t="s">
        <v>1402</v>
      </c>
      <c r="E75" s="73"/>
      <c r="F75" s="86" t="s">
        <v>1531</v>
      </c>
      <c r="G75" s="86" t="s">
        <v>131</v>
      </c>
      <c r="H75" s="83">
        <v>96973.506204000005</v>
      </c>
      <c r="I75" s="85">
        <v>7621</v>
      </c>
      <c r="J75" s="73"/>
      <c r="K75" s="83">
        <v>26716.118531739998</v>
      </c>
      <c r="L75" s="84">
        <v>1.1415362707945852E-3</v>
      </c>
      <c r="M75" s="84">
        <f t="shared" si="0"/>
        <v>1.0207636357406529E-2</v>
      </c>
      <c r="N75" s="84">
        <f>K75/'סכום נכסי הקרן'!$C$42</f>
        <v>1.5484265846208865E-3</v>
      </c>
    </row>
    <row r="76" spans="2:14">
      <c r="B76" s="76" t="s">
        <v>1649</v>
      </c>
      <c r="C76" s="73" t="s">
        <v>1650</v>
      </c>
      <c r="D76" s="86" t="s">
        <v>120</v>
      </c>
      <c r="E76" s="73"/>
      <c r="F76" s="86" t="s">
        <v>1531</v>
      </c>
      <c r="G76" s="86" t="s">
        <v>131</v>
      </c>
      <c r="H76" s="83">
        <v>234967.26120000001</v>
      </c>
      <c r="I76" s="85">
        <v>3037.125</v>
      </c>
      <c r="J76" s="73"/>
      <c r="K76" s="83">
        <v>25797.541695669999</v>
      </c>
      <c r="L76" s="84">
        <v>1.2366697957894737E-2</v>
      </c>
      <c r="M76" s="84">
        <f t="shared" ref="M76:M83" si="1">IFERROR(K76/$K$11,0)</f>
        <v>9.8566685213490619E-3</v>
      </c>
      <c r="N76" s="84">
        <f>K76/'סכום נכסי הקרן'!$C$42</f>
        <v>1.4951872343276203E-3</v>
      </c>
    </row>
    <row r="77" spans="2:14">
      <c r="B77" s="76" t="s">
        <v>1651</v>
      </c>
      <c r="C77" s="73" t="s">
        <v>1652</v>
      </c>
      <c r="D77" s="86" t="s">
        <v>1402</v>
      </c>
      <c r="E77" s="73"/>
      <c r="F77" s="86" t="s">
        <v>1531</v>
      </c>
      <c r="G77" s="86" t="s">
        <v>131</v>
      </c>
      <c r="H77" s="83">
        <v>131158.05386700001</v>
      </c>
      <c r="I77" s="85">
        <v>15101</v>
      </c>
      <c r="J77" s="73"/>
      <c r="K77" s="83">
        <v>71599.332437250006</v>
      </c>
      <c r="L77" s="84">
        <v>4.5390336459200212E-4</v>
      </c>
      <c r="M77" s="84">
        <f t="shared" si="1"/>
        <v>2.7356516931312979E-2</v>
      </c>
      <c r="N77" s="84">
        <f>K77/'סכום נכסי הקרן'!$C$42</f>
        <v>4.149791057979928E-3</v>
      </c>
    </row>
    <row r="78" spans="2:14">
      <c r="B78" s="76" t="s">
        <v>1653</v>
      </c>
      <c r="C78" s="73" t="s">
        <v>1654</v>
      </c>
      <c r="D78" s="86" t="s">
        <v>1402</v>
      </c>
      <c r="E78" s="73"/>
      <c r="F78" s="86" t="s">
        <v>1531</v>
      </c>
      <c r="G78" s="86" t="s">
        <v>131</v>
      </c>
      <c r="H78" s="83">
        <v>53706.802560000004</v>
      </c>
      <c r="I78" s="85">
        <v>6769</v>
      </c>
      <c r="J78" s="73"/>
      <c r="K78" s="83">
        <v>13142.019677009999</v>
      </c>
      <c r="L78" s="84">
        <v>2.3470774484652321E-4</v>
      </c>
      <c r="M78" s="84">
        <f t="shared" si="1"/>
        <v>5.0212742433158484E-3</v>
      </c>
      <c r="N78" s="84">
        <f>K78/'סכום נכסי הקרן'!$C$42</f>
        <v>7.6169195833283116E-4</v>
      </c>
    </row>
    <row r="79" spans="2:14">
      <c r="B79" s="76" t="s">
        <v>1655</v>
      </c>
      <c r="C79" s="73" t="s">
        <v>1656</v>
      </c>
      <c r="D79" s="86" t="s">
        <v>122</v>
      </c>
      <c r="E79" s="73"/>
      <c r="F79" s="86" t="s">
        <v>1531</v>
      </c>
      <c r="G79" s="86" t="s">
        <v>135</v>
      </c>
      <c r="H79" s="83">
        <v>305656.154729</v>
      </c>
      <c r="I79" s="85">
        <v>8978</v>
      </c>
      <c r="J79" s="73"/>
      <c r="K79" s="83">
        <v>66296.667743996004</v>
      </c>
      <c r="L79" s="84">
        <v>2.2720865932411554E-3</v>
      </c>
      <c r="M79" s="84">
        <f t="shared" si="1"/>
        <v>2.533048635918143E-2</v>
      </c>
      <c r="N79" s="84">
        <f>K79/'סכום נכסי הקרן'!$C$42</f>
        <v>3.8424564812669874E-3</v>
      </c>
    </row>
    <row r="80" spans="2:14">
      <c r="B80" s="76" t="s">
        <v>1657</v>
      </c>
      <c r="C80" s="73" t="s">
        <v>1658</v>
      </c>
      <c r="D80" s="86" t="s">
        <v>1402</v>
      </c>
      <c r="E80" s="73"/>
      <c r="F80" s="86" t="s">
        <v>1531</v>
      </c>
      <c r="G80" s="86" t="s">
        <v>131</v>
      </c>
      <c r="H80" s="83">
        <v>173133.10891100002</v>
      </c>
      <c r="I80" s="85">
        <v>2784</v>
      </c>
      <c r="J80" s="73"/>
      <c r="K80" s="83">
        <v>17424.393093561004</v>
      </c>
      <c r="L80" s="84">
        <v>2.2168131742765686E-3</v>
      </c>
      <c r="M80" s="84">
        <f t="shared" si="1"/>
        <v>6.6574741475363755E-3</v>
      </c>
      <c r="N80" s="84">
        <f>K80/'סכום נכסי הקרן'!$C$42</f>
        <v>1.0098919667129213E-3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226</v>
      </c>
      <c r="C82" s="71"/>
      <c r="D82" s="71"/>
      <c r="E82" s="71"/>
      <c r="F82" s="71"/>
      <c r="G82" s="71"/>
      <c r="H82" s="80"/>
      <c r="I82" s="82"/>
      <c r="J82" s="71"/>
      <c r="K82" s="80">
        <v>16683.306860695</v>
      </c>
      <c r="L82" s="71"/>
      <c r="M82" s="81">
        <f t="shared" si="1"/>
        <v>6.3743215344204693E-3</v>
      </c>
      <c r="N82" s="81">
        <f>K82/'סכום נכסי הקרן'!$C$42</f>
        <v>9.66939708393549E-4</v>
      </c>
    </row>
    <row r="83" spans="2:14">
      <c r="B83" s="76" t="s">
        <v>1659</v>
      </c>
      <c r="C83" s="73" t="s">
        <v>1660</v>
      </c>
      <c r="D83" s="86" t="s">
        <v>120</v>
      </c>
      <c r="E83" s="73"/>
      <c r="F83" s="86" t="s">
        <v>1559</v>
      </c>
      <c r="G83" s="86" t="s">
        <v>131</v>
      </c>
      <c r="H83" s="83">
        <v>50245.211156000005</v>
      </c>
      <c r="I83" s="85">
        <v>9185</v>
      </c>
      <c r="J83" s="73"/>
      <c r="K83" s="83">
        <v>16683.306860695</v>
      </c>
      <c r="L83" s="84">
        <v>1.5810874713260948E-3</v>
      </c>
      <c r="M83" s="84">
        <f t="shared" si="1"/>
        <v>6.3743215344204693E-3</v>
      </c>
      <c r="N83" s="84">
        <f>K83/'סכום נכסי הקרן'!$C$42</f>
        <v>9.66939708393549E-4</v>
      </c>
    </row>
    <row r="84" spans="2:14">
      <c r="B84" s="123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2:14"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  <row r="86" spans="2:14">
      <c r="B86" s="123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  <row r="87" spans="2:14">
      <c r="B87" s="131" t="s">
        <v>220</v>
      </c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2:14">
      <c r="B88" s="131" t="s">
        <v>111</v>
      </c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</row>
    <row r="89" spans="2:14">
      <c r="B89" s="131" t="s">
        <v>203</v>
      </c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</row>
    <row r="90" spans="2:14">
      <c r="B90" s="131" t="s">
        <v>211</v>
      </c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</row>
    <row r="91" spans="2:14">
      <c r="B91" s="131" t="s">
        <v>218</v>
      </c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2:14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</row>
    <row r="93" spans="2:14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2:14">
      <c r="B94" s="123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2:14">
      <c r="B95" s="123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</row>
    <row r="96" spans="2:14">
      <c r="B96" s="123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</row>
    <row r="97" spans="2:14">
      <c r="B97" s="123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2:14">
      <c r="B98" s="123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2:14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2:14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2:14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2:14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2:14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2:14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2:14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2:14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2:14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2:14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2:14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2:14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2:14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2:14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2:14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</row>
    <row r="114" spans="2:14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</row>
    <row r="115" spans="2:14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2:14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</row>
    <row r="117" spans="2:14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</row>
    <row r="118" spans="2:14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</row>
    <row r="119" spans="2:14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0" spans="2:14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2:14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</row>
    <row r="122" spans="2:14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</row>
    <row r="123" spans="2:14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</row>
    <row r="124" spans="2:14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2:14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2:14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2:14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</row>
    <row r="128" spans="2:14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</row>
    <row r="129" spans="2:14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2:14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2:14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2:14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2:14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2:14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2:14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2:14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2:14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2:14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2:14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2:14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2:14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2:14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2:14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2:14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2:14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2:14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2:14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2:14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2:14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2:14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2:14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2:14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2:14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2:14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2:14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2:14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2:14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2:14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2:14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2:14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2:14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2:14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2:14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2:14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2:14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2:14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2:14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2:14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2:14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2:14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2:14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2:14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2:14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2:14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2:14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2:14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2:14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2:14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2:14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2:14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2:14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2:14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2:14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2:14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2:14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2:14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2:14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2:14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2:14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2:14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2:14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2:14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2:14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2:14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2:14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2:14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2:14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2:14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2:14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2:14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2:14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2:14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2:14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2:14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2:14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2:14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2:14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2:14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2:14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2:14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2:14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2:14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2:14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2:14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2:14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2:14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2:14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2:14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2:14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2:14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2:14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2:14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2:14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2:14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2:14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2:14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2:14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2:14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2:14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2:14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2:14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2:14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2:14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2:14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2:14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2:14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2:14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2:14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2:14">
      <c r="B250" s="132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2:14">
      <c r="B251" s="132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2:14">
      <c r="B252" s="13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2:14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2:14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2:14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2:14">
      <c r="B256" s="123"/>
      <c r="C256" s="123"/>
      <c r="D256" s="123"/>
      <c r="E256" s="123"/>
      <c r="F256" s="123"/>
      <c r="G256" s="123"/>
      <c r="H256" s="124"/>
      <c r="I256" s="124"/>
      <c r="J256" s="124"/>
      <c r="K256" s="124"/>
      <c r="L256" s="124"/>
      <c r="M256" s="124"/>
      <c r="N256" s="124"/>
    </row>
    <row r="257" spans="2:14">
      <c r="B257" s="123"/>
      <c r="C257" s="123"/>
      <c r="D257" s="123"/>
      <c r="E257" s="123"/>
      <c r="F257" s="123"/>
      <c r="G257" s="123"/>
      <c r="H257" s="124"/>
      <c r="I257" s="124"/>
      <c r="J257" s="124"/>
      <c r="K257" s="124"/>
      <c r="L257" s="124"/>
      <c r="M257" s="124"/>
      <c r="N257" s="124"/>
    </row>
    <row r="258" spans="2:14">
      <c r="B258" s="123"/>
      <c r="C258" s="123"/>
      <c r="D258" s="123"/>
      <c r="E258" s="123"/>
      <c r="F258" s="123"/>
      <c r="G258" s="123"/>
      <c r="H258" s="124"/>
      <c r="I258" s="124"/>
      <c r="J258" s="124"/>
      <c r="K258" s="124"/>
      <c r="L258" s="124"/>
      <c r="M258" s="124"/>
      <c r="N258" s="124"/>
    </row>
    <row r="259" spans="2:14">
      <c r="B259" s="123"/>
      <c r="C259" s="123"/>
      <c r="D259" s="123"/>
      <c r="E259" s="123"/>
      <c r="F259" s="123"/>
      <c r="G259" s="123"/>
      <c r="H259" s="124"/>
      <c r="I259" s="124"/>
      <c r="J259" s="124"/>
      <c r="K259" s="124"/>
      <c r="L259" s="124"/>
      <c r="M259" s="124"/>
      <c r="N259" s="124"/>
    </row>
    <row r="260" spans="2:14">
      <c r="B260" s="123"/>
      <c r="C260" s="123"/>
      <c r="D260" s="123"/>
      <c r="E260" s="123"/>
      <c r="F260" s="123"/>
      <c r="G260" s="123"/>
      <c r="H260" s="124"/>
      <c r="I260" s="124"/>
      <c r="J260" s="124"/>
      <c r="K260" s="124"/>
      <c r="L260" s="124"/>
      <c r="M260" s="124"/>
      <c r="N260" s="124"/>
    </row>
    <row r="261" spans="2:14">
      <c r="B261" s="123"/>
      <c r="C261" s="123"/>
      <c r="D261" s="123"/>
      <c r="E261" s="123"/>
      <c r="F261" s="123"/>
      <c r="G261" s="123"/>
      <c r="H261" s="124"/>
      <c r="I261" s="124"/>
      <c r="J261" s="124"/>
      <c r="K261" s="124"/>
      <c r="L261" s="124"/>
      <c r="M261" s="124"/>
      <c r="N261" s="124"/>
    </row>
    <row r="262" spans="2:14">
      <c r="B262" s="123"/>
      <c r="C262" s="123"/>
      <c r="D262" s="123"/>
      <c r="E262" s="123"/>
      <c r="F262" s="123"/>
      <c r="G262" s="123"/>
      <c r="H262" s="124"/>
      <c r="I262" s="124"/>
      <c r="J262" s="124"/>
      <c r="K262" s="124"/>
      <c r="L262" s="124"/>
      <c r="M262" s="124"/>
      <c r="N262" s="124"/>
    </row>
    <row r="263" spans="2:14">
      <c r="B263" s="123"/>
      <c r="C263" s="123"/>
      <c r="D263" s="123"/>
      <c r="E263" s="123"/>
      <c r="F263" s="123"/>
      <c r="G263" s="123"/>
      <c r="H263" s="124"/>
      <c r="I263" s="124"/>
      <c r="J263" s="124"/>
      <c r="K263" s="124"/>
      <c r="L263" s="124"/>
      <c r="M263" s="124"/>
      <c r="N263" s="124"/>
    </row>
    <row r="264" spans="2:14">
      <c r="B264" s="123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</row>
    <row r="265" spans="2:14">
      <c r="B265" s="123"/>
      <c r="C265" s="123"/>
      <c r="D265" s="123"/>
      <c r="E265" s="123"/>
      <c r="F265" s="123"/>
      <c r="G265" s="123"/>
      <c r="H265" s="124"/>
      <c r="I265" s="124"/>
      <c r="J265" s="124"/>
      <c r="K265" s="124"/>
      <c r="L265" s="124"/>
      <c r="M265" s="124"/>
      <c r="N265" s="124"/>
    </row>
    <row r="266" spans="2:14">
      <c r="B266" s="123"/>
      <c r="C266" s="123"/>
      <c r="D266" s="123"/>
      <c r="E266" s="123"/>
      <c r="F266" s="123"/>
      <c r="G266" s="123"/>
      <c r="H266" s="124"/>
      <c r="I266" s="124"/>
      <c r="J266" s="124"/>
      <c r="K266" s="124"/>
      <c r="L266" s="124"/>
      <c r="M266" s="124"/>
      <c r="N266" s="124"/>
    </row>
    <row r="267" spans="2:14">
      <c r="B267" s="123"/>
      <c r="C267" s="123"/>
      <c r="D267" s="123"/>
      <c r="E267" s="123"/>
      <c r="F267" s="123"/>
      <c r="G267" s="123"/>
      <c r="H267" s="124"/>
      <c r="I267" s="124"/>
      <c r="J267" s="124"/>
      <c r="K267" s="124"/>
      <c r="L267" s="124"/>
      <c r="M267" s="124"/>
      <c r="N267" s="124"/>
    </row>
    <row r="268" spans="2:14">
      <c r="B268" s="123"/>
      <c r="C268" s="123"/>
      <c r="D268" s="123"/>
      <c r="E268" s="123"/>
      <c r="F268" s="123"/>
      <c r="G268" s="123"/>
      <c r="H268" s="124"/>
      <c r="I268" s="124"/>
      <c r="J268" s="124"/>
      <c r="K268" s="124"/>
      <c r="L268" s="124"/>
      <c r="M268" s="124"/>
      <c r="N268" s="124"/>
    </row>
    <row r="269" spans="2:14">
      <c r="B269" s="123"/>
      <c r="C269" s="123"/>
      <c r="D269" s="123"/>
      <c r="E269" s="123"/>
      <c r="F269" s="123"/>
      <c r="G269" s="123"/>
      <c r="H269" s="124"/>
      <c r="I269" s="124"/>
      <c r="J269" s="124"/>
      <c r="K269" s="124"/>
      <c r="L269" s="124"/>
      <c r="M269" s="124"/>
      <c r="N269" s="124"/>
    </row>
    <row r="270" spans="2:14">
      <c r="B270" s="123"/>
      <c r="C270" s="123"/>
      <c r="D270" s="123"/>
      <c r="E270" s="123"/>
      <c r="F270" s="123"/>
      <c r="G270" s="123"/>
      <c r="H270" s="124"/>
      <c r="I270" s="124"/>
      <c r="J270" s="124"/>
      <c r="K270" s="124"/>
      <c r="L270" s="124"/>
      <c r="M270" s="124"/>
      <c r="N270" s="124"/>
    </row>
    <row r="271" spans="2:14">
      <c r="B271" s="123"/>
      <c r="C271" s="123"/>
      <c r="D271" s="123"/>
      <c r="E271" s="123"/>
      <c r="F271" s="123"/>
      <c r="G271" s="123"/>
      <c r="H271" s="124"/>
      <c r="I271" s="124"/>
      <c r="J271" s="124"/>
      <c r="K271" s="124"/>
      <c r="L271" s="124"/>
      <c r="M271" s="124"/>
      <c r="N271" s="124"/>
    </row>
    <row r="272" spans="2:14">
      <c r="B272" s="123"/>
      <c r="C272" s="123"/>
      <c r="D272" s="123"/>
      <c r="E272" s="123"/>
      <c r="F272" s="123"/>
      <c r="G272" s="123"/>
      <c r="H272" s="124"/>
      <c r="I272" s="124"/>
      <c r="J272" s="124"/>
      <c r="K272" s="124"/>
      <c r="L272" s="124"/>
      <c r="M272" s="124"/>
      <c r="N272" s="124"/>
    </row>
    <row r="273" spans="2:14">
      <c r="B273" s="123"/>
      <c r="C273" s="123"/>
      <c r="D273" s="123"/>
      <c r="E273" s="123"/>
      <c r="F273" s="123"/>
      <c r="G273" s="123"/>
      <c r="H273" s="124"/>
      <c r="I273" s="124"/>
      <c r="J273" s="124"/>
      <c r="K273" s="124"/>
      <c r="L273" s="124"/>
      <c r="M273" s="124"/>
      <c r="N273" s="124"/>
    </row>
    <row r="274" spans="2:14">
      <c r="B274" s="123"/>
      <c r="C274" s="123"/>
      <c r="D274" s="123"/>
      <c r="E274" s="123"/>
      <c r="F274" s="123"/>
      <c r="G274" s="123"/>
      <c r="H274" s="124"/>
      <c r="I274" s="124"/>
      <c r="J274" s="124"/>
      <c r="K274" s="124"/>
      <c r="L274" s="124"/>
      <c r="M274" s="124"/>
      <c r="N274" s="124"/>
    </row>
    <row r="275" spans="2:14">
      <c r="B275" s="123"/>
      <c r="C275" s="123"/>
      <c r="D275" s="123"/>
      <c r="E275" s="123"/>
      <c r="F275" s="123"/>
      <c r="G275" s="123"/>
      <c r="H275" s="124"/>
      <c r="I275" s="124"/>
      <c r="J275" s="124"/>
      <c r="K275" s="124"/>
      <c r="L275" s="124"/>
      <c r="M275" s="124"/>
      <c r="N275" s="124"/>
    </row>
    <row r="276" spans="2:14"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4"/>
      <c r="N276" s="124"/>
    </row>
    <row r="277" spans="2:14">
      <c r="B277" s="123"/>
      <c r="C277" s="123"/>
      <c r="D277" s="123"/>
      <c r="E277" s="123"/>
      <c r="F277" s="123"/>
      <c r="G277" s="123"/>
      <c r="H277" s="124"/>
      <c r="I277" s="124"/>
      <c r="J277" s="124"/>
      <c r="K277" s="124"/>
      <c r="L277" s="124"/>
      <c r="M277" s="124"/>
      <c r="N277" s="124"/>
    </row>
    <row r="278" spans="2:14"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4"/>
      <c r="N278" s="124"/>
    </row>
    <row r="279" spans="2:14"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4"/>
      <c r="N279" s="124"/>
    </row>
    <row r="280" spans="2:14"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4"/>
      <c r="N280" s="124"/>
    </row>
    <row r="281" spans="2:14"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4"/>
      <c r="N281" s="124"/>
    </row>
    <row r="282" spans="2:14"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4"/>
      <c r="N282" s="124"/>
    </row>
    <row r="283" spans="2:14">
      <c r="B283" s="123"/>
      <c r="C283" s="123"/>
      <c r="D283" s="123"/>
      <c r="E283" s="123"/>
      <c r="F283" s="123"/>
      <c r="G283" s="123"/>
      <c r="H283" s="124"/>
      <c r="I283" s="124"/>
      <c r="J283" s="124"/>
      <c r="K283" s="124"/>
      <c r="L283" s="124"/>
      <c r="M283" s="124"/>
      <c r="N283" s="124"/>
    </row>
    <row r="284" spans="2:14"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4"/>
      <c r="N284" s="124"/>
    </row>
    <row r="285" spans="2:14"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4"/>
      <c r="N285" s="124"/>
    </row>
    <row r="286" spans="2:14">
      <c r="B286" s="123"/>
      <c r="C286" s="123"/>
      <c r="D286" s="123"/>
      <c r="E286" s="123"/>
      <c r="F286" s="123"/>
      <c r="G286" s="123"/>
      <c r="H286" s="124"/>
      <c r="I286" s="124"/>
      <c r="J286" s="124"/>
      <c r="K286" s="124"/>
      <c r="L286" s="124"/>
      <c r="M286" s="124"/>
      <c r="N286" s="124"/>
    </row>
    <row r="287" spans="2:14"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4"/>
      <c r="N287" s="124"/>
    </row>
    <row r="288" spans="2:14"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4"/>
      <c r="N288" s="124"/>
    </row>
    <row r="289" spans="2:14"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4"/>
      <c r="N289" s="124"/>
    </row>
    <row r="290" spans="2:14">
      <c r="B290" s="123"/>
      <c r="C290" s="123"/>
      <c r="D290" s="123"/>
      <c r="E290" s="123"/>
      <c r="F290" s="123"/>
      <c r="G290" s="123"/>
      <c r="H290" s="124"/>
      <c r="I290" s="124"/>
      <c r="J290" s="124"/>
      <c r="K290" s="124"/>
      <c r="L290" s="124"/>
      <c r="M290" s="124"/>
      <c r="N290" s="124"/>
    </row>
    <row r="291" spans="2:14"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4"/>
      <c r="N291" s="124"/>
    </row>
    <row r="292" spans="2:14"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4"/>
      <c r="N292" s="124"/>
    </row>
    <row r="293" spans="2:14">
      <c r="B293" s="123"/>
      <c r="C293" s="123"/>
      <c r="D293" s="123"/>
      <c r="E293" s="123"/>
      <c r="F293" s="123"/>
      <c r="G293" s="123"/>
      <c r="H293" s="124"/>
      <c r="I293" s="124"/>
      <c r="J293" s="124"/>
      <c r="K293" s="124"/>
      <c r="L293" s="124"/>
      <c r="M293" s="124"/>
      <c r="N293" s="124"/>
    </row>
    <row r="294" spans="2:14">
      <c r="B294" s="123"/>
      <c r="C294" s="123"/>
      <c r="D294" s="123"/>
      <c r="E294" s="123"/>
      <c r="F294" s="123"/>
      <c r="G294" s="123"/>
      <c r="H294" s="124"/>
      <c r="I294" s="124"/>
      <c r="J294" s="124"/>
      <c r="K294" s="124"/>
      <c r="L294" s="124"/>
      <c r="M294" s="124"/>
      <c r="N294" s="124"/>
    </row>
    <row r="295" spans="2:14">
      <c r="B295" s="123"/>
      <c r="C295" s="123"/>
      <c r="D295" s="123"/>
      <c r="E295" s="123"/>
      <c r="F295" s="123"/>
      <c r="G295" s="123"/>
      <c r="H295" s="124"/>
      <c r="I295" s="124"/>
      <c r="J295" s="124"/>
      <c r="K295" s="124"/>
      <c r="L295" s="124"/>
      <c r="M295" s="124"/>
      <c r="N295" s="124"/>
    </row>
    <row r="296" spans="2:14">
      <c r="B296" s="123"/>
      <c r="C296" s="123"/>
      <c r="D296" s="123"/>
      <c r="E296" s="123"/>
      <c r="F296" s="123"/>
      <c r="G296" s="123"/>
      <c r="H296" s="124"/>
      <c r="I296" s="124"/>
      <c r="J296" s="124"/>
      <c r="K296" s="124"/>
      <c r="L296" s="124"/>
      <c r="M296" s="124"/>
      <c r="N296" s="124"/>
    </row>
    <row r="297" spans="2:14">
      <c r="B297" s="123"/>
      <c r="C297" s="123"/>
      <c r="D297" s="123"/>
      <c r="E297" s="123"/>
      <c r="F297" s="123"/>
      <c r="G297" s="123"/>
      <c r="H297" s="124"/>
      <c r="I297" s="124"/>
      <c r="J297" s="124"/>
      <c r="K297" s="124"/>
      <c r="L297" s="124"/>
      <c r="M297" s="124"/>
      <c r="N297" s="124"/>
    </row>
    <row r="298" spans="2:14">
      <c r="B298" s="123"/>
      <c r="C298" s="123"/>
      <c r="D298" s="123"/>
      <c r="E298" s="123"/>
      <c r="F298" s="123"/>
      <c r="G298" s="123"/>
      <c r="H298" s="124"/>
      <c r="I298" s="124"/>
      <c r="J298" s="124"/>
      <c r="K298" s="124"/>
      <c r="L298" s="124"/>
      <c r="M298" s="124"/>
      <c r="N298" s="124"/>
    </row>
    <row r="299" spans="2:14">
      <c r="B299" s="123"/>
      <c r="C299" s="123"/>
      <c r="D299" s="123"/>
      <c r="E299" s="123"/>
      <c r="F299" s="123"/>
      <c r="G299" s="123"/>
      <c r="H299" s="124"/>
      <c r="I299" s="124"/>
      <c r="J299" s="124"/>
      <c r="K299" s="124"/>
      <c r="L299" s="124"/>
      <c r="M299" s="124"/>
      <c r="N299" s="124"/>
    </row>
    <row r="300" spans="2:14">
      <c r="B300" s="123"/>
      <c r="C300" s="123"/>
      <c r="D300" s="123"/>
      <c r="E300" s="123"/>
      <c r="F300" s="123"/>
      <c r="G300" s="123"/>
      <c r="H300" s="124"/>
      <c r="I300" s="124"/>
      <c r="J300" s="124"/>
      <c r="K300" s="124"/>
      <c r="L300" s="124"/>
      <c r="M300" s="124"/>
      <c r="N300" s="124"/>
    </row>
    <row r="301" spans="2:14">
      <c r="B301" s="123"/>
      <c r="C301" s="123"/>
      <c r="D301" s="123"/>
      <c r="E301" s="123"/>
      <c r="F301" s="123"/>
      <c r="G301" s="123"/>
      <c r="H301" s="124"/>
      <c r="I301" s="124"/>
      <c r="J301" s="124"/>
      <c r="K301" s="124"/>
      <c r="L301" s="124"/>
      <c r="M301" s="124"/>
      <c r="N301" s="124"/>
    </row>
    <row r="302" spans="2:14">
      <c r="B302" s="123"/>
      <c r="C302" s="123"/>
      <c r="D302" s="123"/>
      <c r="E302" s="123"/>
      <c r="F302" s="123"/>
      <c r="G302" s="123"/>
      <c r="H302" s="124"/>
      <c r="I302" s="124"/>
      <c r="J302" s="124"/>
      <c r="K302" s="124"/>
      <c r="L302" s="124"/>
      <c r="M302" s="124"/>
      <c r="N302" s="124"/>
    </row>
    <row r="303" spans="2:14">
      <c r="B303" s="123"/>
      <c r="C303" s="123"/>
      <c r="D303" s="123"/>
      <c r="E303" s="123"/>
      <c r="F303" s="123"/>
      <c r="G303" s="123"/>
      <c r="H303" s="124"/>
      <c r="I303" s="124"/>
      <c r="J303" s="124"/>
      <c r="K303" s="124"/>
      <c r="L303" s="124"/>
      <c r="M303" s="124"/>
      <c r="N303" s="124"/>
    </row>
    <row r="304" spans="2:14">
      <c r="B304" s="123"/>
      <c r="C304" s="123"/>
      <c r="D304" s="123"/>
      <c r="E304" s="123"/>
      <c r="F304" s="123"/>
      <c r="G304" s="123"/>
      <c r="H304" s="124"/>
      <c r="I304" s="124"/>
      <c r="J304" s="124"/>
      <c r="K304" s="124"/>
      <c r="L304" s="124"/>
      <c r="M304" s="124"/>
      <c r="N304" s="124"/>
    </row>
    <row r="305" spans="2:14">
      <c r="B305" s="123"/>
      <c r="C305" s="123"/>
      <c r="D305" s="123"/>
      <c r="E305" s="123"/>
      <c r="F305" s="123"/>
      <c r="G305" s="123"/>
      <c r="H305" s="124"/>
      <c r="I305" s="124"/>
      <c r="J305" s="124"/>
      <c r="K305" s="124"/>
      <c r="L305" s="124"/>
      <c r="M305" s="124"/>
      <c r="N305" s="124"/>
    </row>
    <row r="306" spans="2:14">
      <c r="B306" s="123"/>
      <c r="C306" s="123"/>
      <c r="D306" s="123"/>
      <c r="E306" s="123"/>
      <c r="F306" s="123"/>
      <c r="G306" s="123"/>
      <c r="H306" s="124"/>
      <c r="I306" s="124"/>
      <c r="J306" s="124"/>
      <c r="K306" s="124"/>
      <c r="L306" s="124"/>
      <c r="M306" s="124"/>
      <c r="N306" s="124"/>
    </row>
    <row r="307" spans="2:14">
      <c r="B307" s="123"/>
      <c r="C307" s="123"/>
      <c r="D307" s="123"/>
      <c r="E307" s="123"/>
      <c r="F307" s="123"/>
      <c r="G307" s="123"/>
      <c r="H307" s="124"/>
      <c r="I307" s="124"/>
      <c r="J307" s="124"/>
      <c r="K307" s="124"/>
      <c r="L307" s="124"/>
      <c r="M307" s="124"/>
      <c r="N307" s="124"/>
    </row>
    <row r="308" spans="2:14">
      <c r="B308" s="123"/>
      <c r="C308" s="123"/>
      <c r="D308" s="123"/>
      <c r="E308" s="123"/>
      <c r="F308" s="123"/>
      <c r="G308" s="123"/>
      <c r="H308" s="124"/>
      <c r="I308" s="124"/>
      <c r="J308" s="124"/>
      <c r="K308" s="124"/>
      <c r="L308" s="124"/>
      <c r="M308" s="124"/>
      <c r="N308" s="124"/>
    </row>
    <row r="309" spans="2:14">
      <c r="B309" s="123"/>
      <c r="C309" s="123"/>
      <c r="D309" s="123"/>
      <c r="E309" s="123"/>
      <c r="F309" s="123"/>
      <c r="G309" s="123"/>
      <c r="H309" s="124"/>
      <c r="I309" s="124"/>
      <c r="J309" s="124"/>
      <c r="K309" s="124"/>
      <c r="L309" s="124"/>
      <c r="M309" s="124"/>
      <c r="N309" s="124"/>
    </row>
    <row r="310" spans="2:14">
      <c r="B310" s="123"/>
      <c r="C310" s="123"/>
      <c r="D310" s="123"/>
      <c r="E310" s="123"/>
      <c r="F310" s="123"/>
      <c r="G310" s="123"/>
      <c r="H310" s="124"/>
      <c r="I310" s="124"/>
      <c r="J310" s="124"/>
      <c r="K310" s="124"/>
      <c r="L310" s="124"/>
      <c r="M310" s="124"/>
      <c r="N310" s="124"/>
    </row>
    <row r="311" spans="2:14">
      <c r="B311" s="123"/>
      <c r="C311" s="123"/>
      <c r="D311" s="123"/>
      <c r="E311" s="123"/>
      <c r="F311" s="123"/>
      <c r="G311" s="123"/>
      <c r="H311" s="124"/>
      <c r="I311" s="124"/>
      <c r="J311" s="124"/>
      <c r="K311" s="124"/>
      <c r="L311" s="124"/>
      <c r="M311" s="124"/>
      <c r="N311" s="124"/>
    </row>
    <row r="312" spans="2:14">
      <c r="B312" s="123"/>
      <c r="C312" s="123"/>
      <c r="D312" s="123"/>
      <c r="E312" s="123"/>
      <c r="F312" s="123"/>
      <c r="G312" s="123"/>
      <c r="H312" s="124"/>
      <c r="I312" s="124"/>
      <c r="J312" s="124"/>
      <c r="K312" s="124"/>
      <c r="L312" s="124"/>
      <c r="M312" s="124"/>
      <c r="N312" s="124"/>
    </row>
    <row r="313" spans="2:14">
      <c r="B313" s="123"/>
      <c r="C313" s="123"/>
      <c r="D313" s="123"/>
      <c r="E313" s="123"/>
      <c r="F313" s="123"/>
      <c r="G313" s="123"/>
      <c r="H313" s="124"/>
      <c r="I313" s="124"/>
      <c r="J313" s="124"/>
      <c r="K313" s="124"/>
      <c r="L313" s="124"/>
      <c r="M313" s="124"/>
      <c r="N313" s="124"/>
    </row>
    <row r="314" spans="2:14">
      <c r="B314" s="123"/>
      <c r="C314" s="123"/>
      <c r="D314" s="123"/>
      <c r="E314" s="123"/>
      <c r="F314" s="123"/>
      <c r="G314" s="123"/>
      <c r="H314" s="124"/>
      <c r="I314" s="124"/>
      <c r="J314" s="124"/>
      <c r="K314" s="124"/>
      <c r="L314" s="124"/>
      <c r="M314" s="124"/>
      <c r="N314" s="124"/>
    </row>
    <row r="315" spans="2:14">
      <c r="B315" s="123"/>
      <c r="C315" s="123"/>
      <c r="D315" s="123"/>
      <c r="E315" s="123"/>
      <c r="F315" s="123"/>
      <c r="G315" s="123"/>
      <c r="H315" s="124"/>
      <c r="I315" s="124"/>
      <c r="J315" s="124"/>
      <c r="K315" s="124"/>
      <c r="L315" s="124"/>
      <c r="M315" s="124"/>
      <c r="N315" s="124"/>
    </row>
    <row r="316" spans="2:14">
      <c r="B316" s="123"/>
      <c r="C316" s="123"/>
      <c r="D316" s="123"/>
      <c r="E316" s="123"/>
      <c r="F316" s="123"/>
      <c r="G316" s="123"/>
      <c r="H316" s="124"/>
      <c r="I316" s="124"/>
      <c r="J316" s="124"/>
      <c r="K316" s="124"/>
      <c r="L316" s="124"/>
      <c r="M316" s="124"/>
      <c r="N316" s="124"/>
    </row>
    <row r="317" spans="2:14">
      <c r="B317" s="123"/>
      <c r="C317" s="123"/>
      <c r="D317" s="123"/>
      <c r="E317" s="123"/>
      <c r="F317" s="123"/>
      <c r="G317" s="123"/>
      <c r="H317" s="124"/>
      <c r="I317" s="124"/>
      <c r="J317" s="124"/>
      <c r="K317" s="124"/>
      <c r="L317" s="124"/>
      <c r="M317" s="124"/>
      <c r="N317" s="124"/>
    </row>
    <row r="318" spans="2:14">
      <c r="B318" s="123"/>
      <c r="C318" s="123"/>
      <c r="D318" s="123"/>
      <c r="E318" s="123"/>
      <c r="F318" s="123"/>
      <c r="G318" s="123"/>
      <c r="H318" s="124"/>
      <c r="I318" s="124"/>
      <c r="J318" s="124"/>
      <c r="K318" s="124"/>
      <c r="L318" s="124"/>
      <c r="M318" s="124"/>
      <c r="N318" s="124"/>
    </row>
    <row r="319" spans="2:14">
      <c r="B319" s="123"/>
      <c r="C319" s="123"/>
      <c r="D319" s="123"/>
      <c r="E319" s="123"/>
      <c r="F319" s="123"/>
      <c r="G319" s="123"/>
      <c r="H319" s="124"/>
      <c r="I319" s="124"/>
      <c r="J319" s="124"/>
      <c r="K319" s="124"/>
      <c r="L319" s="124"/>
      <c r="M319" s="124"/>
      <c r="N319" s="124"/>
    </row>
    <row r="320" spans="2:14">
      <c r="B320" s="123"/>
      <c r="C320" s="123"/>
      <c r="D320" s="123"/>
      <c r="E320" s="123"/>
      <c r="F320" s="123"/>
      <c r="G320" s="123"/>
      <c r="H320" s="124"/>
      <c r="I320" s="124"/>
      <c r="J320" s="124"/>
      <c r="K320" s="124"/>
      <c r="L320" s="124"/>
      <c r="M320" s="124"/>
      <c r="N320" s="124"/>
    </row>
    <row r="321" spans="2:14">
      <c r="B321" s="123"/>
      <c r="C321" s="123"/>
      <c r="D321" s="123"/>
      <c r="E321" s="123"/>
      <c r="F321" s="123"/>
      <c r="G321" s="123"/>
      <c r="H321" s="124"/>
      <c r="I321" s="124"/>
      <c r="J321" s="124"/>
      <c r="K321" s="124"/>
      <c r="L321" s="124"/>
      <c r="M321" s="124"/>
      <c r="N321" s="124"/>
    </row>
    <row r="322" spans="2:14">
      <c r="B322" s="123"/>
      <c r="C322" s="123"/>
      <c r="D322" s="123"/>
      <c r="E322" s="123"/>
      <c r="F322" s="123"/>
      <c r="G322" s="123"/>
      <c r="H322" s="124"/>
      <c r="I322" s="124"/>
      <c r="J322" s="124"/>
      <c r="K322" s="124"/>
      <c r="L322" s="124"/>
      <c r="M322" s="124"/>
      <c r="N322" s="124"/>
    </row>
    <row r="323" spans="2:14">
      <c r="B323" s="123"/>
      <c r="C323" s="123"/>
      <c r="D323" s="123"/>
      <c r="E323" s="123"/>
      <c r="F323" s="123"/>
      <c r="G323" s="123"/>
      <c r="H323" s="124"/>
      <c r="I323" s="124"/>
      <c r="J323" s="124"/>
      <c r="K323" s="124"/>
      <c r="L323" s="124"/>
      <c r="M323" s="124"/>
      <c r="N323" s="124"/>
    </row>
    <row r="324" spans="2:14">
      <c r="B324" s="123"/>
      <c r="C324" s="123"/>
      <c r="D324" s="123"/>
      <c r="E324" s="123"/>
      <c r="F324" s="123"/>
      <c r="G324" s="123"/>
      <c r="H324" s="124"/>
      <c r="I324" s="124"/>
      <c r="J324" s="124"/>
      <c r="K324" s="124"/>
      <c r="L324" s="124"/>
      <c r="M324" s="124"/>
      <c r="N324" s="124"/>
    </row>
    <row r="325" spans="2:14">
      <c r="B325" s="123"/>
      <c r="C325" s="123"/>
      <c r="D325" s="123"/>
      <c r="E325" s="123"/>
      <c r="F325" s="123"/>
      <c r="G325" s="123"/>
      <c r="H325" s="124"/>
      <c r="I325" s="124"/>
      <c r="J325" s="124"/>
      <c r="K325" s="124"/>
      <c r="L325" s="124"/>
      <c r="M325" s="124"/>
      <c r="N325" s="124"/>
    </row>
    <row r="326" spans="2:14">
      <c r="B326" s="123"/>
      <c r="C326" s="123"/>
      <c r="D326" s="123"/>
      <c r="E326" s="123"/>
      <c r="F326" s="123"/>
      <c r="G326" s="123"/>
      <c r="H326" s="124"/>
      <c r="I326" s="124"/>
      <c r="J326" s="124"/>
      <c r="K326" s="124"/>
      <c r="L326" s="124"/>
      <c r="M326" s="124"/>
      <c r="N326" s="124"/>
    </row>
    <row r="327" spans="2:14">
      <c r="B327" s="123"/>
      <c r="C327" s="123"/>
      <c r="D327" s="123"/>
      <c r="E327" s="123"/>
      <c r="F327" s="123"/>
      <c r="G327" s="123"/>
      <c r="H327" s="124"/>
      <c r="I327" s="124"/>
      <c r="J327" s="124"/>
      <c r="K327" s="124"/>
      <c r="L327" s="124"/>
      <c r="M327" s="124"/>
      <c r="N327" s="124"/>
    </row>
    <row r="328" spans="2:14">
      <c r="B328" s="123"/>
      <c r="C328" s="123"/>
      <c r="D328" s="123"/>
      <c r="E328" s="123"/>
      <c r="F328" s="123"/>
      <c r="G328" s="123"/>
      <c r="H328" s="124"/>
      <c r="I328" s="124"/>
      <c r="J328" s="124"/>
      <c r="K328" s="124"/>
      <c r="L328" s="124"/>
      <c r="M328" s="124"/>
      <c r="N328" s="124"/>
    </row>
    <row r="329" spans="2:14">
      <c r="B329" s="123"/>
      <c r="C329" s="123"/>
      <c r="D329" s="123"/>
      <c r="E329" s="123"/>
      <c r="F329" s="123"/>
      <c r="G329" s="123"/>
      <c r="H329" s="124"/>
      <c r="I329" s="124"/>
      <c r="J329" s="124"/>
      <c r="K329" s="124"/>
      <c r="L329" s="124"/>
      <c r="M329" s="124"/>
      <c r="N329" s="124"/>
    </row>
    <row r="330" spans="2:14">
      <c r="B330" s="123"/>
      <c r="C330" s="123"/>
      <c r="D330" s="123"/>
      <c r="E330" s="123"/>
      <c r="F330" s="123"/>
      <c r="G330" s="123"/>
      <c r="H330" s="124"/>
      <c r="I330" s="124"/>
      <c r="J330" s="124"/>
      <c r="K330" s="124"/>
      <c r="L330" s="124"/>
      <c r="M330" s="124"/>
      <c r="N330" s="124"/>
    </row>
    <row r="331" spans="2:14">
      <c r="B331" s="123"/>
      <c r="C331" s="123"/>
      <c r="D331" s="123"/>
      <c r="E331" s="123"/>
      <c r="F331" s="123"/>
      <c r="G331" s="123"/>
      <c r="H331" s="124"/>
      <c r="I331" s="124"/>
      <c r="J331" s="124"/>
      <c r="K331" s="124"/>
      <c r="L331" s="124"/>
      <c r="M331" s="124"/>
      <c r="N331" s="124"/>
    </row>
    <row r="332" spans="2:14">
      <c r="B332" s="123"/>
      <c r="C332" s="123"/>
      <c r="D332" s="123"/>
      <c r="E332" s="123"/>
      <c r="F332" s="123"/>
      <c r="G332" s="123"/>
      <c r="H332" s="124"/>
      <c r="I332" s="124"/>
      <c r="J332" s="124"/>
      <c r="K332" s="124"/>
      <c r="L332" s="124"/>
      <c r="M332" s="124"/>
      <c r="N332" s="124"/>
    </row>
    <row r="333" spans="2:14">
      <c r="B333" s="123"/>
      <c r="C333" s="123"/>
      <c r="D333" s="123"/>
      <c r="E333" s="123"/>
      <c r="F333" s="123"/>
      <c r="G333" s="123"/>
      <c r="H333" s="124"/>
      <c r="I333" s="124"/>
      <c r="J333" s="124"/>
      <c r="K333" s="124"/>
      <c r="L333" s="124"/>
      <c r="M333" s="124"/>
      <c r="N333" s="124"/>
    </row>
    <row r="334" spans="2:14">
      <c r="B334" s="123"/>
      <c r="C334" s="123"/>
      <c r="D334" s="123"/>
      <c r="E334" s="123"/>
      <c r="F334" s="123"/>
      <c r="G334" s="123"/>
      <c r="H334" s="124"/>
      <c r="I334" s="124"/>
      <c r="J334" s="124"/>
      <c r="K334" s="124"/>
      <c r="L334" s="124"/>
      <c r="M334" s="124"/>
      <c r="N334" s="124"/>
    </row>
    <row r="335" spans="2:14">
      <c r="B335" s="123"/>
      <c r="C335" s="123"/>
      <c r="D335" s="123"/>
      <c r="E335" s="123"/>
      <c r="F335" s="123"/>
      <c r="G335" s="123"/>
      <c r="H335" s="124"/>
      <c r="I335" s="124"/>
      <c r="J335" s="124"/>
      <c r="K335" s="124"/>
      <c r="L335" s="124"/>
      <c r="M335" s="124"/>
      <c r="N335" s="124"/>
    </row>
    <row r="336" spans="2:14">
      <c r="B336" s="123"/>
      <c r="C336" s="123"/>
      <c r="D336" s="123"/>
      <c r="E336" s="123"/>
      <c r="F336" s="123"/>
      <c r="G336" s="123"/>
      <c r="H336" s="124"/>
      <c r="I336" s="124"/>
      <c r="J336" s="124"/>
      <c r="K336" s="124"/>
      <c r="L336" s="124"/>
      <c r="M336" s="124"/>
      <c r="N336" s="124"/>
    </row>
    <row r="337" spans="2:14">
      <c r="B337" s="123"/>
      <c r="C337" s="123"/>
      <c r="D337" s="123"/>
      <c r="E337" s="123"/>
      <c r="F337" s="123"/>
      <c r="G337" s="123"/>
      <c r="H337" s="124"/>
      <c r="I337" s="124"/>
      <c r="J337" s="124"/>
      <c r="K337" s="124"/>
      <c r="L337" s="124"/>
      <c r="M337" s="124"/>
      <c r="N337" s="124"/>
    </row>
    <row r="338" spans="2:14">
      <c r="B338" s="123"/>
      <c r="C338" s="123"/>
      <c r="D338" s="123"/>
      <c r="E338" s="123"/>
      <c r="F338" s="123"/>
      <c r="G338" s="123"/>
      <c r="H338" s="124"/>
      <c r="I338" s="124"/>
      <c r="J338" s="124"/>
      <c r="K338" s="124"/>
      <c r="L338" s="124"/>
      <c r="M338" s="124"/>
      <c r="N338" s="124"/>
    </row>
    <row r="339" spans="2:14">
      <c r="B339" s="123"/>
      <c r="C339" s="123"/>
      <c r="D339" s="123"/>
      <c r="E339" s="123"/>
      <c r="F339" s="123"/>
      <c r="G339" s="123"/>
      <c r="H339" s="124"/>
      <c r="I339" s="124"/>
      <c r="J339" s="124"/>
      <c r="K339" s="124"/>
      <c r="L339" s="124"/>
      <c r="M339" s="124"/>
      <c r="N339" s="124"/>
    </row>
    <row r="340" spans="2:14">
      <c r="B340" s="123"/>
      <c r="C340" s="123"/>
      <c r="D340" s="123"/>
      <c r="E340" s="123"/>
      <c r="F340" s="123"/>
      <c r="G340" s="123"/>
      <c r="H340" s="124"/>
      <c r="I340" s="124"/>
      <c r="J340" s="124"/>
      <c r="K340" s="124"/>
      <c r="L340" s="124"/>
      <c r="M340" s="124"/>
      <c r="N340" s="124"/>
    </row>
    <row r="341" spans="2:14">
      <c r="B341" s="123"/>
      <c r="C341" s="123"/>
      <c r="D341" s="123"/>
      <c r="E341" s="123"/>
      <c r="F341" s="123"/>
      <c r="G341" s="123"/>
      <c r="H341" s="124"/>
      <c r="I341" s="124"/>
      <c r="J341" s="124"/>
      <c r="K341" s="124"/>
      <c r="L341" s="124"/>
      <c r="M341" s="124"/>
      <c r="N341" s="124"/>
    </row>
    <row r="342" spans="2:14">
      <c r="B342" s="123"/>
      <c r="C342" s="123"/>
      <c r="D342" s="123"/>
      <c r="E342" s="123"/>
      <c r="F342" s="123"/>
      <c r="G342" s="123"/>
      <c r="H342" s="124"/>
      <c r="I342" s="124"/>
      <c r="J342" s="124"/>
      <c r="K342" s="124"/>
      <c r="L342" s="124"/>
      <c r="M342" s="124"/>
      <c r="N342" s="124"/>
    </row>
    <row r="343" spans="2:14">
      <c r="B343" s="123"/>
      <c r="C343" s="123"/>
      <c r="D343" s="123"/>
      <c r="E343" s="123"/>
      <c r="F343" s="123"/>
      <c r="G343" s="123"/>
      <c r="H343" s="124"/>
      <c r="I343" s="124"/>
      <c r="J343" s="124"/>
      <c r="K343" s="124"/>
      <c r="L343" s="124"/>
      <c r="M343" s="124"/>
      <c r="N343" s="124"/>
    </row>
    <row r="344" spans="2:14">
      <c r="B344" s="123"/>
      <c r="C344" s="123"/>
      <c r="D344" s="123"/>
      <c r="E344" s="123"/>
      <c r="F344" s="123"/>
      <c r="G344" s="123"/>
      <c r="H344" s="124"/>
      <c r="I344" s="124"/>
      <c r="J344" s="124"/>
      <c r="K344" s="124"/>
      <c r="L344" s="124"/>
      <c r="M344" s="124"/>
      <c r="N344" s="124"/>
    </row>
    <row r="345" spans="2:14">
      <c r="B345" s="123"/>
      <c r="C345" s="123"/>
      <c r="D345" s="123"/>
      <c r="E345" s="123"/>
      <c r="F345" s="123"/>
      <c r="G345" s="123"/>
      <c r="H345" s="124"/>
      <c r="I345" s="124"/>
      <c r="J345" s="124"/>
      <c r="K345" s="124"/>
      <c r="L345" s="124"/>
      <c r="M345" s="124"/>
      <c r="N345" s="124"/>
    </row>
    <row r="346" spans="2:14">
      <c r="B346" s="123"/>
      <c r="C346" s="123"/>
      <c r="D346" s="123"/>
      <c r="E346" s="123"/>
      <c r="F346" s="123"/>
      <c r="G346" s="123"/>
      <c r="H346" s="124"/>
      <c r="I346" s="124"/>
      <c r="J346" s="124"/>
      <c r="K346" s="124"/>
      <c r="L346" s="124"/>
      <c r="M346" s="124"/>
      <c r="N346" s="124"/>
    </row>
    <row r="347" spans="2:14">
      <c r="B347" s="123"/>
      <c r="C347" s="123"/>
      <c r="D347" s="123"/>
      <c r="E347" s="123"/>
      <c r="F347" s="123"/>
      <c r="G347" s="123"/>
      <c r="H347" s="124"/>
      <c r="I347" s="124"/>
      <c r="J347" s="124"/>
      <c r="K347" s="124"/>
      <c r="L347" s="124"/>
      <c r="M347" s="124"/>
      <c r="N347" s="124"/>
    </row>
    <row r="348" spans="2:14">
      <c r="B348" s="123"/>
      <c r="C348" s="123"/>
      <c r="D348" s="123"/>
      <c r="E348" s="123"/>
      <c r="F348" s="123"/>
      <c r="G348" s="123"/>
      <c r="H348" s="124"/>
      <c r="I348" s="124"/>
      <c r="J348" s="124"/>
      <c r="K348" s="124"/>
      <c r="L348" s="124"/>
      <c r="M348" s="124"/>
      <c r="N348" s="124"/>
    </row>
    <row r="349" spans="2:14">
      <c r="B349" s="123"/>
      <c r="C349" s="123"/>
      <c r="D349" s="123"/>
      <c r="E349" s="123"/>
      <c r="F349" s="123"/>
      <c r="G349" s="123"/>
      <c r="H349" s="124"/>
      <c r="I349" s="124"/>
      <c r="J349" s="124"/>
      <c r="K349" s="124"/>
      <c r="L349" s="124"/>
      <c r="M349" s="124"/>
      <c r="N349" s="124"/>
    </row>
    <row r="350" spans="2:14">
      <c r="B350" s="123"/>
      <c r="C350" s="123"/>
      <c r="D350" s="123"/>
      <c r="E350" s="123"/>
      <c r="F350" s="123"/>
      <c r="G350" s="123"/>
      <c r="H350" s="124"/>
      <c r="I350" s="124"/>
      <c r="J350" s="124"/>
      <c r="K350" s="124"/>
      <c r="L350" s="124"/>
      <c r="M350" s="124"/>
      <c r="N350" s="124"/>
    </row>
    <row r="351" spans="2:14">
      <c r="B351" s="123"/>
      <c r="C351" s="123"/>
      <c r="D351" s="123"/>
      <c r="E351" s="123"/>
      <c r="F351" s="123"/>
      <c r="G351" s="123"/>
      <c r="H351" s="124"/>
      <c r="I351" s="124"/>
      <c r="J351" s="124"/>
      <c r="K351" s="124"/>
      <c r="L351" s="124"/>
      <c r="M351" s="124"/>
      <c r="N351" s="124"/>
    </row>
    <row r="352" spans="2:14">
      <c r="B352" s="123"/>
      <c r="C352" s="123"/>
      <c r="D352" s="123"/>
      <c r="E352" s="123"/>
      <c r="F352" s="123"/>
      <c r="G352" s="123"/>
      <c r="H352" s="124"/>
      <c r="I352" s="124"/>
      <c r="J352" s="124"/>
      <c r="K352" s="124"/>
      <c r="L352" s="124"/>
      <c r="M352" s="124"/>
      <c r="N352" s="124"/>
    </row>
    <row r="353" spans="2:14">
      <c r="B353" s="123"/>
      <c r="C353" s="123"/>
      <c r="D353" s="123"/>
      <c r="E353" s="123"/>
      <c r="F353" s="123"/>
      <c r="G353" s="123"/>
      <c r="H353" s="124"/>
      <c r="I353" s="124"/>
      <c r="J353" s="124"/>
      <c r="K353" s="124"/>
      <c r="L353" s="124"/>
      <c r="M353" s="124"/>
      <c r="N353" s="124"/>
    </row>
    <row r="354" spans="2:14">
      <c r="B354" s="123"/>
      <c r="C354" s="123"/>
      <c r="D354" s="123"/>
      <c r="E354" s="123"/>
      <c r="F354" s="123"/>
      <c r="G354" s="123"/>
      <c r="H354" s="124"/>
      <c r="I354" s="124"/>
      <c r="J354" s="124"/>
      <c r="K354" s="124"/>
      <c r="L354" s="124"/>
      <c r="M354" s="124"/>
      <c r="N354" s="124"/>
    </row>
    <row r="355" spans="2:14">
      <c r="B355" s="123"/>
      <c r="C355" s="123"/>
      <c r="D355" s="123"/>
      <c r="E355" s="123"/>
      <c r="F355" s="123"/>
      <c r="G355" s="123"/>
      <c r="H355" s="124"/>
      <c r="I355" s="124"/>
      <c r="J355" s="124"/>
      <c r="K355" s="124"/>
      <c r="L355" s="124"/>
      <c r="M355" s="124"/>
      <c r="N355" s="124"/>
    </row>
    <row r="356" spans="2:14">
      <c r="B356" s="123"/>
      <c r="C356" s="123"/>
      <c r="D356" s="123"/>
      <c r="E356" s="123"/>
      <c r="F356" s="123"/>
      <c r="G356" s="123"/>
      <c r="H356" s="124"/>
      <c r="I356" s="124"/>
      <c r="J356" s="124"/>
      <c r="K356" s="124"/>
      <c r="L356" s="124"/>
      <c r="M356" s="124"/>
      <c r="N356" s="124"/>
    </row>
    <row r="357" spans="2:14">
      <c r="B357" s="123"/>
      <c r="C357" s="123"/>
      <c r="D357" s="123"/>
      <c r="E357" s="123"/>
      <c r="F357" s="123"/>
      <c r="G357" s="123"/>
      <c r="H357" s="124"/>
      <c r="I357" s="124"/>
      <c r="J357" s="124"/>
      <c r="K357" s="124"/>
      <c r="L357" s="124"/>
      <c r="M357" s="124"/>
      <c r="N357" s="124"/>
    </row>
    <row r="358" spans="2:14">
      <c r="B358" s="123"/>
      <c r="C358" s="123"/>
      <c r="D358" s="123"/>
      <c r="E358" s="123"/>
      <c r="F358" s="123"/>
      <c r="G358" s="123"/>
      <c r="H358" s="124"/>
      <c r="I358" s="124"/>
      <c r="J358" s="124"/>
      <c r="K358" s="124"/>
      <c r="L358" s="124"/>
      <c r="M358" s="124"/>
      <c r="N358" s="124"/>
    </row>
    <row r="359" spans="2:14">
      <c r="B359" s="123"/>
      <c r="C359" s="123"/>
      <c r="D359" s="123"/>
      <c r="E359" s="123"/>
      <c r="F359" s="123"/>
      <c r="G359" s="123"/>
      <c r="H359" s="124"/>
      <c r="I359" s="124"/>
      <c r="J359" s="124"/>
      <c r="K359" s="124"/>
      <c r="L359" s="124"/>
      <c r="M359" s="124"/>
      <c r="N359" s="124"/>
    </row>
    <row r="360" spans="2:14">
      <c r="B360" s="123"/>
      <c r="C360" s="123"/>
      <c r="D360" s="123"/>
      <c r="E360" s="123"/>
      <c r="F360" s="123"/>
      <c r="G360" s="123"/>
      <c r="H360" s="124"/>
      <c r="I360" s="124"/>
      <c r="J360" s="124"/>
      <c r="K360" s="124"/>
      <c r="L360" s="124"/>
      <c r="M360" s="124"/>
      <c r="N360" s="124"/>
    </row>
    <row r="361" spans="2:14">
      <c r="B361" s="123"/>
      <c r="C361" s="123"/>
      <c r="D361" s="123"/>
      <c r="E361" s="123"/>
      <c r="F361" s="123"/>
      <c r="G361" s="123"/>
      <c r="H361" s="124"/>
      <c r="I361" s="124"/>
      <c r="J361" s="124"/>
      <c r="K361" s="124"/>
      <c r="L361" s="124"/>
      <c r="M361" s="124"/>
      <c r="N361" s="124"/>
    </row>
    <row r="362" spans="2:14">
      <c r="B362" s="123"/>
      <c r="C362" s="123"/>
      <c r="D362" s="123"/>
      <c r="E362" s="123"/>
      <c r="F362" s="123"/>
      <c r="G362" s="123"/>
      <c r="H362" s="124"/>
      <c r="I362" s="124"/>
      <c r="J362" s="124"/>
      <c r="K362" s="124"/>
      <c r="L362" s="124"/>
      <c r="M362" s="124"/>
      <c r="N362" s="124"/>
    </row>
    <row r="363" spans="2:14">
      <c r="B363" s="123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</row>
    <row r="364" spans="2:14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</row>
    <row r="365" spans="2:14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</row>
    <row r="366" spans="2:14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</row>
    <row r="367" spans="2:14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</row>
    <row r="368" spans="2:14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</row>
    <row r="369" spans="2:14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</row>
    <row r="370" spans="2:14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</row>
    <row r="371" spans="2:14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</row>
    <row r="372" spans="2:14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</row>
    <row r="373" spans="2:14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</row>
    <row r="374" spans="2:14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</row>
    <row r="375" spans="2:14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</row>
    <row r="376" spans="2:14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</row>
    <row r="377" spans="2:14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</row>
    <row r="378" spans="2:14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</row>
    <row r="379" spans="2:14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</row>
    <row r="380" spans="2:14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</row>
    <row r="381" spans="2:14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</row>
    <row r="382" spans="2:14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</row>
    <row r="383" spans="2:14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</row>
    <row r="384" spans="2:14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</row>
    <row r="385" spans="2:14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</row>
    <row r="386" spans="2:14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</row>
    <row r="387" spans="2:14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</row>
    <row r="388" spans="2:14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</row>
    <row r="389" spans="2:14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</row>
    <row r="390" spans="2:14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</row>
    <row r="391" spans="2:14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</row>
    <row r="392" spans="2:14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</row>
    <row r="393" spans="2:14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</row>
    <row r="394" spans="2:14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</row>
    <row r="395" spans="2:14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</row>
    <row r="396" spans="2:14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</row>
    <row r="397" spans="2:14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</row>
    <row r="398" spans="2:14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</row>
    <row r="399" spans="2:14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</row>
    <row r="400" spans="2:14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</row>
    <row r="401" spans="2:14">
      <c r="B401" s="123"/>
      <c r="C401" s="123"/>
      <c r="D401" s="123"/>
      <c r="E401" s="123"/>
      <c r="F401" s="123"/>
      <c r="G401" s="123"/>
      <c r="H401" s="124"/>
      <c r="I401" s="124"/>
      <c r="J401" s="124"/>
      <c r="K401" s="124"/>
      <c r="L401" s="124"/>
      <c r="M401" s="124"/>
      <c r="N401" s="124"/>
    </row>
    <row r="402" spans="2:14">
      <c r="B402" s="123"/>
      <c r="C402" s="123"/>
      <c r="D402" s="123"/>
      <c r="E402" s="123"/>
      <c r="F402" s="123"/>
      <c r="G402" s="123"/>
      <c r="H402" s="124"/>
      <c r="I402" s="124"/>
      <c r="J402" s="124"/>
      <c r="K402" s="124"/>
      <c r="L402" s="124"/>
      <c r="M402" s="124"/>
      <c r="N402" s="124"/>
    </row>
    <row r="403" spans="2:14">
      <c r="B403" s="123"/>
      <c r="C403" s="123"/>
      <c r="D403" s="123"/>
      <c r="E403" s="123"/>
      <c r="F403" s="123"/>
      <c r="G403" s="123"/>
      <c r="H403" s="124"/>
      <c r="I403" s="124"/>
      <c r="J403" s="124"/>
      <c r="K403" s="124"/>
      <c r="L403" s="124"/>
      <c r="M403" s="124"/>
      <c r="N403" s="124"/>
    </row>
    <row r="404" spans="2:14">
      <c r="B404" s="123"/>
      <c r="C404" s="123"/>
      <c r="D404" s="123"/>
      <c r="E404" s="123"/>
      <c r="F404" s="123"/>
      <c r="G404" s="123"/>
      <c r="H404" s="124"/>
      <c r="I404" s="124"/>
      <c r="J404" s="124"/>
      <c r="K404" s="124"/>
      <c r="L404" s="124"/>
      <c r="M404" s="124"/>
      <c r="N404" s="124"/>
    </row>
    <row r="405" spans="2:14">
      <c r="B405" s="123"/>
      <c r="C405" s="123"/>
      <c r="D405" s="123"/>
      <c r="E405" s="123"/>
      <c r="F405" s="123"/>
      <c r="G405" s="123"/>
      <c r="H405" s="124"/>
      <c r="I405" s="124"/>
      <c r="J405" s="124"/>
      <c r="K405" s="124"/>
      <c r="L405" s="124"/>
      <c r="M405" s="124"/>
      <c r="N405" s="124"/>
    </row>
    <row r="406" spans="2:14">
      <c r="B406" s="123"/>
      <c r="C406" s="123"/>
      <c r="D406" s="123"/>
      <c r="E406" s="123"/>
      <c r="F406" s="123"/>
      <c r="G406" s="123"/>
      <c r="H406" s="124"/>
      <c r="I406" s="124"/>
      <c r="J406" s="124"/>
      <c r="K406" s="124"/>
      <c r="L406" s="124"/>
      <c r="M406" s="124"/>
      <c r="N406" s="124"/>
    </row>
    <row r="407" spans="2:14">
      <c r="B407" s="123"/>
      <c r="C407" s="123"/>
      <c r="D407" s="123"/>
      <c r="E407" s="123"/>
      <c r="F407" s="123"/>
      <c r="G407" s="123"/>
      <c r="H407" s="124"/>
      <c r="I407" s="124"/>
      <c r="J407" s="124"/>
      <c r="K407" s="124"/>
      <c r="L407" s="124"/>
      <c r="M407" s="124"/>
      <c r="N407" s="124"/>
    </row>
    <row r="408" spans="2:14">
      <c r="B408" s="123"/>
      <c r="C408" s="123"/>
      <c r="D408" s="123"/>
      <c r="E408" s="123"/>
      <c r="F408" s="123"/>
      <c r="G408" s="123"/>
      <c r="H408" s="124"/>
      <c r="I408" s="124"/>
      <c r="J408" s="124"/>
      <c r="K408" s="124"/>
      <c r="L408" s="124"/>
      <c r="M408" s="124"/>
      <c r="N408" s="124"/>
    </row>
    <row r="409" spans="2:14">
      <c r="B409" s="123"/>
      <c r="C409" s="123"/>
      <c r="D409" s="123"/>
      <c r="E409" s="123"/>
      <c r="F409" s="123"/>
      <c r="G409" s="123"/>
      <c r="H409" s="124"/>
      <c r="I409" s="124"/>
      <c r="J409" s="124"/>
      <c r="K409" s="124"/>
      <c r="L409" s="124"/>
      <c r="M409" s="124"/>
      <c r="N409" s="124"/>
    </row>
    <row r="410" spans="2:14">
      <c r="B410" s="123"/>
      <c r="C410" s="123"/>
      <c r="D410" s="123"/>
      <c r="E410" s="123"/>
      <c r="F410" s="123"/>
      <c r="G410" s="123"/>
      <c r="H410" s="124"/>
      <c r="I410" s="124"/>
      <c r="J410" s="124"/>
      <c r="K410" s="124"/>
      <c r="L410" s="124"/>
      <c r="M410" s="124"/>
      <c r="N410" s="124"/>
    </row>
    <row r="411" spans="2:14">
      <c r="B411" s="123"/>
      <c r="C411" s="123"/>
      <c r="D411" s="123"/>
      <c r="E411" s="123"/>
      <c r="F411" s="123"/>
      <c r="G411" s="123"/>
      <c r="H411" s="124"/>
      <c r="I411" s="124"/>
      <c r="J411" s="124"/>
      <c r="K411" s="124"/>
      <c r="L411" s="124"/>
      <c r="M411" s="124"/>
      <c r="N411" s="124"/>
    </row>
    <row r="412" spans="2:14">
      <c r="B412" s="123"/>
      <c r="C412" s="123"/>
      <c r="D412" s="123"/>
      <c r="E412" s="123"/>
      <c r="F412" s="123"/>
      <c r="G412" s="123"/>
      <c r="H412" s="124"/>
      <c r="I412" s="124"/>
      <c r="J412" s="124"/>
      <c r="K412" s="124"/>
      <c r="L412" s="124"/>
      <c r="M412" s="124"/>
      <c r="N412" s="124"/>
    </row>
    <row r="413" spans="2:14">
      <c r="B413" s="123"/>
      <c r="C413" s="123"/>
      <c r="D413" s="123"/>
      <c r="E413" s="123"/>
      <c r="F413" s="123"/>
      <c r="G413" s="123"/>
      <c r="H413" s="124"/>
      <c r="I413" s="124"/>
      <c r="J413" s="124"/>
      <c r="K413" s="124"/>
      <c r="L413" s="124"/>
      <c r="M413" s="124"/>
      <c r="N413" s="124"/>
    </row>
    <row r="414" spans="2:14">
      <c r="B414" s="123"/>
      <c r="C414" s="123"/>
      <c r="D414" s="123"/>
      <c r="E414" s="123"/>
      <c r="F414" s="123"/>
      <c r="G414" s="123"/>
      <c r="H414" s="124"/>
      <c r="I414" s="124"/>
      <c r="J414" s="124"/>
      <c r="K414" s="124"/>
      <c r="L414" s="124"/>
      <c r="M414" s="124"/>
      <c r="N414" s="124"/>
    </row>
    <row r="415" spans="2:14">
      <c r="B415" s="123"/>
      <c r="C415" s="123"/>
      <c r="D415" s="123"/>
      <c r="E415" s="123"/>
      <c r="F415" s="123"/>
      <c r="G415" s="123"/>
      <c r="H415" s="124"/>
      <c r="I415" s="124"/>
      <c r="J415" s="124"/>
      <c r="K415" s="124"/>
      <c r="L415" s="124"/>
      <c r="M415" s="124"/>
      <c r="N415" s="124"/>
    </row>
    <row r="416" spans="2:14">
      <c r="B416" s="123"/>
      <c r="C416" s="123"/>
      <c r="D416" s="123"/>
      <c r="E416" s="123"/>
      <c r="F416" s="123"/>
      <c r="G416" s="123"/>
      <c r="H416" s="124"/>
      <c r="I416" s="124"/>
      <c r="J416" s="124"/>
      <c r="K416" s="124"/>
      <c r="L416" s="124"/>
      <c r="M416" s="124"/>
      <c r="N416" s="124"/>
    </row>
    <row r="417" spans="2:14">
      <c r="B417" s="123"/>
      <c r="C417" s="123"/>
      <c r="D417" s="123"/>
      <c r="E417" s="123"/>
      <c r="F417" s="123"/>
      <c r="G417" s="123"/>
      <c r="H417" s="124"/>
      <c r="I417" s="124"/>
      <c r="J417" s="124"/>
      <c r="K417" s="124"/>
      <c r="L417" s="124"/>
      <c r="M417" s="124"/>
      <c r="N417" s="124"/>
    </row>
    <row r="418" spans="2:14">
      <c r="B418" s="123"/>
      <c r="C418" s="123"/>
      <c r="D418" s="123"/>
      <c r="E418" s="123"/>
      <c r="F418" s="123"/>
      <c r="G418" s="123"/>
      <c r="H418" s="124"/>
      <c r="I418" s="124"/>
      <c r="J418" s="124"/>
      <c r="K418" s="124"/>
      <c r="L418" s="124"/>
      <c r="M418" s="124"/>
      <c r="N418" s="124"/>
    </row>
    <row r="419" spans="2:14">
      <c r="B419" s="123"/>
      <c r="C419" s="123"/>
      <c r="D419" s="123"/>
      <c r="E419" s="123"/>
      <c r="F419" s="123"/>
      <c r="G419" s="123"/>
      <c r="H419" s="124"/>
      <c r="I419" s="124"/>
      <c r="J419" s="124"/>
      <c r="K419" s="124"/>
      <c r="L419" s="124"/>
      <c r="M419" s="124"/>
      <c r="N419" s="124"/>
    </row>
    <row r="420" spans="2:14">
      <c r="B420" s="123"/>
      <c r="C420" s="123"/>
      <c r="D420" s="123"/>
      <c r="E420" s="123"/>
      <c r="F420" s="123"/>
      <c r="G420" s="123"/>
      <c r="H420" s="124"/>
      <c r="I420" s="124"/>
      <c r="J420" s="124"/>
      <c r="K420" s="124"/>
      <c r="L420" s="124"/>
      <c r="M420" s="124"/>
      <c r="N420" s="124"/>
    </row>
    <row r="421" spans="2:14">
      <c r="B421" s="123"/>
      <c r="C421" s="123"/>
      <c r="D421" s="123"/>
      <c r="E421" s="123"/>
      <c r="F421" s="123"/>
      <c r="G421" s="123"/>
      <c r="H421" s="124"/>
      <c r="I421" s="124"/>
      <c r="J421" s="124"/>
      <c r="K421" s="124"/>
      <c r="L421" s="124"/>
      <c r="M421" s="124"/>
      <c r="N421" s="124"/>
    </row>
    <row r="422" spans="2:14">
      <c r="B422" s="123"/>
      <c r="C422" s="123"/>
      <c r="D422" s="123"/>
      <c r="E422" s="123"/>
      <c r="F422" s="123"/>
      <c r="G422" s="123"/>
      <c r="H422" s="124"/>
      <c r="I422" s="124"/>
      <c r="J422" s="124"/>
      <c r="K422" s="124"/>
      <c r="L422" s="124"/>
      <c r="M422" s="124"/>
      <c r="N422" s="124"/>
    </row>
    <row r="423" spans="2:14">
      <c r="B423" s="123"/>
      <c r="C423" s="123"/>
      <c r="D423" s="123"/>
      <c r="E423" s="123"/>
      <c r="F423" s="123"/>
      <c r="G423" s="123"/>
      <c r="H423" s="124"/>
      <c r="I423" s="124"/>
      <c r="J423" s="124"/>
      <c r="K423" s="124"/>
      <c r="L423" s="124"/>
      <c r="M423" s="124"/>
      <c r="N423" s="124"/>
    </row>
    <row r="424" spans="2:14">
      <c r="B424" s="123"/>
      <c r="C424" s="123"/>
      <c r="D424" s="123"/>
      <c r="E424" s="123"/>
      <c r="F424" s="123"/>
      <c r="G424" s="123"/>
      <c r="H424" s="124"/>
      <c r="I424" s="124"/>
      <c r="J424" s="124"/>
      <c r="K424" s="124"/>
      <c r="L424" s="124"/>
      <c r="M424" s="124"/>
      <c r="N424" s="124"/>
    </row>
    <row r="425" spans="2:14">
      <c r="B425" s="123"/>
      <c r="C425" s="123"/>
      <c r="D425" s="123"/>
      <c r="E425" s="123"/>
      <c r="F425" s="123"/>
      <c r="G425" s="123"/>
      <c r="H425" s="124"/>
      <c r="I425" s="124"/>
      <c r="J425" s="124"/>
      <c r="K425" s="124"/>
      <c r="L425" s="124"/>
      <c r="M425" s="124"/>
      <c r="N425" s="124"/>
    </row>
    <row r="426" spans="2:14">
      <c r="B426" s="123"/>
      <c r="C426" s="123"/>
      <c r="D426" s="123"/>
      <c r="E426" s="123"/>
      <c r="F426" s="123"/>
      <c r="G426" s="123"/>
      <c r="H426" s="124"/>
      <c r="I426" s="124"/>
      <c r="J426" s="124"/>
      <c r="K426" s="124"/>
      <c r="L426" s="124"/>
      <c r="M426" s="124"/>
      <c r="N426" s="124"/>
    </row>
    <row r="427" spans="2:14">
      <c r="B427" s="123"/>
      <c r="C427" s="123"/>
      <c r="D427" s="123"/>
      <c r="E427" s="123"/>
      <c r="F427" s="123"/>
      <c r="G427" s="123"/>
      <c r="H427" s="124"/>
      <c r="I427" s="124"/>
      <c r="J427" s="124"/>
      <c r="K427" s="124"/>
      <c r="L427" s="124"/>
      <c r="M427" s="124"/>
      <c r="N427" s="124"/>
    </row>
    <row r="428" spans="2:14">
      <c r="B428" s="123"/>
      <c r="C428" s="123"/>
      <c r="D428" s="123"/>
      <c r="E428" s="123"/>
      <c r="F428" s="123"/>
      <c r="G428" s="123"/>
      <c r="H428" s="124"/>
      <c r="I428" s="124"/>
      <c r="J428" s="124"/>
      <c r="K428" s="124"/>
      <c r="L428" s="124"/>
      <c r="M428" s="124"/>
      <c r="N428" s="124"/>
    </row>
    <row r="429" spans="2:14">
      <c r="B429" s="123"/>
      <c r="C429" s="123"/>
      <c r="D429" s="123"/>
      <c r="E429" s="123"/>
      <c r="F429" s="123"/>
      <c r="G429" s="123"/>
      <c r="H429" s="124"/>
      <c r="I429" s="124"/>
      <c r="J429" s="124"/>
      <c r="K429" s="124"/>
      <c r="L429" s="124"/>
      <c r="M429" s="124"/>
      <c r="N429" s="124"/>
    </row>
    <row r="430" spans="2:14">
      <c r="B430" s="123"/>
      <c r="C430" s="123"/>
      <c r="D430" s="123"/>
      <c r="E430" s="123"/>
      <c r="F430" s="123"/>
      <c r="G430" s="123"/>
      <c r="H430" s="124"/>
      <c r="I430" s="124"/>
      <c r="J430" s="124"/>
      <c r="K430" s="124"/>
      <c r="L430" s="124"/>
      <c r="M430" s="124"/>
      <c r="N430" s="124"/>
    </row>
    <row r="431" spans="2:14">
      <c r="B431" s="123"/>
      <c r="C431" s="123"/>
      <c r="D431" s="123"/>
      <c r="E431" s="123"/>
      <c r="F431" s="123"/>
      <c r="G431" s="123"/>
      <c r="H431" s="124"/>
      <c r="I431" s="124"/>
      <c r="J431" s="124"/>
      <c r="K431" s="124"/>
      <c r="L431" s="124"/>
      <c r="M431" s="124"/>
      <c r="N431" s="124"/>
    </row>
    <row r="432" spans="2:14">
      <c r="B432" s="123"/>
      <c r="C432" s="123"/>
      <c r="D432" s="123"/>
      <c r="E432" s="123"/>
      <c r="F432" s="123"/>
      <c r="G432" s="123"/>
      <c r="H432" s="124"/>
      <c r="I432" s="124"/>
      <c r="J432" s="124"/>
      <c r="K432" s="124"/>
      <c r="L432" s="124"/>
      <c r="M432" s="124"/>
      <c r="N432" s="124"/>
    </row>
    <row r="433" spans="2:14">
      <c r="B433" s="123"/>
      <c r="C433" s="123"/>
      <c r="D433" s="123"/>
      <c r="E433" s="123"/>
      <c r="F433" s="123"/>
      <c r="G433" s="123"/>
      <c r="H433" s="124"/>
      <c r="I433" s="124"/>
      <c r="J433" s="124"/>
      <c r="K433" s="124"/>
      <c r="L433" s="124"/>
      <c r="M433" s="124"/>
      <c r="N433" s="124"/>
    </row>
    <row r="434" spans="2:14">
      <c r="B434" s="123"/>
      <c r="C434" s="123"/>
      <c r="D434" s="123"/>
      <c r="E434" s="123"/>
      <c r="F434" s="123"/>
      <c r="G434" s="123"/>
      <c r="H434" s="124"/>
      <c r="I434" s="124"/>
      <c r="J434" s="124"/>
      <c r="K434" s="124"/>
      <c r="L434" s="124"/>
      <c r="M434" s="124"/>
      <c r="N434" s="124"/>
    </row>
    <row r="435" spans="2:14">
      <c r="B435" s="123"/>
      <c r="C435" s="123"/>
      <c r="D435" s="123"/>
      <c r="E435" s="123"/>
      <c r="F435" s="123"/>
      <c r="G435" s="123"/>
      <c r="H435" s="124"/>
      <c r="I435" s="124"/>
      <c r="J435" s="124"/>
      <c r="K435" s="124"/>
      <c r="L435" s="124"/>
      <c r="M435" s="124"/>
      <c r="N435" s="124"/>
    </row>
    <row r="436" spans="2:14">
      <c r="B436" s="123"/>
      <c r="C436" s="123"/>
      <c r="D436" s="123"/>
      <c r="E436" s="123"/>
      <c r="F436" s="123"/>
      <c r="G436" s="123"/>
      <c r="H436" s="124"/>
      <c r="I436" s="124"/>
      <c r="J436" s="124"/>
      <c r="K436" s="124"/>
      <c r="L436" s="124"/>
      <c r="M436" s="124"/>
      <c r="N436" s="124"/>
    </row>
    <row r="437" spans="2:14">
      <c r="B437" s="123"/>
      <c r="C437" s="123"/>
      <c r="D437" s="123"/>
      <c r="E437" s="123"/>
      <c r="F437" s="123"/>
      <c r="G437" s="123"/>
      <c r="H437" s="124"/>
      <c r="I437" s="124"/>
      <c r="J437" s="124"/>
      <c r="K437" s="124"/>
      <c r="L437" s="124"/>
      <c r="M437" s="124"/>
      <c r="N437" s="124"/>
    </row>
    <row r="438" spans="2:14">
      <c r="B438" s="123"/>
      <c r="C438" s="123"/>
      <c r="D438" s="123"/>
      <c r="E438" s="123"/>
      <c r="F438" s="123"/>
      <c r="G438" s="123"/>
      <c r="H438" s="124"/>
      <c r="I438" s="124"/>
      <c r="J438" s="124"/>
      <c r="K438" s="124"/>
      <c r="L438" s="124"/>
      <c r="M438" s="124"/>
      <c r="N438" s="124"/>
    </row>
    <row r="439" spans="2:14">
      <c r="B439" s="123"/>
      <c r="C439" s="123"/>
      <c r="D439" s="123"/>
      <c r="E439" s="123"/>
      <c r="F439" s="123"/>
      <c r="G439" s="123"/>
      <c r="H439" s="124"/>
      <c r="I439" s="124"/>
      <c r="J439" s="124"/>
      <c r="K439" s="124"/>
      <c r="L439" s="124"/>
      <c r="M439" s="124"/>
      <c r="N439" s="124"/>
    </row>
    <row r="440" spans="2:14">
      <c r="B440" s="123"/>
      <c r="C440" s="123"/>
      <c r="D440" s="123"/>
      <c r="E440" s="123"/>
      <c r="F440" s="123"/>
      <c r="G440" s="123"/>
      <c r="H440" s="124"/>
      <c r="I440" s="124"/>
      <c r="J440" s="124"/>
      <c r="K440" s="124"/>
      <c r="L440" s="124"/>
      <c r="M440" s="124"/>
      <c r="N440" s="124"/>
    </row>
    <row r="441" spans="2:14">
      <c r="B441" s="123"/>
      <c r="C441" s="123"/>
      <c r="D441" s="123"/>
      <c r="E441" s="123"/>
      <c r="F441" s="123"/>
      <c r="G441" s="123"/>
      <c r="H441" s="124"/>
      <c r="I441" s="124"/>
      <c r="J441" s="124"/>
      <c r="K441" s="124"/>
      <c r="L441" s="124"/>
      <c r="M441" s="124"/>
      <c r="N441" s="124"/>
    </row>
    <row r="442" spans="2:14">
      <c r="B442" s="123"/>
      <c r="C442" s="123"/>
      <c r="D442" s="123"/>
      <c r="E442" s="123"/>
      <c r="F442" s="123"/>
      <c r="G442" s="123"/>
      <c r="H442" s="124"/>
      <c r="I442" s="124"/>
      <c r="J442" s="124"/>
      <c r="K442" s="124"/>
      <c r="L442" s="124"/>
      <c r="M442" s="124"/>
      <c r="N442" s="124"/>
    </row>
    <row r="443" spans="2:14">
      <c r="B443" s="123"/>
      <c r="C443" s="123"/>
      <c r="D443" s="123"/>
      <c r="E443" s="123"/>
      <c r="F443" s="123"/>
      <c r="G443" s="123"/>
      <c r="H443" s="124"/>
      <c r="I443" s="124"/>
      <c r="J443" s="124"/>
      <c r="K443" s="124"/>
      <c r="L443" s="124"/>
      <c r="M443" s="124"/>
      <c r="N443" s="124"/>
    </row>
    <row r="444" spans="2:14">
      <c r="B444" s="123"/>
      <c r="C444" s="123"/>
      <c r="D444" s="123"/>
      <c r="E444" s="123"/>
      <c r="F444" s="123"/>
      <c r="G444" s="123"/>
      <c r="H444" s="124"/>
      <c r="I444" s="124"/>
      <c r="J444" s="124"/>
      <c r="K444" s="124"/>
      <c r="L444" s="124"/>
      <c r="M444" s="124"/>
      <c r="N444" s="124"/>
    </row>
    <row r="445" spans="2:14">
      <c r="B445" s="123"/>
      <c r="C445" s="123"/>
      <c r="D445" s="123"/>
      <c r="E445" s="123"/>
      <c r="F445" s="123"/>
      <c r="G445" s="123"/>
      <c r="H445" s="124"/>
      <c r="I445" s="124"/>
      <c r="J445" s="124"/>
      <c r="K445" s="124"/>
      <c r="L445" s="124"/>
      <c r="M445" s="124"/>
      <c r="N445" s="124"/>
    </row>
    <row r="446" spans="2:14">
      <c r="B446" s="123"/>
      <c r="C446" s="123"/>
      <c r="D446" s="123"/>
      <c r="E446" s="123"/>
      <c r="F446" s="123"/>
      <c r="G446" s="123"/>
      <c r="H446" s="124"/>
      <c r="I446" s="124"/>
      <c r="J446" s="124"/>
      <c r="K446" s="124"/>
      <c r="L446" s="124"/>
      <c r="M446" s="124"/>
      <c r="N446" s="124"/>
    </row>
    <row r="447" spans="2:14">
      <c r="B447" s="123"/>
      <c r="C447" s="123"/>
      <c r="D447" s="123"/>
      <c r="E447" s="123"/>
      <c r="F447" s="123"/>
      <c r="G447" s="123"/>
      <c r="H447" s="124"/>
      <c r="I447" s="124"/>
      <c r="J447" s="124"/>
      <c r="K447" s="124"/>
      <c r="L447" s="124"/>
      <c r="M447" s="124"/>
      <c r="N447" s="124"/>
    </row>
    <row r="448" spans="2:14">
      <c r="B448" s="123"/>
      <c r="C448" s="123"/>
      <c r="D448" s="123"/>
      <c r="E448" s="123"/>
      <c r="F448" s="123"/>
      <c r="G448" s="123"/>
      <c r="H448" s="124"/>
      <c r="I448" s="124"/>
      <c r="J448" s="124"/>
      <c r="K448" s="124"/>
      <c r="L448" s="124"/>
      <c r="M448" s="124"/>
      <c r="N448" s="124"/>
    </row>
    <row r="449" spans="2:14">
      <c r="B449" s="123"/>
      <c r="C449" s="123"/>
      <c r="D449" s="123"/>
      <c r="E449" s="123"/>
      <c r="F449" s="123"/>
      <c r="G449" s="123"/>
      <c r="H449" s="124"/>
      <c r="I449" s="124"/>
      <c r="J449" s="124"/>
      <c r="K449" s="124"/>
      <c r="L449" s="124"/>
      <c r="M449" s="124"/>
      <c r="N449" s="124"/>
    </row>
    <row r="450" spans="2:14">
      <c r="B450" s="123"/>
      <c r="C450" s="123"/>
      <c r="D450" s="123"/>
      <c r="E450" s="123"/>
      <c r="F450" s="123"/>
      <c r="G450" s="123"/>
      <c r="H450" s="124"/>
      <c r="I450" s="124"/>
      <c r="J450" s="124"/>
      <c r="K450" s="124"/>
      <c r="L450" s="124"/>
      <c r="M450" s="124"/>
      <c r="N450" s="124"/>
    </row>
    <row r="451" spans="2:14">
      <c r="B451" s="123"/>
      <c r="C451" s="123"/>
      <c r="D451" s="123"/>
      <c r="E451" s="123"/>
      <c r="F451" s="123"/>
      <c r="G451" s="123"/>
      <c r="H451" s="124"/>
      <c r="I451" s="124"/>
      <c r="J451" s="124"/>
      <c r="K451" s="124"/>
      <c r="L451" s="124"/>
      <c r="M451" s="124"/>
      <c r="N451" s="124"/>
    </row>
    <row r="452" spans="2:14">
      <c r="B452" s="123"/>
      <c r="C452" s="123"/>
      <c r="D452" s="123"/>
      <c r="E452" s="123"/>
      <c r="F452" s="123"/>
      <c r="G452" s="123"/>
      <c r="H452" s="124"/>
      <c r="I452" s="124"/>
      <c r="J452" s="124"/>
      <c r="K452" s="124"/>
      <c r="L452" s="124"/>
      <c r="M452" s="124"/>
      <c r="N452" s="124"/>
    </row>
    <row r="453" spans="2:14">
      <c r="B453" s="123"/>
      <c r="C453" s="123"/>
      <c r="D453" s="123"/>
      <c r="E453" s="123"/>
      <c r="F453" s="123"/>
      <c r="G453" s="123"/>
      <c r="H453" s="124"/>
      <c r="I453" s="124"/>
      <c r="J453" s="124"/>
      <c r="K453" s="124"/>
      <c r="L453" s="124"/>
      <c r="M453" s="124"/>
      <c r="N453" s="124"/>
    </row>
    <row r="454" spans="2:14">
      <c r="B454" s="123"/>
      <c r="C454" s="123"/>
      <c r="D454" s="123"/>
      <c r="E454" s="123"/>
      <c r="F454" s="123"/>
      <c r="G454" s="123"/>
      <c r="H454" s="124"/>
      <c r="I454" s="124"/>
      <c r="J454" s="124"/>
      <c r="K454" s="124"/>
      <c r="L454" s="124"/>
      <c r="M454" s="124"/>
      <c r="N454" s="124"/>
    </row>
    <row r="455" spans="2:14">
      <c r="B455" s="123"/>
      <c r="C455" s="123"/>
      <c r="D455" s="123"/>
      <c r="E455" s="123"/>
      <c r="F455" s="123"/>
      <c r="G455" s="123"/>
      <c r="H455" s="124"/>
      <c r="I455" s="124"/>
      <c r="J455" s="124"/>
      <c r="K455" s="124"/>
      <c r="L455" s="124"/>
      <c r="M455" s="124"/>
      <c r="N455" s="124"/>
    </row>
    <row r="456" spans="2:14">
      <c r="B456" s="123"/>
      <c r="C456" s="123"/>
      <c r="D456" s="123"/>
      <c r="E456" s="123"/>
      <c r="F456" s="123"/>
      <c r="G456" s="123"/>
      <c r="H456" s="124"/>
      <c r="I456" s="124"/>
      <c r="J456" s="124"/>
      <c r="K456" s="124"/>
      <c r="L456" s="124"/>
      <c r="M456" s="124"/>
      <c r="N456" s="124"/>
    </row>
    <row r="457" spans="2:14">
      <c r="B457" s="123"/>
      <c r="C457" s="123"/>
      <c r="D457" s="123"/>
      <c r="E457" s="123"/>
      <c r="F457" s="123"/>
      <c r="G457" s="123"/>
      <c r="H457" s="124"/>
      <c r="I457" s="124"/>
      <c r="J457" s="124"/>
      <c r="K457" s="124"/>
      <c r="L457" s="124"/>
      <c r="M457" s="124"/>
      <c r="N457" s="124"/>
    </row>
    <row r="458" spans="2:14">
      <c r="B458" s="123"/>
      <c r="C458" s="123"/>
      <c r="D458" s="123"/>
      <c r="E458" s="123"/>
      <c r="F458" s="123"/>
      <c r="G458" s="123"/>
      <c r="H458" s="124"/>
      <c r="I458" s="124"/>
      <c r="J458" s="124"/>
      <c r="K458" s="124"/>
      <c r="L458" s="124"/>
      <c r="M458" s="124"/>
      <c r="N458" s="124"/>
    </row>
    <row r="459" spans="2:14">
      <c r="B459" s="123"/>
      <c r="C459" s="123"/>
      <c r="D459" s="123"/>
      <c r="E459" s="123"/>
      <c r="F459" s="123"/>
      <c r="G459" s="123"/>
      <c r="H459" s="124"/>
      <c r="I459" s="124"/>
      <c r="J459" s="124"/>
      <c r="K459" s="124"/>
      <c r="L459" s="124"/>
      <c r="M459" s="124"/>
      <c r="N459" s="124"/>
    </row>
    <row r="460" spans="2:14">
      <c r="B460" s="123"/>
      <c r="C460" s="123"/>
      <c r="D460" s="123"/>
      <c r="E460" s="123"/>
      <c r="F460" s="123"/>
      <c r="G460" s="123"/>
      <c r="H460" s="124"/>
      <c r="I460" s="124"/>
      <c r="J460" s="124"/>
      <c r="K460" s="124"/>
      <c r="L460" s="124"/>
      <c r="M460" s="124"/>
      <c r="N460" s="124"/>
    </row>
    <row r="461" spans="2:14">
      <c r="B461" s="123"/>
      <c r="C461" s="123"/>
      <c r="D461" s="123"/>
      <c r="E461" s="123"/>
      <c r="F461" s="123"/>
      <c r="G461" s="123"/>
      <c r="H461" s="124"/>
      <c r="I461" s="124"/>
      <c r="J461" s="124"/>
      <c r="K461" s="124"/>
      <c r="L461" s="124"/>
      <c r="M461" s="124"/>
      <c r="N461" s="124"/>
    </row>
    <row r="462" spans="2:14">
      <c r="B462" s="123"/>
      <c r="C462" s="123"/>
      <c r="D462" s="123"/>
      <c r="E462" s="123"/>
      <c r="F462" s="123"/>
      <c r="G462" s="123"/>
      <c r="H462" s="124"/>
      <c r="I462" s="124"/>
      <c r="J462" s="124"/>
      <c r="K462" s="124"/>
      <c r="L462" s="124"/>
      <c r="M462" s="124"/>
      <c r="N462" s="124"/>
    </row>
    <row r="463" spans="2:14">
      <c r="B463" s="123"/>
      <c r="C463" s="123"/>
      <c r="D463" s="123"/>
      <c r="E463" s="123"/>
      <c r="F463" s="123"/>
      <c r="G463" s="123"/>
      <c r="H463" s="124"/>
      <c r="I463" s="124"/>
      <c r="J463" s="124"/>
      <c r="K463" s="124"/>
      <c r="L463" s="124"/>
      <c r="M463" s="124"/>
      <c r="N463" s="124"/>
    </row>
    <row r="464" spans="2:14">
      <c r="B464" s="123"/>
      <c r="C464" s="123"/>
      <c r="D464" s="123"/>
      <c r="E464" s="123"/>
      <c r="F464" s="123"/>
      <c r="G464" s="123"/>
      <c r="H464" s="124"/>
      <c r="I464" s="124"/>
      <c r="J464" s="124"/>
      <c r="K464" s="124"/>
      <c r="L464" s="124"/>
      <c r="M464" s="124"/>
      <c r="N464" s="124"/>
    </row>
    <row r="465" spans="2:14">
      <c r="B465" s="123"/>
      <c r="C465" s="123"/>
      <c r="D465" s="123"/>
      <c r="E465" s="123"/>
      <c r="F465" s="123"/>
      <c r="G465" s="123"/>
      <c r="H465" s="124"/>
      <c r="I465" s="124"/>
      <c r="J465" s="124"/>
      <c r="K465" s="124"/>
      <c r="L465" s="124"/>
      <c r="M465" s="124"/>
      <c r="N465" s="124"/>
    </row>
    <row r="466" spans="2:14">
      <c r="B466" s="123"/>
      <c r="C466" s="123"/>
      <c r="D466" s="123"/>
      <c r="E466" s="123"/>
      <c r="F466" s="123"/>
      <c r="G466" s="123"/>
      <c r="H466" s="124"/>
      <c r="I466" s="124"/>
      <c r="J466" s="124"/>
      <c r="K466" s="124"/>
      <c r="L466" s="124"/>
      <c r="M466" s="124"/>
      <c r="N466" s="124"/>
    </row>
    <row r="467" spans="2:14">
      <c r="B467" s="123"/>
      <c r="C467" s="123"/>
      <c r="D467" s="123"/>
      <c r="E467" s="123"/>
      <c r="F467" s="123"/>
      <c r="G467" s="123"/>
      <c r="H467" s="124"/>
      <c r="I467" s="124"/>
      <c r="J467" s="124"/>
      <c r="K467" s="124"/>
      <c r="L467" s="124"/>
      <c r="M467" s="124"/>
      <c r="N467" s="124"/>
    </row>
    <row r="468" spans="2:14">
      <c r="B468" s="123"/>
      <c r="C468" s="123"/>
      <c r="D468" s="123"/>
      <c r="E468" s="123"/>
      <c r="F468" s="123"/>
      <c r="G468" s="123"/>
      <c r="H468" s="124"/>
      <c r="I468" s="124"/>
      <c r="J468" s="124"/>
      <c r="K468" s="124"/>
      <c r="L468" s="124"/>
      <c r="M468" s="124"/>
      <c r="N468" s="124"/>
    </row>
    <row r="469" spans="2:14">
      <c r="B469" s="123"/>
      <c r="C469" s="123"/>
      <c r="D469" s="123"/>
      <c r="E469" s="123"/>
      <c r="F469" s="123"/>
      <c r="G469" s="123"/>
      <c r="H469" s="124"/>
      <c r="I469" s="124"/>
      <c r="J469" s="124"/>
      <c r="K469" s="124"/>
      <c r="L469" s="124"/>
      <c r="M469" s="124"/>
      <c r="N469" s="124"/>
    </row>
    <row r="470" spans="2:14">
      <c r="B470" s="123"/>
      <c r="C470" s="123"/>
      <c r="D470" s="123"/>
      <c r="E470" s="123"/>
      <c r="F470" s="123"/>
      <c r="G470" s="123"/>
      <c r="H470" s="124"/>
      <c r="I470" s="124"/>
      <c r="J470" s="124"/>
      <c r="K470" s="124"/>
      <c r="L470" s="124"/>
      <c r="M470" s="124"/>
      <c r="N470" s="124"/>
    </row>
    <row r="471" spans="2:14">
      <c r="B471" s="123"/>
      <c r="C471" s="123"/>
      <c r="D471" s="123"/>
      <c r="E471" s="123"/>
      <c r="F471" s="123"/>
      <c r="G471" s="123"/>
      <c r="H471" s="124"/>
      <c r="I471" s="124"/>
      <c r="J471" s="124"/>
      <c r="K471" s="124"/>
      <c r="L471" s="124"/>
      <c r="M471" s="124"/>
      <c r="N471" s="124"/>
    </row>
    <row r="472" spans="2:14">
      <c r="B472" s="123"/>
      <c r="C472" s="123"/>
      <c r="D472" s="123"/>
      <c r="E472" s="123"/>
      <c r="F472" s="123"/>
      <c r="G472" s="123"/>
      <c r="H472" s="124"/>
      <c r="I472" s="124"/>
      <c r="J472" s="124"/>
      <c r="K472" s="124"/>
      <c r="L472" s="124"/>
      <c r="M472" s="124"/>
      <c r="N472" s="124"/>
    </row>
    <row r="473" spans="2:14">
      <c r="B473" s="123"/>
      <c r="C473" s="123"/>
      <c r="D473" s="123"/>
      <c r="E473" s="123"/>
      <c r="F473" s="123"/>
      <c r="G473" s="123"/>
      <c r="H473" s="124"/>
      <c r="I473" s="124"/>
      <c r="J473" s="124"/>
      <c r="K473" s="124"/>
      <c r="L473" s="124"/>
      <c r="M473" s="124"/>
      <c r="N473" s="124"/>
    </row>
    <row r="474" spans="2:14">
      <c r="B474" s="123"/>
      <c r="C474" s="123"/>
      <c r="D474" s="123"/>
      <c r="E474" s="123"/>
      <c r="F474" s="123"/>
      <c r="G474" s="123"/>
      <c r="H474" s="124"/>
      <c r="I474" s="124"/>
      <c r="J474" s="124"/>
      <c r="K474" s="124"/>
      <c r="L474" s="124"/>
      <c r="M474" s="124"/>
      <c r="N474" s="124"/>
    </row>
    <row r="475" spans="2:14">
      <c r="B475" s="123"/>
      <c r="C475" s="123"/>
      <c r="D475" s="123"/>
      <c r="E475" s="123"/>
      <c r="F475" s="123"/>
      <c r="G475" s="123"/>
      <c r="H475" s="124"/>
      <c r="I475" s="124"/>
      <c r="J475" s="124"/>
      <c r="K475" s="124"/>
      <c r="L475" s="124"/>
      <c r="M475" s="124"/>
      <c r="N475" s="124"/>
    </row>
    <row r="476" spans="2:14">
      <c r="B476" s="123"/>
      <c r="C476" s="123"/>
      <c r="D476" s="123"/>
      <c r="E476" s="123"/>
      <c r="F476" s="123"/>
      <c r="G476" s="123"/>
      <c r="H476" s="124"/>
      <c r="I476" s="124"/>
      <c r="J476" s="124"/>
      <c r="K476" s="124"/>
      <c r="L476" s="124"/>
      <c r="M476" s="124"/>
      <c r="N476" s="124"/>
    </row>
    <row r="477" spans="2:14">
      <c r="B477" s="123"/>
      <c r="C477" s="123"/>
      <c r="D477" s="123"/>
      <c r="E477" s="123"/>
      <c r="F477" s="123"/>
      <c r="G477" s="123"/>
      <c r="H477" s="124"/>
      <c r="I477" s="124"/>
      <c r="J477" s="124"/>
      <c r="K477" s="124"/>
      <c r="L477" s="124"/>
      <c r="M477" s="124"/>
      <c r="N477" s="124"/>
    </row>
    <row r="478" spans="2:14">
      <c r="B478" s="123"/>
      <c r="C478" s="123"/>
      <c r="D478" s="123"/>
      <c r="E478" s="123"/>
      <c r="F478" s="123"/>
      <c r="G478" s="123"/>
      <c r="H478" s="124"/>
      <c r="I478" s="124"/>
      <c r="J478" s="124"/>
      <c r="K478" s="124"/>
      <c r="L478" s="124"/>
      <c r="M478" s="124"/>
      <c r="N478" s="124"/>
    </row>
    <row r="479" spans="2:14">
      <c r="B479" s="123"/>
      <c r="C479" s="123"/>
      <c r="D479" s="123"/>
      <c r="E479" s="123"/>
      <c r="F479" s="123"/>
      <c r="G479" s="123"/>
      <c r="H479" s="124"/>
      <c r="I479" s="124"/>
      <c r="J479" s="124"/>
      <c r="K479" s="124"/>
      <c r="L479" s="124"/>
      <c r="M479" s="124"/>
      <c r="N479" s="124"/>
    </row>
    <row r="480" spans="2:14">
      <c r="B480" s="123"/>
      <c r="C480" s="123"/>
      <c r="D480" s="123"/>
      <c r="E480" s="123"/>
      <c r="F480" s="123"/>
      <c r="G480" s="123"/>
      <c r="H480" s="124"/>
      <c r="I480" s="124"/>
      <c r="J480" s="124"/>
      <c r="K480" s="124"/>
      <c r="L480" s="124"/>
      <c r="M480" s="124"/>
      <c r="N480" s="124"/>
    </row>
    <row r="481" spans="2:14">
      <c r="B481" s="123"/>
      <c r="C481" s="123"/>
      <c r="D481" s="123"/>
      <c r="E481" s="123"/>
      <c r="F481" s="123"/>
      <c r="G481" s="123"/>
      <c r="H481" s="124"/>
      <c r="I481" s="124"/>
      <c r="J481" s="124"/>
      <c r="K481" s="124"/>
      <c r="L481" s="124"/>
      <c r="M481" s="124"/>
      <c r="N481" s="124"/>
    </row>
    <row r="482" spans="2:14">
      <c r="B482" s="123"/>
      <c r="C482" s="123"/>
      <c r="D482" s="123"/>
      <c r="E482" s="123"/>
      <c r="F482" s="123"/>
      <c r="G482" s="123"/>
      <c r="H482" s="124"/>
      <c r="I482" s="124"/>
      <c r="J482" s="124"/>
      <c r="K482" s="124"/>
      <c r="L482" s="124"/>
      <c r="M482" s="124"/>
      <c r="N482" s="124"/>
    </row>
    <row r="483" spans="2:14">
      <c r="B483" s="123"/>
      <c r="C483" s="123"/>
      <c r="D483" s="123"/>
      <c r="E483" s="123"/>
      <c r="F483" s="123"/>
      <c r="G483" s="123"/>
      <c r="H483" s="124"/>
      <c r="I483" s="124"/>
      <c r="J483" s="124"/>
      <c r="K483" s="124"/>
      <c r="L483" s="124"/>
      <c r="M483" s="124"/>
      <c r="N483" s="124"/>
    </row>
    <row r="484" spans="2:14">
      <c r="B484" s="123"/>
      <c r="C484" s="123"/>
      <c r="D484" s="123"/>
      <c r="E484" s="123"/>
      <c r="F484" s="123"/>
      <c r="G484" s="123"/>
      <c r="H484" s="124"/>
      <c r="I484" s="124"/>
      <c r="J484" s="124"/>
      <c r="K484" s="124"/>
      <c r="L484" s="124"/>
      <c r="M484" s="124"/>
      <c r="N484" s="124"/>
    </row>
    <row r="485" spans="2:14">
      <c r="B485" s="123"/>
      <c r="C485" s="123"/>
      <c r="D485" s="123"/>
      <c r="E485" s="123"/>
      <c r="F485" s="123"/>
      <c r="G485" s="123"/>
      <c r="H485" s="124"/>
      <c r="I485" s="124"/>
      <c r="J485" s="124"/>
      <c r="K485" s="124"/>
      <c r="L485" s="124"/>
      <c r="M485" s="124"/>
      <c r="N485" s="124"/>
    </row>
    <row r="486" spans="2:14">
      <c r="B486" s="123"/>
      <c r="C486" s="123"/>
      <c r="D486" s="123"/>
      <c r="E486" s="123"/>
      <c r="F486" s="123"/>
      <c r="G486" s="123"/>
      <c r="H486" s="124"/>
      <c r="I486" s="124"/>
      <c r="J486" s="124"/>
      <c r="K486" s="124"/>
      <c r="L486" s="124"/>
      <c r="M486" s="124"/>
      <c r="N486" s="124"/>
    </row>
    <row r="487" spans="2:14">
      <c r="B487" s="123"/>
      <c r="C487" s="123"/>
      <c r="D487" s="123"/>
      <c r="E487" s="123"/>
      <c r="F487" s="123"/>
      <c r="G487" s="123"/>
      <c r="H487" s="124"/>
      <c r="I487" s="124"/>
      <c r="J487" s="124"/>
      <c r="K487" s="124"/>
      <c r="L487" s="124"/>
      <c r="M487" s="124"/>
      <c r="N487" s="124"/>
    </row>
    <row r="488" spans="2:14">
      <c r="B488" s="123"/>
      <c r="C488" s="123"/>
      <c r="D488" s="123"/>
      <c r="E488" s="123"/>
      <c r="F488" s="123"/>
      <c r="G488" s="123"/>
      <c r="H488" s="124"/>
      <c r="I488" s="124"/>
      <c r="J488" s="124"/>
      <c r="K488" s="124"/>
      <c r="L488" s="124"/>
      <c r="M488" s="124"/>
      <c r="N488" s="124"/>
    </row>
    <row r="489" spans="2:14">
      <c r="B489" s="123"/>
      <c r="C489" s="123"/>
      <c r="D489" s="123"/>
      <c r="E489" s="123"/>
      <c r="F489" s="123"/>
      <c r="G489" s="123"/>
      <c r="H489" s="124"/>
      <c r="I489" s="124"/>
      <c r="J489" s="124"/>
      <c r="K489" s="124"/>
      <c r="L489" s="124"/>
      <c r="M489" s="124"/>
      <c r="N489" s="124"/>
    </row>
    <row r="490" spans="2:14">
      <c r="B490" s="123"/>
      <c r="C490" s="123"/>
      <c r="D490" s="123"/>
      <c r="E490" s="123"/>
      <c r="F490" s="123"/>
      <c r="G490" s="123"/>
      <c r="H490" s="124"/>
      <c r="I490" s="124"/>
      <c r="J490" s="124"/>
      <c r="K490" s="124"/>
      <c r="L490" s="124"/>
      <c r="M490" s="124"/>
      <c r="N490" s="124"/>
    </row>
    <row r="491" spans="2:14">
      <c r="B491" s="123"/>
      <c r="C491" s="123"/>
      <c r="D491" s="123"/>
      <c r="E491" s="123"/>
      <c r="F491" s="123"/>
      <c r="G491" s="123"/>
      <c r="H491" s="124"/>
      <c r="I491" s="124"/>
      <c r="J491" s="124"/>
      <c r="K491" s="124"/>
      <c r="L491" s="124"/>
      <c r="M491" s="124"/>
      <c r="N491" s="124"/>
    </row>
    <row r="492" spans="2:14">
      <c r="B492" s="123"/>
      <c r="C492" s="123"/>
      <c r="D492" s="123"/>
      <c r="E492" s="123"/>
      <c r="F492" s="123"/>
      <c r="G492" s="123"/>
      <c r="H492" s="124"/>
      <c r="I492" s="124"/>
      <c r="J492" s="124"/>
      <c r="K492" s="124"/>
      <c r="L492" s="124"/>
      <c r="M492" s="124"/>
      <c r="N492" s="124"/>
    </row>
    <row r="493" spans="2:14">
      <c r="B493" s="123"/>
      <c r="C493" s="123"/>
      <c r="D493" s="123"/>
      <c r="E493" s="123"/>
      <c r="F493" s="123"/>
      <c r="G493" s="123"/>
      <c r="H493" s="124"/>
      <c r="I493" s="124"/>
      <c r="J493" s="124"/>
      <c r="K493" s="124"/>
      <c r="L493" s="124"/>
      <c r="M493" s="124"/>
      <c r="N493" s="124"/>
    </row>
    <row r="494" spans="2:14">
      <c r="B494" s="123"/>
      <c r="C494" s="123"/>
      <c r="D494" s="123"/>
      <c r="E494" s="123"/>
      <c r="F494" s="123"/>
      <c r="G494" s="123"/>
      <c r="H494" s="124"/>
      <c r="I494" s="124"/>
      <c r="J494" s="124"/>
      <c r="K494" s="124"/>
      <c r="L494" s="124"/>
      <c r="M494" s="124"/>
      <c r="N494" s="124"/>
    </row>
    <row r="495" spans="2:14">
      <c r="B495" s="123"/>
      <c r="C495" s="123"/>
      <c r="D495" s="123"/>
      <c r="E495" s="123"/>
      <c r="F495" s="123"/>
      <c r="G495" s="123"/>
      <c r="H495" s="124"/>
      <c r="I495" s="124"/>
      <c r="J495" s="124"/>
      <c r="K495" s="124"/>
      <c r="L495" s="124"/>
      <c r="M495" s="124"/>
      <c r="N495" s="124"/>
    </row>
    <row r="496" spans="2:14">
      <c r="B496" s="123"/>
      <c r="C496" s="123"/>
      <c r="D496" s="123"/>
      <c r="E496" s="123"/>
      <c r="F496" s="123"/>
      <c r="G496" s="123"/>
      <c r="H496" s="124"/>
      <c r="I496" s="124"/>
      <c r="J496" s="124"/>
      <c r="K496" s="124"/>
      <c r="L496" s="124"/>
      <c r="M496" s="124"/>
      <c r="N496" s="124"/>
    </row>
    <row r="497" spans="2:14">
      <c r="B497" s="123"/>
      <c r="C497" s="123"/>
      <c r="D497" s="123"/>
      <c r="E497" s="123"/>
      <c r="F497" s="123"/>
      <c r="G497" s="123"/>
      <c r="H497" s="124"/>
      <c r="I497" s="124"/>
      <c r="J497" s="124"/>
      <c r="K497" s="124"/>
      <c r="L497" s="124"/>
      <c r="M497" s="124"/>
      <c r="N497" s="124"/>
    </row>
    <row r="498" spans="2:14">
      <c r="B498" s="123"/>
      <c r="C498" s="123"/>
      <c r="D498" s="123"/>
      <c r="E498" s="123"/>
      <c r="F498" s="123"/>
      <c r="G498" s="123"/>
      <c r="H498" s="124"/>
      <c r="I498" s="124"/>
      <c r="J498" s="124"/>
      <c r="K498" s="124"/>
      <c r="L498" s="124"/>
      <c r="M498" s="124"/>
      <c r="N498" s="124"/>
    </row>
    <row r="499" spans="2:14">
      <c r="B499" s="123"/>
      <c r="C499" s="123"/>
      <c r="D499" s="123"/>
      <c r="E499" s="123"/>
      <c r="F499" s="123"/>
      <c r="G499" s="123"/>
      <c r="H499" s="124"/>
      <c r="I499" s="124"/>
      <c r="J499" s="124"/>
      <c r="K499" s="124"/>
      <c r="L499" s="124"/>
      <c r="M499" s="124"/>
      <c r="N499" s="124"/>
    </row>
    <row r="500" spans="2:14">
      <c r="B500" s="123"/>
      <c r="C500" s="123"/>
      <c r="D500" s="123"/>
      <c r="E500" s="123"/>
      <c r="F500" s="123"/>
      <c r="G500" s="123"/>
      <c r="H500" s="124"/>
      <c r="I500" s="124"/>
      <c r="J500" s="124"/>
      <c r="K500" s="124"/>
      <c r="L500" s="124"/>
      <c r="M500" s="124"/>
      <c r="N500" s="124"/>
    </row>
    <row r="501" spans="2:14">
      <c r="B501" s="123"/>
      <c r="C501" s="123"/>
      <c r="D501" s="123"/>
      <c r="E501" s="123"/>
      <c r="F501" s="123"/>
      <c r="G501" s="123"/>
      <c r="H501" s="124"/>
      <c r="I501" s="124"/>
      <c r="J501" s="124"/>
      <c r="K501" s="124"/>
      <c r="L501" s="124"/>
      <c r="M501" s="124"/>
      <c r="N501" s="124"/>
    </row>
    <row r="502" spans="2:14">
      <c r="B502" s="123"/>
      <c r="C502" s="123"/>
      <c r="D502" s="123"/>
      <c r="E502" s="123"/>
      <c r="F502" s="123"/>
      <c r="G502" s="123"/>
      <c r="H502" s="124"/>
      <c r="I502" s="124"/>
      <c r="J502" s="124"/>
      <c r="K502" s="124"/>
      <c r="L502" s="124"/>
      <c r="M502" s="124"/>
      <c r="N502" s="124"/>
    </row>
    <row r="503" spans="2:14">
      <c r="B503" s="123"/>
      <c r="C503" s="123"/>
      <c r="D503" s="123"/>
      <c r="E503" s="123"/>
      <c r="F503" s="123"/>
      <c r="G503" s="123"/>
      <c r="H503" s="124"/>
      <c r="I503" s="124"/>
      <c r="J503" s="124"/>
      <c r="K503" s="124"/>
      <c r="L503" s="124"/>
      <c r="M503" s="124"/>
      <c r="N503" s="124"/>
    </row>
    <row r="504" spans="2:14">
      <c r="B504" s="123"/>
      <c r="C504" s="123"/>
      <c r="D504" s="123"/>
      <c r="E504" s="123"/>
      <c r="F504" s="123"/>
      <c r="G504" s="123"/>
      <c r="H504" s="124"/>
      <c r="I504" s="124"/>
      <c r="J504" s="124"/>
      <c r="K504" s="124"/>
      <c r="L504" s="124"/>
      <c r="M504" s="124"/>
      <c r="N504" s="124"/>
    </row>
    <row r="505" spans="2:14">
      <c r="B505" s="123"/>
      <c r="C505" s="123"/>
      <c r="D505" s="123"/>
      <c r="E505" s="123"/>
      <c r="F505" s="123"/>
      <c r="G505" s="123"/>
      <c r="H505" s="124"/>
      <c r="I505" s="124"/>
      <c r="J505" s="124"/>
      <c r="K505" s="124"/>
      <c r="L505" s="124"/>
      <c r="M505" s="124"/>
      <c r="N505" s="124"/>
    </row>
    <row r="506" spans="2:14">
      <c r="B506" s="123"/>
      <c r="C506" s="123"/>
      <c r="D506" s="123"/>
      <c r="E506" s="123"/>
      <c r="F506" s="123"/>
      <c r="G506" s="123"/>
      <c r="H506" s="124"/>
      <c r="I506" s="124"/>
      <c r="J506" s="124"/>
      <c r="K506" s="124"/>
      <c r="L506" s="124"/>
      <c r="M506" s="124"/>
      <c r="N506" s="124"/>
    </row>
    <row r="507" spans="2:14">
      <c r="B507" s="123"/>
      <c r="C507" s="123"/>
      <c r="D507" s="123"/>
      <c r="E507" s="123"/>
      <c r="F507" s="123"/>
      <c r="G507" s="123"/>
      <c r="H507" s="124"/>
      <c r="I507" s="124"/>
      <c r="J507" s="124"/>
      <c r="K507" s="124"/>
      <c r="L507" s="124"/>
      <c r="M507" s="124"/>
      <c r="N507" s="124"/>
    </row>
    <row r="508" spans="2:14">
      <c r="B508" s="123"/>
      <c r="C508" s="123"/>
      <c r="D508" s="123"/>
      <c r="E508" s="123"/>
      <c r="F508" s="123"/>
      <c r="G508" s="123"/>
      <c r="H508" s="124"/>
      <c r="I508" s="124"/>
      <c r="J508" s="124"/>
      <c r="K508" s="124"/>
      <c r="L508" s="124"/>
      <c r="M508" s="124"/>
      <c r="N508" s="124"/>
    </row>
    <row r="509" spans="2:14">
      <c r="B509" s="123"/>
      <c r="C509" s="123"/>
      <c r="D509" s="123"/>
      <c r="E509" s="123"/>
      <c r="F509" s="123"/>
      <c r="G509" s="123"/>
      <c r="H509" s="124"/>
      <c r="I509" s="124"/>
      <c r="J509" s="124"/>
      <c r="K509" s="124"/>
      <c r="L509" s="124"/>
      <c r="M509" s="124"/>
      <c r="N509" s="124"/>
    </row>
    <row r="510" spans="2:14">
      <c r="B510" s="123"/>
      <c r="C510" s="123"/>
      <c r="D510" s="123"/>
      <c r="E510" s="123"/>
      <c r="F510" s="123"/>
      <c r="G510" s="123"/>
      <c r="H510" s="124"/>
      <c r="I510" s="124"/>
      <c r="J510" s="124"/>
      <c r="K510" s="124"/>
      <c r="L510" s="124"/>
      <c r="M510" s="124"/>
      <c r="N510" s="124"/>
    </row>
    <row r="511" spans="2:14">
      <c r="B511" s="123"/>
      <c r="C511" s="123"/>
      <c r="D511" s="123"/>
      <c r="E511" s="123"/>
      <c r="F511" s="123"/>
      <c r="G511" s="123"/>
      <c r="H511" s="124"/>
      <c r="I511" s="124"/>
      <c r="J511" s="124"/>
      <c r="K511" s="124"/>
      <c r="L511" s="124"/>
      <c r="M511" s="124"/>
      <c r="N511" s="124"/>
    </row>
    <row r="512" spans="2:14">
      <c r="B512" s="123"/>
      <c r="C512" s="123"/>
      <c r="D512" s="123"/>
      <c r="E512" s="123"/>
      <c r="F512" s="123"/>
      <c r="G512" s="123"/>
      <c r="H512" s="124"/>
      <c r="I512" s="124"/>
      <c r="J512" s="124"/>
      <c r="K512" s="124"/>
      <c r="L512" s="124"/>
      <c r="M512" s="124"/>
      <c r="N512" s="124"/>
    </row>
    <row r="513" spans="2:14">
      <c r="B513" s="123"/>
      <c r="C513" s="123"/>
      <c r="D513" s="123"/>
      <c r="E513" s="123"/>
      <c r="F513" s="123"/>
      <c r="G513" s="123"/>
      <c r="H513" s="124"/>
      <c r="I513" s="124"/>
      <c r="J513" s="124"/>
      <c r="K513" s="124"/>
      <c r="L513" s="124"/>
      <c r="M513" s="124"/>
      <c r="N513" s="124"/>
    </row>
    <row r="514" spans="2:14">
      <c r="B514" s="123"/>
      <c r="C514" s="123"/>
      <c r="D514" s="123"/>
      <c r="E514" s="123"/>
      <c r="F514" s="123"/>
      <c r="G514" s="123"/>
      <c r="H514" s="124"/>
      <c r="I514" s="124"/>
      <c r="J514" s="124"/>
      <c r="K514" s="124"/>
      <c r="L514" s="124"/>
      <c r="M514" s="124"/>
      <c r="N514" s="124"/>
    </row>
    <row r="515" spans="2:14">
      <c r="B515" s="123"/>
      <c r="C515" s="123"/>
      <c r="D515" s="123"/>
      <c r="E515" s="123"/>
      <c r="F515" s="123"/>
      <c r="G515" s="123"/>
      <c r="H515" s="124"/>
      <c r="I515" s="124"/>
      <c r="J515" s="124"/>
      <c r="K515" s="124"/>
      <c r="L515" s="124"/>
      <c r="M515" s="124"/>
      <c r="N515" s="124"/>
    </row>
    <row r="516" spans="2:14">
      <c r="B516" s="123"/>
      <c r="C516" s="123"/>
      <c r="D516" s="123"/>
      <c r="E516" s="123"/>
      <c r="F516" s="123"/>
      <c r="G516" s="123"/>
      <c r="H516" s="124"/>
      <c r="I516" s="124"/>
      <c r="J516" s="124"/>
      <c r="K516" s="124"/>
      <c r="L516" s="124"/>
      <c r="M516" s="124"/>
      <c r="N516" s="124"/>
    </row>
    <row r="517" spans="2:14">
      <c r="B517" s="123"/>
      <c r="C517" s="123"/>
      <c r="D517" s="123"/>
      <c r="E517" s="123"/>
      <c r="F517" s="123"/>
      <c r="G517" s="123"/>
      <c r="H517" s="124"/>
      <c r="I517" s="124"/>
      <c r="J517" s="124"/>
      <c r="K517" s="124"/>
      <c r="L517" s="124"/>
      <c r="M517" s="124"/>
      <c r="N517" s="124"/>
    </row>
    <row r="518" spans="2:14">
      <c r="B518" s="123"/>
      <c r="C518" s="123"/>
      <c r="D518" s="123"/>
      <c r="E518" s="123"/>
      <c r="F518" s="123"/>
      <c r="G518" s="123"/>
      <c r="H518" s="124"/>
      <c r="I518" s="124"/>
      <c r="J518" s="124"/>
      <c r="K518" s="124"/>
      <c r="L518" s="124"/>
      <c r="M518" s="124"/>
      <c r="N518" s="124"/>
    </row>
    <row r="519" spans="2:14">
      <c r="B519" s="123"/>
      <c r="C519" s="123"/>
      <c r="D519" s="123"/>
      <c r="E519" s="123"/>
      <c r="F519" s="123"/>
      <c r="G519" s="123"/>
      <c r="H519" s="124"/>
      <c r="I519" s="124"/>
      <c r="J519" s="124"/>
      <c r="K519" s="124"/>
      <c r="L519" s="124"/>
      <c r="M519" s="124"/>
      <c r="N519" s="124"/>
    </row>
    <row r="520" spans="2:14">
      <c r="B520" s="123"/>
      <c r="C520" s="123"/>
      <c r="D520" s="123"/>
      <c r="E520" s="123"/>
      <c r="F520" s="123"/>
      <c r="G520" s="123"/>
      <c r="H520" s="124"/>
      <c r="I520" s="124"/>
      <c r="J520" s="124"/>
      <c r="K520" s="124"/>
      <c r="L520" s="124"/>
      <c r="M520" s="124"/>
      <c r="N520" s="124"/>
    </row>
    <row r="521" spans="2:14">
      <c r="B521" s="123"/>
      <c r="C521" s="123"/>
      <c r="D521" s="123"/>
      <c r="E521" s="123"/>
      <c r="F521" s="123"/>
      <c r="G521" s="123"/>
      <c r="H521" s="124"/>
      <c r="I521" s="124"/>
      <c r="J521" s="124"/>
      <c r="K521" s="124"/>
      <c r="L521" s="124"/>
      <c r="M521" s="124"/>
      <c r="N521" s="124"/>
    </row>
    <row r="522" spans="2:14">
      <c r="B522" s="123"/>
      <c r="C522" s="123"/>
      <c r="D522" s="123"/>
      <c r="E522" s="123"/>
      <c r="F522" s="123"/>
      <c r="G522" s="123"/>
      <c r="H522" s="124"/>
      <c r="I522" s="124"/>
      <c r="J522" s="124"/>
      <c r="K522" s="124"/>
      <c r="L522" s="124"/>
      <c r="M522" s="124"/>
      <c r="N522" s="124"/>
    </row>
    <row r="523" spans="2:14">
      <c r="B523" s="123"/>
      <c r="C523" s="123"/>
      <c r="D523" s="123"/>
      <c r="E523" s="123"/>
      <c r="F523" s="123"/>
      <c r="G523" s="123"/>
      <c r="H523" s="124"/>
      <c r="I523" s="124"/>
      <c r="J523" s="124"/>
      <c r="K523" s="124"/>
      <c r="L523" s="124"/>
      <c r="M523" s="124"/>
      <c r="N523" s="124"/>
    </row>
    <row r="524" spans="2:14">
      <c r="B524" s="123"/>
      <c r="C524" s="123"/>
      <c r="D524" s="123"/>
      <c r="E524" s="123"/>
      <c r="F524" s="123"/>
      <c r="G524" s="123"/>
      <c r="H524" s="124"/>
      <c r="I524" s="124"/>
      <c r="J524" s="124"/>
      <c r="K524" s="124"/>
      <c r="L524" s="124"/>
      <c r="M524" s="124"/>
      <c r="N524" s="124"/>
    </row>
    <row r="525" spans="2:14">
      <c r="B525" s="123"/>
      <c r="C525" s="123"/>
      <c r="D525" s="123"/>
      <c r="E525" s="123"/>
      <c r="F525" s="123"/>
      <c r="G525" s="123"/>
      <c r="H525" s="124"/>
      <c r="I525" s="124"/>
      <c r="J525" s="124"/>
      <c r="K525" s="124"/>
      <c r="L525" s="124"/>
      <c r="M525" s="124"/>
      <c r="N525" s="124"/>
    </row>
    <row r="526" spans="2:14">
      <c r="B526" s="123"/>
      <c r="C526" s="123"/>
      <c r="D526" s="123"/>
      <c r="E526" s="123"/>
      <c r="F526" s="123"/>
      <c r="G526" s="123"/>
      <c r="H526" s="124"/>
      <c r="I526" s="124"/>
      <c r="J526" s="124"/>
      <c r="K526" s="124"/>
      <c r="L526" s="124"/>
      <c r="M526" s="124"/>
      <c r="N526" s="124"/>
    </row>
    <row r="527" spans="2:14">
      <c r="B527" s="123"/>
      <c r="C527" s="123"/>
      <c r="D527" s="123"/>
      <c r="E527" s="123"/>
      <c r="F527" s="123"/>
      <c r="G527" s="123"/>
      <c r="H527" s="124"/>
      <c r="I527" s="124"/>
      <c r="J527" s="124"/>
      <c r="K527" s="124"/>
      <c r="L527" s="124"/>
      <c r="M527" s="124"/>
      <c r="N527" s="124"/>
    </row>
    <row r="528" spans="2:14">
      <c r="B528" s="123"/>
      <c r="C528" s="123"/>
      <c r="D528" s="123"/>
      <c r="E528" s="123"/>
      <c r="F528" s="123"/>
      <c r="G528" s="123"/>
      <c r="H528" s="124"/>
      <c r="I528" s="124"/>
      <c r="J528" s="124"/>
      <c r="K528" s="124"/>
      <c r="L528" s="124"/>
      <c r="M528" s="124"/>
      <c r="N528" s="124"/>
    </row>
    <row r="529" spans="2:14">
      <c r="B529" s="123"/>
      <c r="C529" s="123"/>
      <c r="D529" s="123"/>
      <c r="E529" s="123"/>
      <c r="F529" s="123"/>
      <c r="G529" s="123"/>
      <c r="H529" s="124"/>
      <c r="I529" s="124"/>
      <c r="J529" s="124"/>
      <c r="K529" s="124"/>
      <c r="L529" s="124"/>
      <c r="M529" s="124"/>
      <c r="N529" s="124"/>
    </row>
    <row r="530" spans="2:14">
      <c r="B530" s="123"/>
      <c r="C530" s="123"/>
      <c r="D530" s="123"/>
      <c r="E530" s="123"/>
      <c r="F530" s="123"/>
      <c r="G530" s="123"/>
      <c r="H530" s="124"/>
      <c r="I530" s="124"/>
      <c r="J530" s="124"/>
      <c r="K530" s="124"/>
      <c r="L530" s="124"/>
      <c r="M530" s="124"/>
      <c r="N530" s="124"/>
    </row>
    <row r="531" spans="2:14">
      <c r="B531" s="123"/>
      <c r="C531" s="123"/>
      <c r="D531" s="123"/>
      <c r="E531" s="123"/>
      <c r="F531" s="123"/>
      <c r="G531" s="123"/>
      <c r="H531" s="124"/>
      <c r="I531" s="124"/>
      <c r="J531" s="124"/>
      <c r="K531" s="124"/>
      <c r="L531" s="124"/>
      <c r="M531" s="124"/>
      <c r="N531" s="124"/>
    </row>
    <row r="532" spans="2:14">
      <c r="B532" s="123"/>
      <c r="C532" s="123"/>
      <c r="D532" s="123"/>
      <c r="E532" s="123"/>
      <c r="F532" s="123"/>
      <c r="G532" s="123"/>
      <c r="H532" s="124"/>
      <c r="I532" s="124"/>
      <c r="J532" s="124"/>
      <c r="K532" s="124"/>
      <c r="L532" s="124"/>
      <c r="M532" s="124"/>
      <c r="N532" s="124"/>
    </row>
    <row r="533" spans="2:14">
      <c r="B533" s="123"/>
      <c r="C533" s="123"/>
      <c r="D533" s="123"/>
      <c r="E533" s="123"/>
      <c r="F533" s="123"/>
      <c r="G533" s="123"/>
      <c r="H533" s="124"/>
      <c r="I533" s="124"/>
      <c r="J533" s="124"/>
      <c r="K533" s="124"/>
      <c r="L533" s="124"/>
      <c r="M533" s="124"/>
      <c r="N533" s="124"/>
    </row>
    <row r="534" spans="2:14">
      <c r="B534" s="123"/>
      <c r="C534" s="123"/>
      <c r="D534" s="123"/>
      <c r="E534" s="123"/>
      <c r="F534" s="123"/>
      <c r="G534" s="123"/>
      <c r="H534" s="124"/>
      <c r="I534" s="124"/>
      <c r="J534" s="124"/>
      <c r="K534" s="124"/>
      <c r="L534" s="124"/>
      <c r="M534" s="124"/>
      <c r="N534" s="124"/>
    </row>
    <row r="535" spans="2:14">
      <c r="B535" s="123"/>
      <c r="C535" s="123"/>
      <c r="D535" s="123"/>
      <c r="E535" s="123"/>
      <c r="F535" s="123"/>
      <c r="G535" s="123"/>
      <c r="H535" s="124"/>
      <c r="I535" s="124"/>
      <c r="J535" s="124"/>
      <c r="K535" s="124"/>
      <c r="L535" s="124"/>
      <c r="M535" s="124"/>
      <c r="N535" s="124"/>
    </row>
    <row r="536" spans="2:14">
      <c r="B536" s="123"/>
      <c r="C536" s="123"/>
      <c r="D536" s="123"/>
      <c r="E536" s="123"/>
      <c r="F536" s="123"/>
      <c r="G536" s="123"/>
      <c r="H536" s="124"/>
      <c r="I536" s="124"/>
      <c r="J536" s="124"/>
      <c r="K536" s="124"/>
      <c r="L536" s="124"/>
      <c r="M536" s="124"/>
      <c r="N536" s="124"/>
    </row>
    <row r="537" spans="2:14">
      <c r="B537" s="123"/>
      <c r="C537" s="123"/>
      <c r="D537" s="123"/>
      <c r="E537" s="123"/>
      <c r="F537" s="123"/>
      <c r="G537" s="123"/>
      <c r="H537" s="124"/>
      <c r="I537" s="124"/>
      <c r="J537" s="124"/>
      <c r="K537" s="124"/>
      <c r="L537" s="124"/>
      <c r="M537" s="124"/>
      <c r="N537" s="124"/>
    </row>
    <row r="538" spans="2:14">
      <c r="B538" s="123"/>
      <c r="C538" s="123"/>
      <c r="D538" s="123"/>
      <c r="E538" s="123"/>
      <c r="F538" s="123"/>
      <c r="G538" s="123"/>
      <c r="H538" s="124"/>
      <c r="I538" s="124"/>
      <c r="J538" s="124"/>
      <c r="K538" s="124"/>
      <c r="L538" s="124"/>
      <c r="M538" s="124"/>
      <c r="N538" s="124"/>
    </row>
    <row r="539" spans="2:14">
      <c r="B539" s="123"/>
      <c r="C539" s="123"/>
      <c r="D539" s="123"/>
      <c r="E539" s="123"/>
      <c r="F539" s="123"/>
      <c r="G539" s="123"/>
      <c r="H539" s="124"/>
      <c r="I539" s="124"/>
      <c r="J539" s="124"/>
      <c r="K539" s="124"/>
      <c r="L539" s="124"/>
      <c r="M539" s="124"/>
      <c r="N539" s="124"/>
    </row>
    <row r="540" spans="2:14">
      <c r="B540" s="123"/>
      <c r="C540" s="123"/>
      <c r="D540" s="123"/>
      <c r="E540" s="123"/>
      <c r="F540" s="123"/>
      <c r="G540" s="123"/>
      <c r="H540" s="124"/>
      <c r="I540" s="124"/>
      <c r="J540" s="124"/>
      <c r="K540" s="124"/>
      <c r="L540" s="124"/>
      <c r="M540" s="124"/>
      <c r="N540" s="124"/>
    </row>
    <row r="541" spans="2:14">
      <c r="B541" s="123"/>
      <c r="C541" s="123"/>
      <c r="D541" s="123"/>
      <c r="E541" s="123"/>
      <c r="F541" s="123"/>
      <c r="G541" s="123"/>
      <c r="H541" s="124"/>
      <c r="I541" s="124"/>
      <c r="J541" s="124"/>
      <c r="K541" s="124"/>
      <c r="L541" s="124"/>
      <c r="M541" s="124"/>
      <c r="N541" s="124"/>
    </row>
    <row r="542" spans="2:14">
      <c r="B542" s="123"/>
      <c r="C542" s="123"/>
      <c r="D542" s="123"/>
      <c r="E542" s="123"/>
      <c r="F542" s="123"/>
      <c r="G542" s="123"/>
      <c r="H542" s="124"/>
      <c r="I542" s="124"/>
      <c r="J542" s="124"/>
      <c r="K542" s="124"/>
      <c r="L542" s="124"/>
      <c r="M542" s="124"/>
      <c r="N542" s="124"/>
    </row>
    <row r="543" spans="2:14">
      <c r="B543" s="123"/>
      <c r="C543" s="123"/>
      <c r="D543" s="123"/>
      <c r="E543" s="123"/>
      <c r="F543" s="123"/>
      <c r="G543" s="123"/>
      <c r="H543" s="124"/>
      <c r="I543" s="124"/>
      <c r="J543" s="124"/>
      <c r="K543" s="124"/>
      <c r="L543" s="124"/>
      <c r="M543" s="124"/>
      <c r="N543" s="124"/>
    </row>
    <row r="544" spans="2:14">
      <c r="B544" s="123"/>
      <c r="C544" s="123"/>
      <c r="D544" s="123"/>
      <c r="E544" s="123"/>
      <c r="F544" s="123"/>
      <c r="G544" s="123"/>
      <c r="H544" s="124"/>
      <c r="I544" s="124"/>
      <c r="J544" s="124"/>
      <c r="K544" s="124"/>
      <c r="L544" s="124"/>
      <c r="M544" s="124"/>
      <c r="N544" s="124"/>
    </row>
    <row r="545" spans="2:14">
      <c r="B545" s="123"/>
      <c r="C545" s="123"/>
      <c r="D545" s="123"/>
      <c r="E545" s="123"/>
      <c r="F545" s="123"/>
      <c r="G545" s="123"/>
      <c r="H545" s="124"/>
      <c r="I545" s="124"/>
      <c r="J545" s="124"/>
      <c r="K545" s="124"/>
      <c r="L545" s="124"/>
      <c r="M545" s="124"/>
      <c r="N545" s="124"/>
    </row>
    <row r="546" spans="2:14">
      <c r="B546" s="123"/>
      <c r="C546" s="123"/>
      <c r="D546" s="123"/>
      <c r="E546" s="123"/>
      <c r="F546" s="123"/>
      <c r="G546" s="123"/>
      <c r="H546" s="124"/>
      <c r="I546" s="124"/>
      <c r="J546" s="124"/>
      <c r="K546" s="124"/>
      <c r="L546" s="124"/>
      <c r="M546" s="124"/>
      <c r="N546" s="124"/>
    </row>
    <row r="547" spans="2:14">
      <c r="B547" s="123"/>
      <c r="C547" s="123"/>
      <c r="D547" s="123"/>
      <c r="E547" s="123"/>
      <c r="F547" s="123"/>
      <c r="G547" s="123"/>
      <c r="H547" s="124"/>
      <c r="I547" s="124"/>
      <c r="J547" s="124"/>
      <c r="K547" s="124"/>
      <c r="L547" s="124"/>
      <c r="M547" s="124"/>
      <c r="N547" s="124"/>
    </row>
    <row r="548" spans="2:14">
      <c r="B548" s="123"/>
      <c r="C548" s="123"/>
      <c r="D548" s="123"/>
      <c r="E548" s="123"/>
      <c r="F548" s="123"/>
      <c r="G548" s="123"/>
      <c r="H548" s="124"/>
      <c r="I548" s="124"/>
      <c r="J548" s="124"/>
      <c r="K548" s="124"/>
      <c r="L548" s="124"/>
      <c r="M548" s="124"/>
      <c r="N548" s="124"/>
    </row>
    <row r="549" spans="2:14">
      <c r="B549" s="123"/>
      <c r="C549" s="123"/>
      <c r="D549" s="123"/>
      <c r="E549" s="123"/>
      <c r="F549" s="123"/>
      <c r="G549" s="123"/>
      <c r="H549" s="124"/>
      <c r="I549" s="124"/>
      <c r="J549" s="124"/>
      <c r="K549" s="124"/>
      <c r="L549" s="124"/>
      <c r="M549" s="124"/>
      <c r="N549" s="124"/>
    </row>
    <row r="550" spans="2:14">
      <c r="B550" s="123"/>
      <c r="C550" s="123"/>
      <c r="D550" s="123"/>
      <c r="E550" s="123"/>
      <c r="F550" s="123"/>
      <c r="G550" s="123"/>
      <c r="H550" s="124"/>
      <c r="I550" s="124"/>
      <c r="J550" s="124"/>
      <c r="K550" s="124"/>
      <c r="L550" s="124"/>
      <c r="M550" s="124"/>
      <c r="N550" s="124"/>
    </row>
    <row r="551" spans="2:14">
      <c r="B551" s="123"/>
      <c r="C551" s="123"/>
      <c r="D551" s="123"/>
      <c r="E551" s="123"/>
      <c r="F551" s="123"/>
      <c r="G551" s="123"/>
      <c r="H551" s="124"/>
      <c r="I551" s="124"/>
      <c r="J551" s="124"/>
      <c r="K551" s="124"/>
      <c r="L551" s="124"/>
      <c r="M551" s="124"/>
      <c r="N551" s="124"/>
    </row>
    <row r="552" spans="2:14">
      <c r="B552" s="123"/>
      <c r="C552" s="123"/>
      <c r="D552" s="123"/>
      <c r="E552" s="123"/>
      <c r="F552" s="123"/>
      <c r="G552" s="123"/>
      <c r="H552" s="124"/>
      <c r="I552" s="124"/>
      <c r="J552" s="124"/>
      <c r="K552" s="124"/>
      <c r="L552" s="124"/>
      <c r="M552" s="124"/>
      <c r="N552" s="124"/>
    </row>
    <row r="553" spans="2:14">
      <c r="B553" s="123"/>
      <c r="C553" s="123"/>
      <c r="D553" s="123"/>
      <c r="E553" s="123"/>
      <c r="F553" s="123"/>
      <c r="G553" s="123"/>
      <c r="H553" s="124"/>
      <c r="I553" s="124"/>
      <c r="J553" s="124"/>
      <c r="K553" s="124"/>
      <c r="L553" s="124"/>
      <c r="M553" s="124"/>
      <c r="N553" s="124"/>
    </row>
    <row r="554" spans="2:14">
      <c r="B554" s="123"/>
      <c r="C554" s="123"/>
      <c r="D554" s="123"/>
      <c r="E554" s="123"/>
      <c r="F554" s="123"/>
      <c r="G554" s="123"/>
      <c r="H554" s="124"/>
      <c r="I554" s="124"/>
      <c r="J554" s="124"/>
      <c r="K554" s="124"/>
      <c r="L554" s="124"/>
      <c r="M554" s="124"/>
      <c r="N554" s="124"/>
    </row>
    <row r="555" spans="2:14">
      <c r="B555" s="123"/>
      <c r="C555" s="123"/>
      <c r="D555" s="123"/>
      <c r="E555" s="123"/>
      <c r="F555" s="123"/>
      <c r="G555" s="123"/>
      <c r="H555" s="124"/>
      <c r="I555" s="124"/>
      <c r="J555" s="124"/>
      <c r="K555" s="124"/>
      <c r="L555" s="124"/>
      <c r="M555" s="124"/>
      <c r="N555" s="124"/>
    </row>
    <row r="556" spans="2:14">
      <c r="B556" s="123"/>
      <c r="C556" s="123"/>
      <c r="D556" s="123"/>
      <c r="E556" s="123"/>
      <c r="F556" s="123"/>
      <c r="G556" s="123"/>
      <c r="H556" s="124"/>
      <c r="I556" s="124"/>
      <c r="J556" s="124"/>
      <c r="K556" s="124"/>
      <c r="L556" s="124"/>
      <c r="M556" s="124"/>
      <c r="N556" s="124"/>
    </row>
    <row r="557" spans="2:14">
      <c r="B557" s="123"/>
      <c r="C557" s="123"/>
      <c r="D557" s="123"/>
      <c r="E557" s="123"/>
      <c r="F557" s="123"/>
      <c r="G557" s="123"/>
      <c r="H557" s="124"/>
      <c r="I557" s="124"/>
      <c r="J557" s="124"/>
      <c r="K557" s="124"/>
      <c r="L557" s="124"/>
      <c r="M557" s="124"/>
      <c r="N557" s="124"/>
    </row>
    <row r="558" spans="2:14">
      <c r="B558" s="123"/>
      <c r="C558" s="123"/>
      <c r="D558" s="123"/>
      <c r="E558" s="123"/>
      <c r="F558" s="123"/>
      <c r="G558" s="123"/>
      <c r="H558" s="124"/>
      <c r="I558" s="124"/>
      <c r="J558" s="124"/>
      <c r="K558" s="124"/>
      <c r="L558" s="124"/>
      <c r="M558" s="124"/>
      <c r="N558" s="124"/>
    </row>
    <row r="559" spans="2:14">
      <c r="B559" s="123"/>
      <c r="C559" s="123"/>
      <c r="D559" s="123"/>
      <c r="E559" s="123"/>
      <c r="F559" s="123"/>
      <c r="G559" s="123"/>
      <c r="H559" s="124"/>
      <c r="I559" s="124"/>
      <c r="J559" s="124"/>
      <c r="K559" s="124"/>
      <c r="L559" s="124"/>
      <c r="M559" s="124"/>
      <c r="N559" s="124"/>
    </row>
    <row r="560" spans="2:14">
      <c r="B560" s="123"/>
      <c r="C560" s="123"/>
      <c r="D560" s="123"/>
      <c r="E560" s="123"/>
      <c r="F560" s="123"/>
      <c r="G560" s="123"/>
      <c r="H560" s="124"/>
      <c r="I560" s="124"/>
      <c r="J560" s="124"/>
      <c r="K560" s="124"/>
      <c r="L560" s="124"/>
      <c r="M560" s="124"/>
      <c r="N560" s="124"/>
    </row>
    <row r="561" spans="2:14">
      <c r="B561" s="123"/>
      <c r="C561" s="123"/>
      <c r="D561" s="123"/>
      <c r="E561" s="123"/>
      <c r="F561" s="123"/>
      <c r="G561" s="123"/>
      <c r="H561" s="124"/>
      <c r="I561" s="124"/>
      <c r="J561" s="124"/>
      <c r="K561" s="124"/>
      <c r="L561" s="124"/>
      <c r="M561" s="124"/>
      <c r="N561" s="124"/>
    </row>
    <row r="562" spans="2:14">
      <c r="B562" s="123"/>
      <c r="C562" s="123"/>
      <c r="D562" s="123"/>
      <c r="E562" s="123"/>
      <c r="F562" s="123"/>
      <c r="G562" s="123"/>
      <c r="H562" s="124"/>
      <c r="I562" s="124"/>
      <c r="J562" s="124"/>
      <c r="K562" s="124"/>
      <c r="L562" s="124"/>
      <c r="M562" s="124"/>
      <c r="N562" s="124"/>
    </row>
    <row r="563" spans="2:14">
      <c r="B563" s="123"/>
      <c r="C563" s="123"/>
      <c r="D563" s="123"/>
      <c r="E563" s="123"/>
      <c r="F563" s="123"/>
      <c r="G563" s="123"/>
      <c r="H563" s="124"/>
      <c r="I563" s="124"/>
      <c r="J563" s="124"/>
      <c r="K563" s="124"/>
      <c r="L563" s="124"/>
      <c r="M563" s="124"/>
      <c r="N563" s="124"/>
    </row>
    <row r="564" spans="2:14">
      <c r="B564" s="123"/>
      <c r="C564" s="123"/>
      <c r="D564" s="123"/>
      <c r="E564" s="123"/>
      <c r="F564" s="123"/>
      <c r="G564" s="123"/>
      <c r="H564" s="124"/>
      <c r="I564" s="124"/>
      <c r="J564" s="124"/>
      <c r="K564" s="124"/>
      <c r="L564" s="124"/>
      <c r="M564" s="124"/>
      <c r="N564" s="124"/>
    </row>
    <row r="565" spans="2:14">
      <c r="B565" s="123"/>
      <c r="C565" s="123"/>
      <c r="D565" s="123"/>
      <c r="E565" s="123"/>
      <c r="F565" s="123"/>
      <c r="G565" s="123"/>
      <c r="H565" s="124"/>
      <c r="I565" s="124"/>
      <c r="J565" s="124"/>
      <c r="K565" s="124"/>
      <c r="L565" s="124"/>
      <c r="M565" s="124"/>
      <c r="N565" s="124"/>
    </row>
    <row r="566" spans="2:14">
      <c r="B566" s="123"/>
      <c r="C566" s="123"/>
      <c r="D566" s="123"/>
      <c r="E566" s="123"/>
      <c r="F566" s="123"/>
      <c r="G566" s="123"/>
      <c r="H566" s="124"/>
      <c r="I566" s="124"/>
      <c r="J566" s="124"/>
      <c r="K566" s="124"/>
      <c r="L566" s="124"/>
      <c r="M566" s="124"/>
      <c r="N566" s="124"/>
    </row>
    <row r="567" spans="2:14">
      <c r="B567" s="123"/>
      <c r="C567" s="123"/>
      <c r="D567" s="123"/>
      <c r="E567" s="123"/>
      <c r="F567" s="123"/>
      <c r="G567" s="123"/>
      <c r="H567" s="124"/>
      <c r="I567" s="124"/>
      <c r="J567" s="124"/>
      <c r="K567" s="124"/>
      <c r="L567" s="124"/>
      <c r="M567" s="124"/>
      <c r="N567" s="124"/>
    </row>
    <row r="568" spans="2:14">
      <c r="B568" s="123"/>
      <c r="C568" s="123"/>
      <c r="D568" s="123"/>
      <c r="E568" s="123"/>
      <c r="F568" s="123"/>
      <c r="G568" s="123"/>
      <c r="H568" s="124"/>
      <c r="I568" s="124"/>
      <c r="J568" s="124"/>
      <c r="K568" s="124"/>
      <c r="L568" s="124"/>
      <c r="M568" s="124"/>
      <c r="N568" s="124"/>
    </row>
    <row r="569" spans="2:14">
      <c r="B569" s="123"/>
      <c r="C569" s="123"/>
      <c r="D569" s="123"/>
      <c r="E569" s="123"/>
      <c r="F569" s="123"/>
      <c r="G569" s="123"/>
      <c r="H569" s="124"/>
      <c r="I569" s="124"/>
      <c r="J569" s="124"/>
      <c r="K569" s="124"/>
      <c r="L569" s="124"/>
      <c r="M569" s="124"/>
      <c r="N569" s="124"/>
    </row>
    <row r="570" spans="2:14">
      <c r="B570" s="123"/>
      <c r="C570" s="123"/>
      <c r="D570" s="123"/>
      <c r="E570" s="123"/>
      <c r="F570" s="123"/>
      <c r="G570" s="123"/>
      <c r="H570" s="124"/>
      <c r="I570" s="124"/>
      <c r="J570" s="124"/>
      <c r="K570" s="124"/>
      <c r="L570" s="124"/>
      <c r="M570" s="124"/>
      <c r="N570" s="124"/>
    </row>
    <row r="571" spans="2:14">
      <c r="B571" s="123"/>
      <c r="C571" s="123"/>
      <c r="D571" s="123"/>
      <c r="E571" s="123"/>
      <c r="F571" s="123"/>
      <c r="G571" s="123"/>
      <c r="H571" s="124"/>
      <c r="I571" s="124"/>
      <c r="J571" s="124"/>
      <c r="K571" s="124"/>
      <c r="L571" s="124"/>
      <c r="M571" s="124"/>
      <c r="N571" s="124"/>
    </row>
    <row r="572" spans="2:14">
      <c r="B572" s="123"/>
      <c r="C572" s="123"/>
      <c r="D572" s="123"/>
      <c r="E572" s="123"/>
      <c r="F572" s="123"/>
      <c r="G572" s="123"/>
      <c r="H572" s="124"/>
      <c r="I572" s="124"/>
      <c r="J572" s="124"/>
      <c r="K572" s="124"/>
      <c r="L572" s="124"/>
      <c r="M572" s="124"/>
      <c r="N572" s="124"/>
    </row>
    <row r="573" spans="2:14">
      <c r="B573" s="123"/>
      <c r="C573" s="123"/>
      <c r="D573" s="123"/>
      <c r="E573" s="123"/>
      <c r="F573" s="123"/>
      <c r="G573" s="123"/>
      <c r="H573" s="124"/>
      <c r="I573" s="124"/>
      <c r="J573" s="124"/>
      <c r="K573" s="124"/>
      <c r="L573" s="124"/>
      <c r="M573" s="124"/>
      <c r="N573" s="12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8801</v>
      </c>
    </row>
    <row r="6" spans="2:1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205</v>
      </c>
      <c r="K8" s="29" t="s">
        <v>204</v>
      </c>
      <c r="L8" s="29" t="s">
        <v>61</v>
      </c>
      <c r="M8" s="29" t="s">
        <v>58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30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256116.74751768302</v>
      </c>
      <c r="M11" s="73"/>
      <c r="N11" s="84">
        <f>IFERROR(L11/$L$11,0)</f>
        <v>1</v>
      </c>
      <c r="O11" s="84">
        <f>L11/'סכום נכסי הקרן'!$C$42</f>
        <v>1.4844146620769879E-2</v>
      </c>
    </row>
    <row r="12" spans="2:15" s="4" customFormat="1" ht="18" customHeight="1">
      <c r="B12" s="92" t="s">
        <v>197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256116.74751768299</v>
      </c>
      <c r="M12" s="73"/>
      <c r="N12" s="84">
        <f t="shared" ref="N12:N24" si="0">IFERROR(L12/$L$11,0)</f>
        <v>0.99999999999999989</v>
      </c>
      <c r="O12" s="84">
        <f>L12/'סכום נכסי הקרן'!$C$42</f>
        <v>1.4844146620769877E-2</v>
      </c>
    </row>
    <row r="13" spans="2:15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93358.587820400018</v>
      </c>
      <c r="M13" s="71"/>
      <c r="N13" s="81">
        <f t="shared" si="0"/>
        <v>0.3645157480923979</v>
      </c>
      <c r="O13" s="81">
        <f>L13/'סכום נכסי הקרן'!$C$42</f>
        <v>5.4109252102631728E-3</v>
      </c>
    </row>
    <row r="14" spans="2:15">
      <c r="B14" s="76" t="s">
        <v>1661</v>
      </c>
      <c r="C14" s="73" t="s">
        <v>1662</v>
      </c>
      <c r="D14" s="86" t="s">
        <v>27</v>
      </c>
      <c r="E14" s="73"/>
      <c r="F14" s="86" t="s">
        <v>1559</v>
      </c>
      <c r="G14" s="73" t="s">
        <v>676</v>
      </c>
      <c r="H14" s="73" t="s">
        <v>677</v>
      </c>
      <c r="I14" s="86" t="s">
        <v>133</v>
      </c>
      <c r="J14" s="83">
        <v>1680.8457559999997</v>
      </c>
      <c r="K14" s="85">
        <v>101083.0267</v>
      </c>
      <c r="L14" s="83">
        <v>6681.0034851909995</v>
      </c>
      <c r="M14" s="106">
        <v>5.2449923131824053E-6</v>
      </c>
      <c r="N14" s="84">
        <f t="shared" si="0"/>
        <v>2.6085773577652217E-2</v>
      </c>
      <c r="O14" s="84">
        <f>L14/'סכום נכסי הקרן'!$C$42</f>
        <v>3.8722104770287435E-4</v>
      </c>
    </row>
    <row r="15" spans="2:15">
      <c r="B15" s="76" t="s">
        <v>1663</v>
      </c>
      <c r="C15" s="73" t="s">
        <v>1664</v>
      </c>
      <c r="D15" s="86" t="s">
        <v>27</v>
      </c>
      <c r="E15" s="73"/>
      <c r="F15" s="86" t="s">
        <v>1559</v>
      </c>
      <c r="G15" s="73" t="s">
        <v>687</v>
      </c>
      <c r="H15" s="73" t="s">
        <v>677</v>
      </c>
      <c r="I15" s="86" t="s">
        <v>131</v>
      </c>
      <c r="J15" s="83">
        <v>285.45229999999998</v>
      </c>
      <c r="K15" s="85">
        <v>1015461</v>
      </c>
      <c r="L15" s="83">
        <v>10478.639683068999</v>
      </c>
      <c r="M15" s="84">
        <v>2.0259451846377911E-3</v>
      </c>
      <c r="N15" s="84">
        <f t="shared" si="0"/>
        <v>4.0913527852549057E-2</v>
      </c>
      <c r="O15" s="84">
        <f>L15/'סכום נכסי הקרן'!$C$42</f>
        <v>6.0732640621619051E-4</v>
      </c>
    </row>
    <row r="16" spans="2:15">
      <c r="B16" s="76" t="s">
        <v>1665</v>
      </c>
      <c r="C16" s="73" t="s">
        <v>1666</v>
      </c>
      <c r="D16" s="86" t="s">
        <v>27</v>
      </c>
      <c r="E16" s="73"/>
      <c r="F16" s="86" t="s">
        <v>1559</v>
      </c>
      <c r="G16" s="73" t="s">
        <v>695</v>
      </c>
      <c r="H16" s="73" t="s">
        <v>677</v>
      </c>
      <c r="I16" s="86" t="s">
        <v>131</v>
      </c>
      <c r="J16" s="83">
        <v>10415.901003000001</v>
      </c>
      <c r="K16" s="85">
        <v>33919.440000000002</v>
      </c>
      <c r="L16" s="83">
        <v>12771.850276649</v>
      </c>
      <c r="M16" s="84">
        <v>1.0901323213462248E-3</v>
      </c>
      <c r="N16" s="84">
        <f t="shared" si="0"/>
        <v>4.9867298411507416E-2</v>
      </c>
      <c r="O16" s="84">
        <f>L16/'סכום נכסי הקרן'!$C$42</f>
        <v>7.4023748920210096E-4</v>
      </c>
    </row>
    <row r="17" spans="2:15">
      <c r="B17" s="76" t="s">
        <v>1667</v>
      </c>
      <c r="C17" s="73" t="s">
        <v>1668</v>
      </c>
      <c r="D17" s="86" t="s">
        <v>27</v>
      </c>
      <c r="E17" s="73"/>
      <c r="F17" s="86" t="s">
        <v>1559</v>
      </c>
      <c r="G17" s="73" t="s">
        <v>1669</v>
      </c>
      <c r="H17" s="73" t="s">
        <v>677</v>
      </c>
      <c r="I17" s="86" t="s">
        <v>133</v>
      </c>
      <c r="J17" s="83">
        <v>1615.697095</v>
      </c>
      <c r="K17" s="85">
        <v>220566.59909999999</v>
      </c>
      <c r="L17" s="83">
        <v>14013.134482124999</v>
      </c>
      <c r="M17" s="84">
        <v>6.3857461094217393E-3</v>
      </c>
      <c r="N17" s="84">
        <f t="shared" si="0"/>
        <v>5.4713854591478803E-2</v>
      </c>
      <c r="O17" s="84">
        <f>L17/'סכום נכסי הקרן'!$C$42</f>
        <v>8.1218047974339466E-4</v>
      </c>
    </row>
    <row r="18" spans="2:15">
      <c r="B18" s="76" t="s">
        <v>1670</v>
      </c>
      <c r="C18" s="73" t="s">
        <v>1671</v>
      </c>
      <c r="D18" s="86" t="s">
        <v>27</v>
      </c>
      <c r="E18" s="73"/>
      <c r="F18" s="86" t="s">
        <v>1559</v>
      </c>
      <c r="G18" s="73" t="s">
        <v>1669</v>
      </c>
      <c r="H18" s="73" t="s">
        <v>677</v>
      </c>
      <c r="I18" s="86" t="s">
        <v>131</v>
      </c>
      <c r="J18" s="83">
        <v>3962.3635399999998</v>
      </c>
      <c r="K18" s="85">
        <v>113350.9</v>
      </c>
      <c r="L18" s="83">
        <v>16236.318842101</v>
      </c>
      <c r="M18" s="84">
        <v>6.7233689470104028E-3</v>
      </c>
      <c r="N18" s="84">
        <f t="shared" si="0"/>
        <v>6.3394209865092865E-2</v>
      </c>
      <c r="O18" s="84">
        <f>L18/'סכום נכסי הקרן'!$C$42</f>
        <v>9.4103294614529488E-4</v>
      </c>
    </row>
    <row r="19" spans="2:15">
      <c r="B19" s="76" t="s">
        <v>1672</v>
      </c>
      <c r="C19" s="73" t="s">
        <v>1673</v>
      </c>
      <c r="D19" s="86" t="s">
        <v>27</v>
      </c>
      <c r="E19" s="73"/>
      <c r="F19" s="86" t="s">
        <v>1559</v>
      </c>
      <c r="G19" s="73" t="s">
        <v>1674</v>
      </c>
      <c r="H19" s="73" t="s">
        <v>677</v>
      </c>
      <c r="I19" s="86" t="s">
        <v>134</v>
      </c>
      <c r="J19" s="83">
        <v>909440.44553400006</v>
      </c>
      <c r="K19" s="85">
        <v>133.5</v>
      </c>
      <c r="L19" s="83">
        <v>5423.6408995880001</v>
      </c>
      <c r="M19" s="106">
        <v>3.9056608262523181E-6</v>
      </c>
      <c r="N19" s="84">
        <f t="shared" si="0"/>
        <v>2.1176439854693755E-2</v>
      </c>
      <c r="O19" s="84">
        <f>L19/'סכום נכסי הקרן'!$C$42</f>
        <v>3.1434617810898889E-4</v>
      </c>
    </row>
    <row r="20" spans="2:15">
      <c r="B20" s="76" t="s">
        <v>1675</v>
      </c>
      <c r="C20" s="73" t="s">
        <v>1676</v>
      </c>
      <c r="D20" s="86" t="s">
        <v>27</v>
      </c>
      <c r="E20" s="73"/>
      <c r="F20" s="86" t="s">
        <v>1559</v>
      </c>
      <c r="G20" s="73" t="s">
        <v>526</v>
      </c>
      <c r="H20" s="73"/>
      <c r="I20" s="86" t="s">
        <v>134</v>
      </c>
      <c r="J20" s="83">
        <v>38058.543525000001</v>
      </c>
      <c r="K20" s="85">
        <v>16324.43</v>
      </c>
      <c r="L20" s="83">
        <v>27754.000151677003</v>
      </c>
      <c r="M20" s="106">
        <v>7.4936636102893722E-5</v>
      </c>
      <c r="N20" s="84">
        <f t="shared" si="0"/>
        <v>0.10836464393942372</v>
      </c>
      <c r="O20" s="84">
        <f>L20/'סכום נכסי הקרן'!$C$42</f>
        <v>1.6085806631443277E-3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29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162758.159697283</v>
      </c>
      <c r="M22" s="71"/>
      <c r="N22" s="81">
        <f t="shared" si="0"/>
        <v>0.63548425190760205</v>
      </c>
      <c r="O22" s="81">
        <f>L22/'סכום נכסי הקרן'!$C$42</f>
        <v>9.4332214105067071E-3</v>
      </c>
    </row>
    <row r="23" spans="2:15">
      <c r="B23" s="76" t="s">
        <v>1677</v>
      </c>
      <c r="C23" s="73" t="s">
        <v>1678</v>
      </c>
      <c r="D23" s="86" t="s">
        <v>123</v>
      </c>
      <c r="E23" s="73"/>
      <c r="F23" s="86" t="s">
        <v>1531</v>
      </c>
      <c r="G23" s="73" t="s">
        <v>526</v>
      </c>
      <c r="H23" s="73"/>
      <c r="I23" s="86" t="s">
        <v>131</v>
      </c>
      <c r="J23" s="83">
        <v>1140070.8999650001</v>
      </c>
      <c r="K23" s="85">
        <v>1469.4</v>
      </c>
      <c r="L23" s="83">
        <v>60559.209521148994</v>
      </c>
      <c r="M23" s="84">
        <v>1.8236217793807781E-3</v>
      </c>
      <c r="N23" s="84">
        <f t="shared" si="0"/>
        <v>0.23645157963349436</v>
      </c>
      <c r="O23" s="84">
        <f>L23/'סכום נכסי הקרן'!$C$42</f>
        <v>3.5099219167922355E-3</v>
      </c>
    </row>
    <row r="24" spans="2:15">
      <c r="B24" s="76" t="s">
        <v>1679</v>
      </c>
      <c r="C24" s="73" t="s">
        <v>1680</v>
      </c>
      <c r="D24" s="86" t="s">
        <v>123</v>
      </c>
      <c r="E24" s="73"/>
      <c r="F24" s="86" t="s">
        <v>1531</v>
      </c>
      <c r="G24" s="73" t="s">
        <v>526</v>
      </c>
      <c r="H24" s="73"/>
      <c r="I24" s="86" t="s">
        <v>131</v>
      </c>
      <c r="J24" s="83">
        <v>232863.76630599998</v>
      </c>
      <c r="K24" s="85">
        <v>12140.49</v>
      </c>
      <c r="L24" s="83">
        <v>102198.95017613402</v>
      </c>
      <c r="M24" s="84">
        <v>2.2973334997890842E-3</v>
      </c>
      <c r="N24" s="84">
        <f t="shared" si="0"/>
        <v>0.39903267227410782</v>
      </c>
      <c r="O24" s="84">
        <f>L24/'סכום נכסי הקרן'!$C$42</f>
        <v>5.923299493714472E-3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1" t="s">
        <v>220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1" t="s">
        <v>111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1" t="s">
        <v>203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1" t="s">
        <v>211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32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32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3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3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3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3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3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3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3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3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3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3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3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3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3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3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3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3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3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3"/>
      <c r="C361" s="123"/>
      <c r="D361" s="123"/>
      <c r="E361" s="12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  <row r="406" spans="2:15">
      <c r="B406" s="123"/>
      <c r="C406" s="123"/>
      <c r="D406" s="123"/>
      <c r="E406" s="12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</row>
    <row r="407" spans="2:15">
      <c r="B407" s="123"/>
      <c r="C407" s="123"/>
      <c r="D407" s="123"/>
      <c r="E407" s="12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</row>
    <row r="408" spans="2:15">
      <c r="B408" s="123"/>
      <c r="C408" s="123"/>
      <c r="D408" s="123"/>
      <c r="E408" s="12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</row>
    <row r="409" spans="2:15">
      <c r="B409" s="123"/>
      <c r="C409" s="123"/>
      <c r="D409" s="123"/>
      <c r="E409" s="12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</row>
    <row r="410" spans="2:15">
      <c r="B410" s="123"/>
      <c r="C410" s="123"/>
      <c r="D410" s="123"/>
      <c r="E410" s="12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</row>
    <row r="411" spans="2:15">
      <c r="B411" s="123"/>
      <c r="C411" s="123"/>
      <c r="D411" s="123"/>
      <c r="E411" s="12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</row>
    <row r="412" spans="2:15">
      <c r="B412" s="123"/>
      <c r="C412" s="123"/>
      <c r="D412" s="123"/>
      <c r="E412" s="12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</row>
    <row r="413" spans="2:15">
      <c r="B413" s="123"/>
      <c r="C413" s="123"/>
      <c r="D413" s="123"/>
      <c r="E413" s="12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</row>
    <row r="414" spans="2:15">
      <c r="B414" s="123"/>
      <c r="C414" s="123"/>
      <c r="D414" s="123"/>
      <c r="E414" s="12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</row>
    <row r="415" spans="2:15">
      <c r="B415" s="123"/>
      <c r="C415" s="123"/>
      <c r="D415" s="123"/>
      <c r="E415" s="12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</row>
    <row r="416" spans="2:15">
      <c r="B416" s="123"/>
      <c r="C416" s="123"/>
      <c r="D416" s="123"/>
      <c r="E416" s="12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</row>
    <row r="417" spans="2:15">
      <c r="B417" s="123"/>
      <c r="C417" s="123"/>
      <c r="D417" s="123"/>
      <c r="E417" s="12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</row>
    <row r="418" spans="2:15">
      <c r="B418" s="123"/>
      <c r="C418" s="123"/>
      <c r="D418" s="123"/>
      <c r="E418" s="12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</row>
    <row r="419" spans="2:15">
      <c r="B419" s="123"/>
      <c r="C419" s="123"/>
      <c r="D419" s="123"/>
      <c r="E419" s="12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</row>
    <row r="420" spans="2:15">
      <c r="B420" s="123"/>
      <c r="C420" s="123"/>
      <c r="D420" s="123"/>
      <c r="E420" s="12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</row>
    <row r="421" spans="2:15">
      <c r="B421" s="123"/>
      <c r="C421" s="123"/>
      <c r="D421" s="123"/>
      <c r="E421" s="12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</row>
    <row r="422" spans="2:15">
      <c r="B422" s="123"/>
      <c r="C422" s="123"/>
      <c r="D422" s="123"/>
      <c r="E422" s="12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</row>
    <row r="423" spans="2:15">
      <c r="B423" s="123"/>
      <c r="C423" s="123"/>
      <c r="D423" s="123"/>
      <c r="E423" s="12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</row>
    <row r="424" spans="2:15">
      <c r="B424" s="123"/>
      <c r="C424" s="123"/>
      <c r="D424" s="123"/>
      <c r="E424" s="12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</row>
    <row r="425" spans="2:15">
      <c r="B425" s="123"/>
      <c r="C425" s="123"/>
      <c r="D425" s="123"/>
      <c r="E425" s="12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</row>
    <row r="426" spans="2:15">
      <c r="B426" s="123"/>
      <c r="C426" s="123"/>
      <c r="D426" s="123"/>
      <c r="E426" s="12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</row>
    <row r="427" spans="2:15">
      <c r="B427" s="123"/>
      <c r="C427" s="123"/>
      <c r="D427" s="123"/>
      <c r="E427" s="12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</row>
    <row r="428" spans="2:15">
      <c r="B428" s="123"/>
      <c r="C428" s="123"/>
      <c r="D428" s="123"/>
      <c r="E428" s="12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</row>
    <row r="429" spans="2:15">
      <c r="B429" s="123"/>
      <c r="C429" s="123"/>
      <c r="D429" s="123"/>
      <c r="E429" s="12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</row>
    <row r="430" spans="2:15">
      <c r="B430" s="123"/>
      <c r="C430" s="123"/>
      <c r="D430" s="123"/>
      <c r="E430" s="12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</row>
    <row r="431" spans="2:15">
      <c r="B431" s="123"/>
      <c r="C431" s="123"/>
      <c r="D431" s="123"/>
      <c r="E431" s="12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</row>
    <row r="432" spans="2:15">
      <c r="B432" s="123"/>
      <c r="C432" s="123"/>
      <c r="D432" s="123"/>
      <c r="E432" s="12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</row>
    <row r="433" spans="2:15">
      <c r="B433" s="123"/>
      <c r="C433" s="123"/>
      <c r="D433" s="123"/>
      <c r="E433" s="12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</row>
    <row r="434" spans="2:15">
      <c r="B434" s="123"/>
      <c r="C434" s="123"/>
      <c r="D434" s="123"/>
      <c r="E434" s="12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</row>
    <row r="435" spans="2:15">
      <c r="B435" s="123"/>
      <c r="C435" s="123"/>
      <c r="D435" s="123"/>
      <c r="E435" s="12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</row>
    <row r="436" spans="2:15">
      <c r="B436" s="123"/>
      <c r="C436" s="123"/>
      <c r="D436" s="123"/>
      <c r="E436" s="12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</row>
    <row r="437" spans="2:15">
      <c r="B437" s="123"/>
      <c r="C437" s="123"/>
      <c r="D437" s="123"/>
      <c r="E437" s="12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</row>
    <row r="438" spans="2:15">
      <c r="B438" s="123"/>
      <c r="C438" s="123"/>
      <c r="D438" s="123"/>
      <c r="E438" s="12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</row>
    <row r="439" spans="2:15">
      <c r="B439" s="123"/>
      <c r="C439" s="123"/>
      <c r="D439" s="123"/>
      <c r="E439" s="12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</row>
    <row r="440" spans="2:15">
      <c r="B440" s="123"/>
      <c r="C440" s="123"/>
      <c r="D440" s="123"/>
      <c r="E440" s="12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</row>
    <row r="441" spans="2:15">
      <c r="B441" s="123"/>
      <c r="C441" s="123"/>
      <c r="D441" s="123"/>
      <c r="E441" s="12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</row>
    <row r="442" spans="2:15">
      <c r="B442" s="123"/>
      <c r="C442" s="123"/>
      <c r="D442" s="123"/>
      <c r="E442" s="12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</row>
    <row r="443" spans="2:15">
      <c r="B443" s="123"/>
      <c r="C443" s="123"/>
      <c r="D443" s="123"/>
      <c r="E443" s="12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</row>
    <row r="444" spans="2:15">
      <c r="B444" s="123"/>
      <c r="C444" s="123"/>
      <c r="D444" s="123"/>
      <c r="E444" s="12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</row>
    <row r="445" spans="2:15">
      <c r="B445" s="123"/>
      <c r="C445" s="123"/>
      <c r="D445" s="123"/>
      <c r="E445" s="12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</row>
    <row r="446" spans="2:15">
      <c r="B446" s="123"/>
      <c r="C446" s="123"/>
      <c r="D446" s="123"/>
      <c r="E446" s="12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</row>
    <row r="447" spans="2:15">
      <c r="B447" s="123"/>
      <c r="C447" s="123"/>
      <c r="D447" s="123"/>
      <c r="E447" s="12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</row>
    <row r="448" spans="2:15">
      <c r="B448" s="123"/>
      <c r="C448" s="123"/>
      <c r="D448" s="123"/>
      <c r="E448" s="12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</row>
    <row r="449" spans="2:15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</row>
    <row r="450" spans="2:15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</row>
    <row r="451" spans="2:15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</row>
    <row r="452" spans="2:15">
      <c r="B452" s="123"/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</row>
    <row r="453" spans="2:15">
      <c r="B453" s="123"/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</row>
    <row r="454" spans="2:15">
      <c r="B454" s="123"/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</row>
    <row r="455" spans="2:15">
      <c r="B455" s="123"/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</row>
    <row r="456" spans="2:15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</row>
    <row r="457" spans="2:15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</row>
    <row r="458" spans="2:15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</row>
    <row r="459" spans="2:15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</row>
    <row r="460" spans="2:15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</row>
    <row r="461" spans="2:15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</row>
    <row r="462" spans="2:15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</row>
    <row r="463" spans="2:15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</row>
    <row r="464" spans="2:15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</row>
    <row r="465" spans="2:15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</row>
    <row r="466" spans="2:15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</row>
    <row r="467" spans="2:15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</row>
    <row r="468" spans="2:15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</row>
    <row r="469" spans="2:15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</row>
    <row r="470" spans="2:15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</row>
    <row r="471" spans="2:15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</row>
    <row r="472" spans="2:15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</row>
    <row r="473" spans="2:15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</row>
    <row r="474" spans="2:15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</row>
    <row r="475" spans="2:15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</row>
    <row r="476" spans="2:15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</row>
    <row r="477" spans="2:15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</row>
    <row r="478" spans="2:15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</row>
    <row r="479" spans="2:15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</row>
    <row r="480" spans="2:15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</row>
    <row r="481" spans="2:15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</row>
    <row r="482" spans="2:15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</row>
    <row r="483" spans="2:15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</row>
    <row r="484" spans="2:15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</row>
    <row r="485" spans="2:15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</row>
    <row r="486" spans="2:15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</row>
    <row r="487" spans="2:15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</row>
    <row r="488" spans="2:15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</row>
    <row r="489" spans="2:15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</row>
    <row r="490" spans="2:15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</row>
    <row r="491" spans="2:15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</row>
    <row r="492" spans="2:15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</row>
    <row r="493" spans="2:15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</row>
    <row r="494" spans="2:15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</row>
    <row r="495" spans="2:15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</row>
    <row r="496" spans="2:15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</row>
    <row r="497" spans="2:15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</row>
    <row r="498" spans="2:15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</row>
    <row r="499" spans="2:15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</row>
    <row r="500" spans="2:15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</row>
    <row r="501" spans="2:15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</row>
    <row r="502" spans="2:15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</row>
    <row r="503" spans="2:15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</row>
    <row r="504" spans="2:15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</row>
    <row r="505" spans="2:15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</row>
    <row r="506" spans="2:15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</row>
    <row r="507" spans="2:15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</row>
    <row r="508" spans="2:15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</row>
    <row r="509" spans="2:15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</row>
    <row r="510" spans="2:15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</row>
    <row r="511" spans="2:15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</row>
    <row r="512" spans="2:15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</row>
    <row r="513" spans="2:15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</row>
    <row r="514" spans="2:15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</row>
    <row r="515" spans="2:15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</row>
    <row r="516" spans="2:15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</row>
    <row r="517" spans="2:15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</row>
    <row r="518" spans="2:15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</row>
    <row r="519" spans="2:15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</row>
    <row r="520" spans="2:15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</row>
    <row r="521" spans="2:15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</row>
    <row r="522" spans="2:15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</row>
    <row r="523" spans="2:15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</row>
    <row r="524" spans="2:15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</row>
    <row r="525" spans="2:15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5.71093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8801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115</v>
      </c>
      <c r="C8" s="29" t="s">
        <v>45</v>
      </c>
      <c r="D8" s="29" t="s">
        <v>118</v>
      </c>
      <c r="E8" s="29" t="s">
        <v>65</v>
      </c>
      <c r="F8" s="29" t="s">
        <v>102</v>
      </c>
      <c r="G8" s="29" t="s">
        <v>205</v>
      </c>
      <c r="H8" s="29" t="s">
        <v>204</v>
      </c>
      <c r="I8" s="29" t="s">
        <v>61</v>
      </c>
      <c r="J8" s="29" t="s">
        <v>58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561.00305610700002</v>
      </c>
      <c r="J11" s="73"/>
      <c r="K11" s="84">
        <f>IFERROR(I11/$I$11,0)</f>
        <v>1</v>
      </c>
      <c r="L11" s="84">
        <f>I11/'סכום נכסי הקרן'!$C$42</f>
        <v>3.2514904629488696E-5</v>
      </c>
    </row>
    <row r="12" spans="2:12" s="4" customFormat="1" ht="18" customHeight="1">
      <c r="B12" s="92" t="s">
        <v>25</v>
      </c>
      <c r="C12" s="73"/>
      <c r="D12" s="73"/>
      <c r="E12" s="73"/>
      <c r="F12" s="73"/>
      <c r="G12" s="83"/>
      <c r="H12" s="85"/>
      <c r="I12" s="83">
        <v>531.51245954900003</v>
      </c>
      <c r="J12" s="73"/>
      <c r="K12" s="84">
        <f t="shared" ref="K12:K21" si="0">IFERROR(I12/$I$11,0)</f>
        <v>0.94743237806466551</v>
      </c>
      <c r="L12" s="84">
        <f>I12/'סכום נכסי הקרן'!$C$42</f>
        <v>3.0805673415662278E-5</v>
      </c>
    </row>
    <row r="13" spans="2:12">
      <c r="B13" s="89" t="s">
        <v>1681</v>
      </c>
      <c r="C13" s="71"/>
      <c r="D13" s="71"/>
      <c r="E13" s="71"/>
      <c r="F13" s="71"/>
      <c r="G13" s="80"/>
      <c r="H13" s="82"/>
      <c r="I13" s="80">
        <v>531.51245954900003</v>
      </c>
      <c r="J13" s="71"/>
      <c r="K13" s="81">
        <f t="shared" si="0"/>
        <v>0.94743237806466551</v>
      </c>
      <c r="L13" s="81">
        <f>I13/'סכום נכסי הקרן'!$C$42</f>
        <v>3.0805673415662278E-5</v>
      </c>
    </row>
    <row r="14" spans="2:12">
      <c r="B14" s="76" t="s">
        <v>1682</v>
      </c>
      <c r="C14" s="73" t="s">
        <v>1683</v>
      </c>
      <c r="D14" s="86" t="s">
        <v>119</v>
      </c>
      <c r="E14" s="86" t="s">
        <v>468</v>
      </c>
      <c r="F14" s="86" t="s">
        <v>132</v>
      </c>
      <c r="G14" s="83">
        <v>24317.475210000001</v>
      </c>
      <c r="H14" s="85">
        <v>1696</v>
      </c>
      <c r="I14" s="83">
        <v>412.42437956200001</v>
      </c>
      <c r="J14" s="84">
        <v>1.2158737605000001E-2</v>
      </c>
      <c r="K14" s="84">
        <f t="shared" si="0"/>
        <v>0.73515531702083703</v>
      </c>
      <c r="L14" s="84">
        <f>I14/'סכום נכסי הקרן'!$C$42</f>
        <v>2.3903505020794045E-5</v>
      </c>
    </row>
    <row r="15" spans="2:12">
      <c r="B15" s="76" t="s">
        <v>1684</v>
      </c>
      <c r="C15" s="73" t="s">
        <v>1685</v>
      </c>
      <c r="D15" s="86" t="s">
        <v>119</v>
      </c>
      <c r="E15" s="86" t="s">
        <v>157</v>
      </c>
      <c r="F15" s="86" t="s">
        <v>132</v>
      </c>
      <c r="G15" s="83">
        <v>306863.37764999998</v>
      </c>
      <c r="H15" s="85">
        <v>9.1</v>
      </c>
      <c r="I15" s="83">
        <v>27.924567365999998</v>
      </c>
      <c r="J15" s="84">
        <v>2.0463905049085889E-2</v>
      </c>
      <c r="K15" s="84">
        <f t="shared" si="0"/>
        <v>4.9776141256303516E-2</v>
      </c>
      <c r="L15" s="84">
        <f>I15/'סכום נכסי הקרן'!$C$42</f>
        <v>1.6184664857726665E-6</v>
      </c>
    </row>
    <row r="16" spans="2:12">
      <c r="B16" s="76" t="s">
        <v>1686</v>
      </c>
      <c r="C16" s="73" t="s">
        <v>1687</v>
      </c>
      <c r="D16" s="86" t="s">
        <v>119</v>
      </c>
      <c r="E16" s="86" t="s">
        <v>468</v>
      </c>
      <c r="F16" s="86" t="s">
        <v>132</v>
      </c>
      <c r="G16" s="83">
        <v>189135.91829999999</v>
      </c>
      <c r="H16" s="85">
        <v>48.2</v>
      </c>
      <c r="I16" s="83">
        <v>91.163512620999995</v>
      </c>
      <c r="J16" s="84">
        <v>1.54396668E-2</v>
      </c>
      <c r="K16" s="84">
        <f t="shared" si="0"/>
        <v>0.16250091978752498</v>
      </c>
      <c r="L16" s="84">
        <f>I16/'סכום נכסי הקרן'!$C$42</f>
        <v>5.2837019090955681E-6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2" t="s">
        <v>40</v>
      </c>
      <c r="C18" s="73"/>
      <c r="D18" s="73"/>
      <c r="E18" s="73"/>
      <c r="F18" s="73"/>
      <c r="G18" s="83"/>
      <c r="H18" s="85"/>
      <c r="I18" s="83">
        <v>29.490596557999996</v>
      </c>
      <c r="J18" s="73"/>
      <c r="K18" s="84">
        <f t="shared" si="0"/>
        <v>5.2567621935334451E-2</v>
      </c>
      <c r="L18" s="84">
        <f>I18/'סכום נכסי הקרן'!$C$42</f>
        <v>1.7092312138264176E-6</v>
      </c>
    </row>
    <row r="19" spans="2:12">
      <c r="B19" s="89" t="s">
        <v>1688</v>
      </c>
      <c r="C19" s="71"/>
      <c r="D19" s="71"/>
      <c r="E19" s="71"/>
      <c r="F19" s="71"/>
      <c r="G19" s="80"/>
      <c r="H19" s="82"/>
      <c r="I19" s="80">
        <v>29.490596557999996</v>
      </c>
      <c r="J19" s="71"/>
      <c r="K19" s="81">
        <f t="shared" si="0"/>
        <v>5.2567621935334451E-2</v>
      </c>
      <c r="L19" s="81">
        <f>I19/'סכום נכסי הקרן'!$C$42</f>
        <v>1.7092312138264176E-6</v>
      </c>
    </row>
    <row r="20" spans="2:12">
      <c r="B20" s="76" t="s">
        <v>1689</v>
      </c>
      <c r="C20" s="73" t="s">
        <v>1690</v>
      </c>
      <c r="D20" s="86" t="s">
        <v>1386</v>
      </c>
      <c r="E20" s="86" t="s">
        <v>760</v>
      </c>
      <c r="F20" s="86" t="s">
        <v>131</v>
      </c>
      <c r="G20" s="83">
        <v>46319.000399999997</v>
      </c>
      <c r="H20" s="85">
        <v>14.97</v>
      </c>
      <c r="I20" s="83">
        <v>25.066245010999999</v>
      </c>
      <c r="J20" s="84">
        <v>1.3867964191616765E-3</v>
      </c>
      <c r="K20" s="84">
        <f t="shared" si="0"/>
        <v>4.468112025083E-2</v>
      </c>
      <c r="L20" s="84">
        <f>I20/'סכום נכסי הקרן'!$C$42</f>
        <v>1.4528023636944536E-6</v>
      </c>
    </row>
    <row r="21" spans="2:12">
      <c r="B21" s="76" t="s">
        <v>1691</v>
      </c>
      <c r="C21" s="73" t="s">
        <v>1692</v>
      </c>
      <c r="D21" s="86" t="s">
        <v>1402</v>
      </c>
      <c r="E21" s="86" t="s">
        <v>821</v>
      </c>
      <c r="F21" s="86" t="s">
        <v>131</v>
      </c>
      <c r="G21" s="83">
        <v>12238.869476</v>
      </c>
      <c r="H21" s="85">
        <v>10</v>
      </c>
      <c r="I21" s="83">
        <v>4.4243515470000006</v>
      </c>
      <c r="J21" s="84">
        <v>4.8374978166007906E-4</v>
      </c>
      <c r="K21" s="84">
        <f t="shared" si="0"/>
        <v>7.8865016845044503E-3</v>
      </c>
      <c r="L21" s="84">
        <f>I21/'סכום נכסי הקרן'!$C$42</f>
        <v>2.5642885013196417E-7</v>
      </c>
    </row>
    <row r="22" spans="2:12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31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1" t="s">
        <v>111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31" t="s">
        <v>203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1" t="s">
        <v>211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