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4645928F-4C24-4D27-9B9A-66266A8E12FC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1" l="1"/>
  <c r="I10" i="81" s="1"/>
  <c r="J13" i="81" s="1"/>
  <c r="L184" i="62"/>
  <c r="L183" i="62" s="1"/>
  <c r="L211" i="62"/>
  <c r="C43" i="88"/>
  <c r="J11" i="81" l="1"/>
  <c r="J12" i="81"/>
  <c r="J10" i="81"/>
  <c r="P12" i="78"/>
  <c r="P11" i="78" s="1"/>
  <c r="P10" i="78" s="1"/>
  <c r="P33" i="78"/>
  <c r="J168" i="73"/>
  <c r="L14" i="72"/>
  <c r="L15" i="72"/>
  <c r="L16" i="72"/>
  <c r="L17" i="72"/>
  <c r="L18" i="72"/>
  <c r="L19" i="72"/>
  <c r="L20" i="72"/>
  <c r="L21" i="72"/>
  <c r="L22" i="72"/>
  <c r="L23" i="72"/>
  <c r="L24" i="72"/>
  <c r="L25" i="72"/>
  <c r="L26" i="72"/>
  <c r="L13" i="62"/>
  <c r="L48" i="62"/>
  <c r="L111" i="62"/>
  <c r="C37" i="88"/>
  <c r="R13" i="61"/>
  <c r="R12" i="61" s="1"/>
  <c r="R11" i="61" s="1"/>
  <c r="C15" i="88" s="1"/>
  <c r="L12" i="62" l="1"/>
  <c r="L11" i="62" s="1"/>
  <c r="C16" i="88" s="1"/>
  <c r="J12" i="58" l="1"/>
  <c r="J21" i="58"/>
  <c r="J11" i="58" s="1"/>
  <c r="J56" i="58"/>
  <c r="H23" i="80"/>
  <c r="H22" i="80"/>
  <c r="H21" i="80"/>
  <c r="H20" i="80"/>
  <c r="H19" i="80"/>
  <c r="H18" i="80"/>
  <c r="H16" i="80"/>
  <c r="H15" i="80"/>
  <c r="H14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80" i="76"/>
  <c r="J379" i="76"/>
  <c r="J378" i="76"/>
  <c r="J376" i="76"/>
  <c r="J375" i="76"/>
  <c r="J374" i="76"/>
  <c r="J373" i="76"/>
  <c r="J372" i="76"/>
  <c r="J371" i="76"/>
  <c r="J370" i="76"/>
  <c r="J369" i="76"/>
  <c r="J368" i="76"/>
  <c r="J367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179" i="73"/>
  <c r="J178" i="73"/>
  <c r="J177" i="73"/>
  <c r="J176" i="73"/>
  <c r="J175" i="73"/>
  <c r="J174" i="73"/>
  <c r="J173" i="73"/>
  <c r="J172" i="73"/>
  <c r="J171" i="73"/>
  <c r="J170" i="73"/>
  <c r="J169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5" i="73"/>
  <c r="J64" i="73"/>
  <c r="J63" i="73"/>
  <c r="J62" i="73"/>
  <c r="J60" i="73"/>
  <c r="J59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4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4" i="72"/>
  <c r="L33" i="72"/>
  <c r="L32" i="72"/>
  <c r="L31" i="72"/>
  <c r="L30" i="72"/>
  <c r="L29" i="72"/>
  <c r="L28" i="72"/>
  <c r="L27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/>
  <c r="Q61" i="59"/>
  <c r="Q60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C12" i="88"/>
  <c r="J10" i="58" l="1"/>
  <c r="K11" i="58" s="1"/>
  <c r="J55" i="58"/>
  <c r="K55" i="58" s="1"/>
  <c r="K21" i="58"/>
  <c r="K53" i="58" l="1"/>
  <c r="K47" i="58"/>
  <c r="K41" i="58"/>
  <c r="K35" i="58"/>
  <c r="K29" i="58"/>
  <c r="K23" i="58"/>
  <c r="K16" i="58"/>
  <c r="K10" i="58"/>
  <c r="K52" i="58"/>
  <c r="K46" i="58"/>
  <c r="K40" i="58"/>
  <c r="K34" i="58"/>
  <c r="K28" i="58"/>
  <c r="K22" i="58"/>
  <c r="K15" i="58"/>
  <c r="K19" i="58"/>
  <c r="K58" i="58"/>
  <c r="K49" i="58"/>
  <c r="K43" i="58"/>
  <c r="K37" i="58"/>
  <c r="K31" i="58"/>
  <c r="K25" i="58"/>
  <c r="K18" i="58"/>
  <c r="K12" i="58"/>
  <c r="K57" i="58"/>
  <c r="K48" i="58"/>
  <c r="K42" i="58"/>
  <c r="K36" i="58"/>
  <c r="K30" i="58"/>
  <c r="K24" i="58"/>
  <c r="K17" i="58"/>
  <c r="K51" i="58"/>
  <c r="K45" i="58"/>
  <c r="K39" i="58"/>
  <c r="K33" i="58"/>
  <c r="K27" i="58"/>
  <c r="K14" i="58"/>
  <c r="C11" i="88"/>
  <c r="C10" i="88" s="1"/>
  <c r="C42" i="88" s="1"/>
  <c r="R284" i="78" s="1"/>
  <c r="K50" i="58"/>
  <c r="K44" i="58"/>
  <c r="K38" i="58"/>
  <c r="K32" i="58"/>
  <c r="K26" i="58"/>
  <c r="K13" i="58"/>
  <c r="K56" i="58"/>
  <c r="K11" i="81"/>
  <c r="K12" i="81"/>
  <c r="R246" i="78"/>
  <c r="R168" i="78"/>
  <c r="R257" i="78"/>
  <c r="R151" i="78"/>
  <c r="R154" i="78"/>
  <c r="K378" i="76"/>
  <c r="K328" i="76"/>
  <c r="K292" i="76"/>
  <c r="K159" i="76"/>
  <c r="R236" i="78"/>
  <c r="K323" i="76"/>
  <c r="R274" i="78"/>
  <c r="R120" i="78"/>
  <c r="K137" i="76"/>
  <c r="K113" i="76"/>
  <c r="K83" i="76"/>
  <c r="K167" i="73"/>
  <c r="K107" i="73"/>
  <c r="K60" i="73"/>
  <c r="K11" i="73"/>
  <c r="S20" i="71"/>
  <c r="N54" i="63"/>
  <c r="N42" i="63"/>
  <c r="N22" i="63"/>
  <c r="O179" i="62"/>
  <c r="O155" i="62"/>
  <c r="O104" i="62"/>
  <c r="O71" i="62"/>
  <c r="R200" i="78"/>
  <c r="K227" i="76"/>
  <c r="K91" i="76"/>
  <c r="K37" i="76"/>
  <c r="K27" i="73"/>
  <c r="N76" i="63"/>
  <c r="R289" i="78"/>
  <c r="R87" i="78"/>
  <c r="K293" i="76"/>
  <c r="K126" i="73"/>
  <c r="K99" i="73"/>
  <c r="K72" i="73"/>
  <c r="O208" i="62"/>
  <c r="O103" i="62"/>
  <c r="O40" i="62"/>
  <c r="O22" i="62"/>
  <c r="U361" i="61"/>
  <c r="U304" i="61"/>
  <c r="U288" i="61"/>
  <c r="U268" i="61"/>
  <c r="U208" i="61"/>
  <c r="R307" i="78"/>
  <c r="R90" i="78"/>
  <c r="K155" i="76"/>
  <c r="K123" i="76"/>
  <c r="K90" i="73"/>
  <c r="K51" i="73"/>
  <c r="M13" i="72"/>
  <c r="N21" i="63"/>
  <c r="O149" i="62"/>
  <c r="O94" i="62"/>
  <c r="U375" i="61"/>
  <c r="U303" i="61"/>
  <c r="U179" i="61"/>
  <c r="U173" i="61"/>
  <c r="U159" i="61"/>
  <c r="U105" i="61"/>
  <c r="U90" i="61"/>
  <c r="U57" i="61"/>
  <c r="U42" i="61"/>
  <c r="U21" i="61"/>
  <c r="R35" i="59"/>
  <c r="R13" i="59"/>
  <c r="I21" i="80"/>
  <c r="R20" i="78"/>
  <c r="K324" i="76"/>
  <c r="K254" i="76"/>
  <c r="K126" i="76"/>
  <c r="K49" i="76"/>
  <c r="K19" i="73"/>
  <c r="M46" i="72"/>
  <c r="M39" i="72"/>
  <c r="O163" i="62"/>
  <c r="O63" i="62"/>
  <c r="U378" i="61"/>
  <c r="U342" i="61"/>
  <c r="U260" i="61"/>
  <c r="R285" i="78"/>
  <c r="R184" i="78"/>
  <c r="R103" i="78"/>
  <c r="K150" i="76"/>
  <c r="K69" i="76"/>
  <c r="K175" i="73"/>
  <c r="R254" i="78"/>
  <c r="R114" i="78"/>
  <c r="K31" i="76"/>
  <c r="K136" i="73"/>
  <c r="K79" i="73"/>
  <c r="O13" i="64"/>
  <c r="O121" i="62"/>
  <c r="U365" i="61"/>
  <c r="U254" i="61"/>
  <c r="U170" i="61"/>
  <c r="U55" i="61"/>
  <c r="U44" i="61"/>
  <c r="R61" i="59"/>
  <c r="K182" i="76"/>
  <c r="K112" i="76"/>
  <c r="L12" i="65"/>
  <c r="N40" i="63"/>
  <c r="O185" i="62"/>
  <c r="O32" i="62"/>
  <c r="U323" i="61"/>
  <c r="U271" i="61"/>
  <c r="U137" i="61"/>
  <c r="U112" i="61"/>
  <c r="U58" i="61"/>
  <c r="U11" i="61"/>
  <c r="R17" i="59"/>
  <c r="K212" i="76"/>
  <c r="K208" i="76"/>
  <c r="K197" i="76"/>
  <c r="K120" i="73"/>
  <c r="M57" i="72"/>
  <c r="S22" i="71"/>
  <c r="N15" i="63"/>
  <c r="O97" i="62"/>
  <c r="U372" i="61"/>
  <c r="U347" i="61"/>
  <c r="U297" i="61"/>
  <c r="U207" i="61"/>
  <c r="U158" i="61"/>
  <c r="U122" i="61"/>
  <c r="U97" i="61"/>
  <c r="U68" i="61"/>
  <c r="R47" i="59"/>
  <c r="R40" i="59"/>
  <c r="R309" i="78"/>
  <c r="K314" i="76"/>
  <c r="K226" i="76"/>
  <c r="K63" i="76"/>
  <c r="K81" i="73"/>
  <c r="K55" i="73"/>
  <c r="S16" i="71"/>
  <c r="L14" i="66"/>
  <c r="L15" i="65"/>
  <c r="N28" i="63"/>
  <c r="O217" i="62"/>
  <c r="O162" i="62"/>
  <c r="O127" i="62"/>
  <c r="O73" i="62"/>
  <c r="U380" i="61"/>
  <c r="U338" i="61"/>
  <c r="U326" i="61"/>
  <c r="U215" i="61"/>
  <c r="U190" i="61"/>
  <c r="U154" i="61"/>
  <c r="U118" i="61"/>
  <c r="U82" i="61"/>
  <c r="U17" i="61"/>
  <c r="R62" i="59"/>
  <c r="R43" i="59"/>
  <c r="R209" i="78"/>
  <c r="R67" i="78"/>
  <c r="K354" i="76"/>
  <c r="K303" i="76"/>
  <c r="K175" i="76"/>
  <c r="K96" i="76"/>
  <c r="K51" i="76"/>
  <c r="K46" i="76"/>
  <c r="K22" i="73"/>
  <c r="O24" i="64"/>
  <c r="O231" i="62"/>
  <c r="O178" i="62"/>
  <c r="O91" i="62"/>
  <c r="U366" i="61"/>
  <c r="U354" i="61"/>
  <c r="U312" i="61"/>
  <c r="U243" i="61"/>
  <c r="U201" i="61"/>
  <c r="U164" i="61"/>
  <c r="U139" i="61"/>
  <c r="U110" i="61"/>
  <c r="U56" i="61"/>
  <c r="U49" i="61"/>
  <c r="U38" i="61"/>
  <c r="R34" i="59"/>
  <c r="R15" i="59"/>
  <c r="K327" i="76"/>
  <c r="K269" i="76"/>
  <c r="K233" i="76"/>
  <c r="K27" i="76"/>
  <c r="K21" i="76"/>
  <c r="K178" i="73"/>
  <c r="K39" i="73"/>
  <c r="K26" i="73"/>
  <c r="L19" i="65"/>
  <c r="N67" i="63"/>
  <c r="N37" i="63"/>
  <c r="O224" i="62"/>
  <c r="O211" i="62"/>
  <c r="O181" i="62"/>
  <c r="O139" i="62"/>
  <c r="O99" i="62"/>
  <c r="O76" i="62"/>
  <c r="O51" i="62"/>
  <c r="O21" i="62"/>
  <c r="U341" i="61"/>
  <c r="U320" i="61"/>
  <c r="U308" i="61"/>
  <c r="U234" i="61"/>
  <c r="U209" i="61"/>
  <c r="U177" i="61"/>
  <c r="U160" i="61"/>
  <c r="U131" i="61"/>
  <c r="U95" i="61"/>
  <c r="U77" i="61"/>
  <c r="U70" i="61"/>
  <c r="U23" i="61"/>
  <c r="R57" i="59"/>
  <c r="R38" i="59"/>
  <c r="R11" i="59"/>
  <c r="D35" i="88"/>
  <c r="L31" i="58"/>
  <c r="L13" i="58"/>
  <c r="L18" i="58"/>
  <c r="L29" i="58"/>
  <c r="L28" i="58"/>
  <c r="L27" i="58"/>
  <c r="D13" i="88"/>
  <c r="L44" i="58"/>
  <c r="L43" i="58"/>
  <c r="L25" i="58"/>
  <c r="L36" i="58"/>
  <c r="D11" i="88"/>
  <c r="L23" i="58"/>
  <c r="D42" i="88"/>
  <c r="L56" i="58"/>
  <c r="L45" i="58"/>
  <c r="D20" i="88"/>
  <c r="L55" i="58"/>
  <c r="D17" i="88"/>
  <c r="L58" i="58"/>
  <c r="L19" i="58"/>
  <c r="L57" i="58"/>
  <c r="L12" i="58"/>
  <c r="L53" i="58"/>
  <c r="D18" i="88"/>
  <c r="L34" i="58"/>
  <c r="L16" i="58"/>
  <c r="L42" i="58"/>
  <c r="N111" i="62"/>
  <c r="K13" i="81" l="1"/>
  <c r="L21" i="58"/>
  <c r="L14" i="58"/>
  <c r="L37" i="58"/>
  <c r="L24" i="58"/>
  <c r="D33" i="88"/>
  <c r="L26" i="58"/>
  <c r="D29" i="88"/>
  <c r="L11" i="58"/>
  <c r="U16" i="61"/>
  <c r="U113" i="61"/>
  <c r="U230" i="61"/>
  <c r="U374" i="61"/>
  <c r="O108" i="62"/>
  <c r="O240" i="62"/>
  <c r="K35" i="73"/>
  <c r="K179" i="76"/>
  <c r="R27" i="59"/>
  <c r="U92" i="61"/>
  <c r="U218" i="61"/>
  <c r="U387" i="61"/>
  <c r="L19" i="66"/>
  <c r="K144" i="76"/>
  <c r="R115" i="78"/>
  <c r="U46" i="61"/>
  <c r="U194" i="61"/>
  <c r="O39" i="62"/>
  <c r="O236" i="62"/>
  <c r="M42" i="72"/>
  <c r="K230" i="76"/>
  <c r="U32" i="61"/>
  <c r="U175" i="61"/>
  <c r="O49" i="62"/>
  <c r="K115" i="73"/>
  <c r="R54" i="78"/>
  <c r="U119" i="61"/>
  <c r="O84" i="62"/>
  <c r="K117" i="76"/>
  <c r="U145" i="61"/>
  <c r="O125" i="62"/>
  <c r="K108" i="76"/>
  <c r="K105" i="76"/>
  <c r="U213" i="61"/>
  <c r="O118" i="62"/>
  <c r="K138" i="73"/>
  <c r="K356" i="76"/>
  <c r="R48" i="59"/>
  <c r="U102" i="61"/>
  <c r="U257" i="61"/>
  <c r="O160" i="62"/>
  <c r="K172" i="73"/>
  <c r="U205" i="61"/>
  <c r="U337" i="61"/>
  <c r="O157" i="62"/>
  <c r="K106" i="76"/>
  <c r="S15" i="71"/>
  <c r="K336" i="76"/>
  <c r="O161" i="62"/>
  <c r="L20" i="66"/>
  <c r="K113" i="73"/>
  <c r="K253" i="76"/>
  <c r="R342" i="78"/>
  <c r="R80" i="78"/>
  <c r="R216" i="78"/>
  <c r="D38" i="88"/>
  <c r="D26" i="88"/>
  <c r="D28" i="88"/>
  <c r="L40" i="58"/>
  <c r="L15" i="58"/>
  <c r="L39" i="58"/>
  <c r="D21" i="88"/>
  <c r="D31" i="88"/>
  <c r="U52" i="61"/>
  <c r="U149" i="61"/>
  <c r="U263" i="61"/>
  <c r="O38" i="62"/>
  <c r="O165" i="62"/>
  <c r="N41" i="63"/>
  <c r="K84" i="73"/>
  <c r="K238" i="76"/>
  <c r="R53" i="59"/>
  <c r="U128" i="61"/>
  <c r="U277" i="61"/>
  <c r="O174" i="62"/>
  <c r="K105" i="73"/>
  <c r="K211" i="76"/>
  <c r="R273" i="78"/>
  <c r="U100" i="61"/>
  <c r="U270" i="61"/>
  <c r="O119" i="62"/>
  <c r="N55" i="63"/>
  <c r="K62" i="73"/>
  <c r="R23" i="78"/>
  <c r="U86" i="61"/>
  <c r="U261" i="61"/>
  <c r="O146" i="62"/>
  <c r="K14" i="76"/>
  <c r="R24" i="59"/>
  <c r="U212" i="61"/>
  <c r="O214" i="62"/>
  <c r="R127" i="78"/>
  <c r="U204" i="61"/>
  <c r="S18" i="71"/>
  <c r="R238" i="78"/>
  <c r="R42" i="78"/>
  <c r="U280" i="61"/>
  <c r="O246" i="62"/>
  <c r="K118" i="76"/>
  <c r="R170" i="78"/>
  <c r="U33" i="61"/>
  <c r="U132" i="61"/>
  <c r="U339" i="61"/>
  <c r="N62" i="63"/>
  <c r="K139" i="76"/>
  <c r="U250" i="61"/>
  <c r="U370" i="61"/>
  <c r="N43" i="63"/>
  <c r="K369" i="76"/>
  <c r="K139" i="73"/>
  <c r="R334" i="78"/>
  <c r="O213" i="62"/>
  <c r="M31" i="72"/>
  <c r="K23" i="76"/>
  <c r="R262" i="78"/>
  <c r="K255" i="76"/>
  <c r="R172" i="78"/>
  <c r="R302" i="78"/>
  <c r="L47" i="58"/>
  <c r="L49" i="58"/>
  <c r="R18" i="59"/>
  <c r="U41" i="61"/>
  <c r="U106" i="61"/>
  <c r="U167" i="61"/>
  <c r="U251" i="61"/>
  <c r="U345" i="61"/>
  <c r="O72" i="62"/>
  <c r="O148" i="62"/>
  <c r="O235" i="62"/>
  <c r="N71" i="63"/>
  <c r="K45" i="73"/>
  <c r="K148" i="76"/>
  <c r="K281" i="76"/>
  <c r="R46" i="59"/>
  <c r="U74" i="61"/>
  <c r="U157" i="61"/>
  <c r="U273" i="61"/>
  <c r="U383" i="61"/>
  <c r="O196" i="62"/>
  <c r="K76" i="73"/>
  <c r="K124" i="76"/>
  <c r="K318" i="76"/>
  <c r="R224" i="78"/>
  <c r="U28" i="61"/>
  <c r="U125" i="61"/>
  <c r="U252" i="61"/>
  <c r="O35" i="62"/>
  <c r="O136" i="62"/>
  <c r="N33" i="63"/>
  <c r="S26" i="71"/>
  <c r="K148" i="73"/>
  <c r="R12" i="78"/>
  <c r="U14" i="61"/>
  <c r="U104" i="61"/>
  <c r="U219" i="61"/>
  <c r="O23" i="62"/>
  <c r="O20" i="64"/>
  <c r="K170" i="73"/>
  <c r="K300" i="76"/>
  <c r="U29" i="61"/>
  <c r="U172" i="61"/>
  <c r="O58" i="62"/>
  <c r="N74" i="63"/>
  <c r="K380" i="76"/>
  <c r="U73" i="61"/>
  <c r="U311" i="61"/>
  <c r="L22" i="66"/>
  <c r="K103" i="76"/>
  <c r="K117" i="73"/>
  <c r="K166" i="76"/>
  <c r="R336" i="78"/>
  <c r="U371" i="61"/>
  <c r="O215" i="62"/>
  <c r="K102" i="73"/>
  <c r="K158" i="76"/>
  <c r="R94" i="78"/>
  <c r="R42" i="59"/>
  <c r="U54" i="61"/>
  <c r="U120" i="61"/>
  <c r="U186" i="61"/>
  <c r="O44" i="62"/>
  <c r="N34" i="63"/>
  <c r="K135" i="73"/>
  <c r="K317" i="76"/>
  <c r="U223" i="61"/>
  <c r="U319" i="61"/>
  <c r="O28" i="62"/>
  <c r="N23" i="63"/>
  <c r="K25" i="76"/>
  <c r="R96" i="78"/>
  <c r="K85" i="73"/>
  <c r="K311" i="76"/>
  <c r="O92" i="62"/>
  <c r="O228" i="62"/>
  <c r="N60" i="63"/>
  <c r="K37" i="73"/>
  <c r="L11" i="74"/>
  <c r="K217" i="76"/>
  <c r="K250" i="76"/>
  <c r="K201" i="76"/>
  <c r="R31" i="78"/>
  <c r="R241" i="78"/>
  <c r="M14" i="72"/>
  <c r="M26" i="72"/>
  <c r="R252" i="78"/>
  <c r="R162" i="78"/>
  <c r="R133" i="78"/>
  <c r="R86" i="78"/>
  <c r="K340" i="76"/>
  <c r="K237" i="76"/>
  <c r="R267" i="78"/>
  <c r="K268" i="76"/>
  <c r="R66" i="78"/>
  <c r="K199" i="76"/>
  <c r="K59" i="76"/>
  <c r="K149" i="73"/>
  <c r="K77" i="73"/>
  <c r="M53" i="72"/>
  <c r="O22" i="64"/>
  <c r="N36" i="63"/>
  <c r="O201" i="62"/>
  <c r="O150" i="62"/>
  <c r="O74" i="62"/>
  <c r="R105" i="78"/>
  <c r="K202" i="76"/>
  <c r="K18" i="76"/>
  <c r="M11" i="72"/>
  <c r="R221" i="78"/>
  <c r="K306" i="76"/>
  <c r="K87" i="76"/>
  <c r="M52" i="72"/>
  <c r="O229" i="62"/>
  <c r="O85" i="62"/>
  <c r="O19" i="62"/>
  <c r="U340" i="61"/>
  <c r="U298" i="61"/>
  <c r="U244" i="61"/>
  <c r="U202" i="61"/>
  <c r="K329" i="76"/>
  <c r="K111" i="76"/>
  <c r="K123" i="73"/>
  <c r="S30" i="71"/>
  <c r="O212" i="62"/>
  <c r="O106" i="62"/>
  <c r="U357" i="61"/>
  <c r="U246" i="61"/>
  <c r="U162" i="61"/>
  <c r="U126" i="61"/>
  <c r="U84" i="61"/>
  <c r="U51" i="61"/>
  <c r="U15" i="61"/>
  <c r="R32" i="59"/>
  <c r="R175" i="78"/>
  <c r="K376" i="76"/>
  <c r="K236" i="76"/>
  <c r="K94" i="76"/>
  <c r="K106" i="73"/>
  <c r="K14" i="67"/>
  <c r="O171" i="62"/>
  <c r="O55" i="62"/>
  <c r="U324" i="61"/>
  <c r="U231" i="61"/>
  <c r="R220" i="78"/>
  <c r="R33" i="78"/>
  <c r="K85" i="76"/>
  <c r="K162" i="73"/>
  <c r="R36" i="78"/>
  <c r="K40" i="76"/>
  <c r="M58" i="72"/>
  <c r="N53" i="63"/>
  <c r="U369" i="61"/>
  <c r="U237" i="61"/>
  <c r="U116" i="61"/>
  <c r="U37" i="61"/>
  <c r="R60" i="78"/>
  <c r="K64" i="76"/>
  <c r="N44" i="63"/>
  <c r="O172" i="62"/>
  <c r="U377" i="61"/>
  <c r="U245" i="61"/>
  <c r="R338" i="78"/>
  <c r="R228" i="78"/>
  <c r="I11" i="80"/>
  <c r="R226" i="78"/>
  <c r="R50" i="78"/>
  <c r="K322" i="76"/>
  <c r="K207" i="76"/>
  <c r="R117" i="78"/>
  <c r="R291" i="78"/>
  <c r="K362" i="76"/>
  <c r="K131" i="76"/>
  <c r="K47" i="76"/>
  <c r="K119" i="73"/>
  <c r="K53" i="73"/>
  <c r="S27" i="71"/>
  <c r="N78" i="63"/>
  <c r="O241" i="62"/>
  <c r="O186" i="62"/>
  <c r="O126" i="62"/>
  <c r="O68" i="62"/>
  <c r="K365" i="76"/>
  <c r="K127" i="76"/>
  <c r="K103" i="73"/>
  <c r="K11" i="67"/>
  <c r="R100" i="78"/>
  <c r="K262" i="76"/>
  <c r="K173" i="73"/>
  <c r="S19" i="71"/>
  <c r="O168" i="62"/>
  <c r="O50" i="62"/>
  <c r="U376" i="61"/>
  <c r="U334" i="61"/>
  <c r="U272" i="61"/>
  <c r="U229" i="61"/>
  <c r="R298" i="78"/>
  <c r="K288" i="76"/>
  <c r="K42" i="76"/>
  <c r="K70" i="73"/>
  <c r="N83" i="63"/>
  <c r="O200" i="62"/>
  <c r="O52" i="62"/>
  <c r="U321" i="61"/>
  <c r="U192" i="61"/>
  <c r="U156" i="61"/>
  <c r="U108" i="61"/>
  <c r="U72" i="61"/>
  <c r="U36" i="61"/>
  <c r="R54" i="59"/>
  <c r="R16" i="59"/>
  <c r="R139" i="78"/>
  <c r="K338" i="76"/>
  <c r="K176" i="76"/>
  <c r="K12" i="76"/>
  <c r="K59" i="73"/>
  <c r="N46" i="63"/>
  <c r="O145" i="62"/>
  <c r="O11" i="62"/>
  <c r="U299" i="61"/>
  <c r="R346" i="78"/>
  <c r="R134" i="78"/>
  <c r="K184" i="76"/>
  <c r="K61" i="76"/>
  <c r="K93" i="73"/>
  <c r="K375" i="76"/>
  <c r="K156" i="73"/>
  <c r="M49" i="72"/>
  <c r="O143" i="62"/>
  <c r="U336" i="61"/>
  <c r="U181" i="61"/>
  <c r="U98" i="61"/>
  <c r="R41" i="59"/>
  <c r="K247" i="76"/>
  <c r="K48" i="73"/>
  <c r="N20" i="63"/>
  <c r="O112" i="62"/>
  <c r="U344" i="61"/>
  <c r="U184" i="61"/>
  <c r="U94" i="61"/>
  <c r="R36" i="59"/>
  <c r="R49" i="78"/>
  <c r="K43" i="76"/>
  <c r="K111" i="73"/>
  <c r="N24" i="63"/>
  <c r="O70" i="62"/>
  <c r="U318" i="61"/>
  <c r="I20" i="80"/>
  <c r="R174" i="78"/>
  <c r="R333" i="78"/>
  <c r="R25" i="78"/>
  <c r="K213" i="76"/>
  <c r="K359" i="76"/>
  <c r="R48" i="78"/>
  <c r="K101" i="76"/>
  <c r="K143" i="73"/>
  <c r="K14" i="73"/>
  <c r="O12" i="64"/>
  <c r="O234" i="62"/>
  <c r="O132" i="62"/>
  <c r="R259" i="78"/>
  <c r="K145" i="76"/>
  <c r="K46" i="73"/>
  <c r="R193" i="78"/>
  <c r="K114" i="76"/>
  <c r="M32" i="72"/>
  <c r="O151" i="62"/>
  <c r="U382" i="61"/>
  <c r="U310" i="61"/>
  <c r="U235" i="61"/>
  <c r="R181" i="78"/>
  <c r="K78" i="76"/>
  <c r="M30" i="72"/>
  <c r="O207" i="62"/>
  <c r="O33" i="62"/>
  <c r="U210" i="61"/>
  <c r="U138" i="61"/>
  <c r="U78" i="61"/>
  <c r="U30" i="61"/>
  <c r="R25" i="59"/>
  <c r="R24" i="78"/>
  <c r="K194" i="76"/>
  <c r="K166" i="73"/>
  <c r="N77" i="63"/>
  <c r="O82" i="62"/>
  <c r="U317" i="61"/>
  <c r="R331" i="78"/>
  <c r="K291" i="76"/>
  <c r="K179" i="73"/>
  <c r="R30" i="78"/>
  <c r="K112" i="73"/>
  <c r="O177" i="62"/>
  <c r="U281" i="61"/>
  <c r="U109" i="61"/>
  <c r="R14" i="59"/>
  <c r="K160" i="73"/>
  <c r="O225" i="62"/>
  <c r="U356" i="61"/>
  <c r="U166" i="61"/>
  <c r="U40" i="61"/>
  <c r="R64" i="78"/>
  <c r="K93" i="76"/>
  <c r="K23" i="73"/>
  <c r="O233" i="62"/>
  <c r="U384" i="61"/>
  <c r="U236" i="61"/>
  <c r="U140" i="61"/>
  <c r="U50" i="61"/>
  <c r="R28" i="59"/>
  <c r="K266" i="76"/>
  <c r="K129" i="73"/>
  <c r="S33" i="71"/>
  <c r="N64" i="63"/>
  <c r="O192" i="62"/>
  <c r="O105" i="62"/>
  <c r="U359" i="61"/>
  <c r="U248" i="61"/>
  <c r="U136" i="61"/>
  <c r="U64" i="61"/>
  <c r="R23" i="59"/>
  <c r="R111" i="78"/>
  <c r="K215" i="76"/>
  <c r="K100" i="76"/>
  <c r="K100" i="73"/>
  <c r="N18" i="63"/>
  <c r="O69" i="62"/>
  <c r="U329" i="61"/>
  <c r="U222" i="61"/>
  <c r="U146" i="61"/>
  <c r="U85" i="61"/>
  <c r="U20" i="61"/>
  <c r="R218" i="78"/>
  <c r="D10" i="88"/>
  <c r="L52" i="58"/>
  <c r="L33" i="58"/>
  <c r="L17" i="58"/>
  <c r="L22" i="58"/>
  <c r="L48" i="58"/>
  <c r="D19" i="88"/>
  <c r="L10" i="58"/>
  <c r="L30" i="58"/>
  <c r="L50" i="58"/>
  <c r="R49" i="59"/>
  <c r="U59" i="61"/>
  <c r="U124" i="61"/>
  <c r="U185" i="61"/>
  <c r="U290" i="61"/>
  <c r="O17" i="62"/>
  <c r="O81" i="62"/>
  <c r="O169" i="62"/>
  <c r="O245" i="62"/>
  <c r="M45" i="72"/>
  <c r="K88" i="73"/>
  <c r="K229" i="76"/>
  <c r="R82" i="78"/>
  <c r="U31" i="61"/>
  <c r="U103" i="61"/>
  <c r="U182" i="61"/>
  <c r="U300" i="61"/>
  <c r="O30" i="62"/>
  <c r="O19" i="64"/>
  <c r="K133" i="73"/>
  <c r="K164" i="76"/>
  <c r="R27" i="78"/>
  <c r="R12" i="59"/>
  <c r="U71" i="61"/>
  <c r="U178" i="61"/>
  <c r="U305" i="61"/>
  <c r="O57" i="62"/>
  <c r="O166" i="62"/>
  <c r="N68" i="63"/>
  <c r="K36" i="73"/>
  <c r="K72" i="76"/>
  <c r="R146" i="78"/>
  <c r="U43" i="61"/>
  <c r="U151" i="61"/>
  <c r="U293" i="61"/>
  <c r="O88" i="62"/>
  <c r="M33" i="72"/>
  <c r="K39" i="76"/>
  <c r="R247" i="78"/>
  <c r="U76" i="61"/>
  <c r="U266" i="61"/>
  <c r="O128" i="62"/>
  <c r="S13" i="71"/>
  <c r="R33" i="59"/>
  <c r="U163" i="61"/>
  <c r="O24" i="62"/>
  <c r="M54" i="72"/>
  <c r="K285" i="76"/>
  <c r="K28" i="76"/>
  <c r="R75" i="78"/>
  <c r="U242" i="61"/>
  <c r="O29" i="62"/>
  <c r="N17" i="63"/>
  <c r="L15" i="74"/>
  <c r="K272" i="76"/>
  <c r="R327" i="78"/>
  <c r="U12" i="61"/>
  <c r="U66" i="61"/>
  <c r="U144" i="61"/>
  <c r="U264" i="61"/>
  <c r="O134" i="62"/>
  <c r="L13" i="65"/>
  <c r="K34" i="76"/>
  <c r="R277" i="78"/>
  <c r="U265" i="61"/>
  <c r="U355" i="61"/>
  <c r="O60" i="62"/>
  <c r="N80" i="63"/>
  <c r="K205" i="76"/>
  <c r="R318" i="78"/>
  <c r="K30" i="76"/>
  <c r="R76" i="78"/>
  <c r="O114" i="62"/>
  <c r="O237" i="62"/>
  <c r="K12" i="67"/>
  <c r="K83" i="73"/>
  <c r="K53" i="76"/>
  <c r="K326" i="76"/>
  <c r="R63" i="78"/>
  <c r="K286" i="76"/>
  <c r="R116" i="78"/>
  <c r="R138" i="78"/>
  <c r="R326" i="78"/>
  <c r="K196" i="76"/>
  <c r="R99" i="78"/>
  <c r="K177" i="76"/>
  <c r="K267" i="76"/>
  <c r="K364" i="76"/>
  <c r="R83" i="78"/>
  <c r="R261" i="78"/>
  <c r="R312" i="78"/>
  <c r="R198" i="78"/>
  <c r="R290" i="78"/>
  <c r="M25" i="72"/>
  <c r="R214" i="78"/>
  <c r="R31" i="59"/>
  <c r="U35" i="61"/>
  <c r="U89" i="61"/>
  <c r="U143" i="61"/>
  <c r="U198" i="61"/>
  <c r="U283" i="61"/>
  <c r="U363" i="61"/>
  <c r="O61" i="62"/>
  <c r="O131" i="62"/>
  <c r="O232" i="62"/>
  <c r="N47" i="63"/>
  <c r="L20" i="65"/>
  <c r="M27" i="72"/>
  <c r="K73" i="73"/>
  <c r="K67" i="76"/>
  <c r="K309" i="76"/>
  <c r="R163" i="78"/>
  <c r="R60" i="59"/>
  <c r="U61" i="61"/>
  <c r="U115" i="61"/>
  <c r="U169" i="61"/>
  <c r="U240" i="61"/>
  <c r="U330" i="61"/>
  <c r="O27" i="62"/>
  <c r="O124" i="62"/>
  <c r="N52" i="63"/>
  <c r="K13" i="73"/>
  <c r="K144" i="73"/>
  <c r="K88" i="76"/>
  <c r="K251" i="76"/>
  <c r="R137" i="78"/>
  <c r="R56" i="59"/>
  <c r="U65" i="61"/>
  <c r="U130" i="61"/>
  <c r="U191" i="61"/>
  <c r="U289" i="61"/>
  <c r="O20" i="62"/>
  <c r="O116" i="62"/>
  <c r="O204" i="62"/>
  <c r="N56" i="63"/>
  <c r="K52" i="73"/>
  <c r="K157" i="76"/>
  <c r="R97" i="78"/>
  <c r="R52" i="59"/>
  <c r="U62" i="61"/>
  <c r="U127" i="61"/>
  <c r="U200" i="61"/>
  <c r="U294" i="61"/>
  <c r="O12" i="62"/>
  <c r="O152" i="62"/>
  <c r="K13" i="67"/>
  <c r="K75" i="73"/>
  <c r="L13" i="74"/>
  <c r="K132" i="76"/>
  <c r="R46" i="78"/>
  <c r="K97" i="73"/>
  <c r="K24" i="76"/>
  <c r="K97" i="76"/>
  <c r="K263" i="76"/>
  <c r="R79" i="78"/>
  <c r="R235" i="78"/>
  <c r="U206" i="61"/>
  <c r="U267" i="61"/>
  <c r="U335" i="61"/>
  <c r="O18" i="62"/>
  <c r="O90" i="62"/>
  <c r="O197" i="62"/>
  <c r="N73" i="63"/>
  <c r="K15" i="73"/>
  <c r="K130" i="73"/>
  <c r="K20" i="76"/>
  <c r="K147" i="76"/>
  <c r="K245" i="76"/>
  <c r="K342" i="76"/>
  <c r="R61" i="78"/>
  <c r="R196" i="78"/>
  <c r="R22" i="59"/>
  <c r="R45" i="59"/>
  <c r="U18" i="61"/>
  <c r="U39" i="61"/>
  <c r="U60" i="61"/>
  <c r="U87" i="61"/>
  <c r="U114" i="61"/>
  <c r="U141" i="61"/>
  <c r="U168" i="61"/>
  <c r="U203" i="61"/>
  <c r="U284" i="61"/>
  <c r="U368" i="61"/>
  <c r="O79" i="62"/>
  <c r="O156" i="62"/>
  <c r="O243" i="62"/>
  <c r="O14" i="64"/>
  <c r="M51" i="72"/>
  <c r="K127" i="73"/>
  <c r="K58" i="76"/>
  <c r="K151" i="76"/>
  <c r="R58" i="78"/>
  <c r="R303" i="78"/>
  <c r="U214" i="61"/>
  <c r="U247" i="61"/>
  <c r="U282" i="61"/>
  <c r="U316" i="61"/>
  <c r="U346" i="61"/>
  <c r="U379" i="61"/>
  <c r="O34" i="62"/>
  <c r="O96" i="62"/>
  <c r="O193" i="62"/>
  <c r="N50" i="63"/>
  <c r="K33" i="73"/>
  <c r="L12" i="74"/>
  <c r="K187" i="76"/>
  <c r="K363" i="76"/>
  <c r="R160" i="78"/>
  <c r="N65" i="63"/>
  <c r="M37" i="72"/>
  <c r="K121" i="73"/>
  <c r="K73" i="76"/>
  <c r="K223" i="76"/>
  <c r="R21" i="78"/>
  <c r="R292" i="78"/>
  <c r="O86" i="62"/>
  <c r="O129" i="62"/>
  <c r="O167" i="62"/>
  <c r="O206" i="62"/>
  <c r="N16" i="63"/>
  <c r="N57" i="63"/>
  <c r="L14" i="65"/>
  <c r="M12" i="72"/>
  <c r="K31" i="73"/>
  <c r="K80" i="73"/>
  <c r="K128" i="73"/>
  <c r="L17" i="74"/>
  <c r="K77" i="76"/>
  <c r="K134" i="76"/>
  <c r="K271" i="76"/>
  <c r="R102" i="78"/>
  <c r="K160" i="76"/>
  <c r="K341" i="76"/>
  <c r="R157" i="78"/>
  <c r="K165" i="76"/>
  <c r="K231" i="76"/>
  <c r="K289" i="76"/>
  <c r="K346" i="76"/>
  <c r="R44" i="78"/>
  <c r="R104" i="78"/>
  <c r="R244" i="78"/>
  <c r="R187" i="78"/>
  <c r="R126" i="78"/>
  <c r="R192" i="78"/>
  <c r="R249" i="78"/>
  <c r="R308" i="78"/>
  <c r="M15" i="72"/>
  <c r="M16" i="72"/>
  <c r="M17" i="72"/>
  <c r="I16" i="80"/>
  <c r="R335" i="78"/>
  <c r="R317" i="78"/>
  <c r="R299" i="78"/>
  <c r="R281" i="78"/>
  <c r="R263" i="78"/>
  <c r="R243" i="78"/>
  <c r="R225" i="78"/>
  <c r="R207" i="78"/>
  <c r="R189" i="78"/>
  <c r="R171" i="78"/>
  <c r="R153" i="78"/>
  <c r="R135" i="78"/>
  <c r="R337" i="78"/>
  <c r="R283" i="78"/>
  <c r="R230" i="78"/>
  <c r="R176" i="78"/>
  <c r="I22" i="80"/>
  <c r="R304" i="78"/>
  <c r="R251" i="78"/>
  <c r="R197" i="78"/>
  <c r="R143" i="78"/>
  <c r="R113" i="78"/>
  <c r="R95" i="78"/>
  <c r="R77" i="78"/>
  <c r="R59" i="78"/>
  <c r="R41" i="78"/>
  <c r="R22" i="78"/>
  <c r="K374" i="76"/>
  <c r="K355" i="76"/>
  <c r="K337" i="76"/>
  <c r="K319" i="76"/>
  <c r="K301" i="76"/>
  <c r="K283" i="76"/>
  <c r="K264" i="76"/>
  <c r="K246" i="76"/>
  <c r="K228" i="76"/>
  <c r="K210" i="76"/>
  <c r="K192" i="76"/>
  <c r="K174" i="76"/>
  <c r="K156" i="76"/>
  <c r="R300" i="78"/>
  <c r="R232" i="78"/>
  <c r="R145" i="78"/>
  <c r="R88" i="78"/>
  <c r="R34" i="78"/>
  <c r="K348" i="76"/>
  <c r="K294" i="76"/>
  <c r="K239" i="76"/>
  <c r="K185" i="76"/>
  <c r="R328" i="78"/>
  <c r="R239" i="78"/>
  <c r="R152" i="78"/>
  <c r="R91" i="78"/>
  <c r="R37" i="78"/>
  <c r="K351" i="76"/>
  <c r="K297" i="76"/>
  <c r="K242" i="76"/>
  <c r="K188" i="76"/>
  <c r="K146" i="76"/>
  <c r="K128" i="76"/>
  <c r="K110" i="76"/>
  <c r="K92" i="76"/>
  <c r="K74" i="76"/>
  <c r="K56" i="76"/>
  <c r="K38" i="76"/>
  <c r="K19" i="76"/>
  <c r="K177" i="73"/>
  <c r="K158" i="73"/>
  <c r="K140" i="73"/>
  <c r="K122" i="73"/>
  <c r="K104" i="73"/>
  <c r="K86" i="73"/>
  <c r="K68" i="73"/>
  <c r="K47" i="73"/>
  <c r="K28" i="73"/>
  <c r="M56" i="72"/>
  <c r="M38" i="72"/>
  <c r="S32" i="71"/>
  <c r="S11" i="71"/>
  <c r="L13" i="66"/>
  <c r="O18" i="64"/>
  <c r="M21" i="72"/>
  <c r="M22" i="72"/>
  <c r="M23" i="72"/>
  <c r="I10" i="80"/>
  <c r="R329" i="78"/>
  <c r="R311" i="78"/>
  <c r="R293" i="78"/>
  <c r="R275" i="78"/>
  <c r="R256" i="78"/>
  <c r="R237" i="78"/>
  <c r="R219" i="78"/>
  <c r="R201" i="78"/>
  <c r="R183" i="78"/>
  <c r="R165" i="78"/>
  <c r="R147" i="78"/>
  <c r="R129" i="78"/>
  <c r="R319" i="78"/>
  <c r="R265" i="78"/>
  <c r="R212" i="78"/>
  <c r="R158" i="78"/>
  <c r="R340" i="78"/>
  <c r="R286" i="78"/>
  <c r="R233" i="78"/>
  <c r="R179" i="78"/>
  <c r="R125" i="78"/>
  <c r="R107" i="78"/>
  <c r="R89" i="78"/>
  <c r="R71" i="78"/>
  <c r="R53" i="78"/>
  <c r="R35" i="78"/>
  <c r="R16" i="78"/>
  <c r="K368" i="76"/>
  <c r="K349" i="76"/>
  <c r="K331" i="76"/>
  <c r="K313" i="76"/>
  <c r="K295" i="76"/>
  <c r="K276" i="76"/>
  <c r="K258" i="76"/>
  <c r="K240" i="76"/>
  <c r="K222" i="76"/>
  <c r="K204" i="76"/>
  <c r="K186" i="76"/>
  <c r="K168" i="76"/>
  <c r="I18" i="80"/>
  <c r="R271" i="78"/>
  <c r="R199" i="78"/>
  <c r="R124" i="78"/>
  <c r="R70" i="78"/>
  <c r="R15" i="78"/>
  <c r="K330" i="76"/>
  <c r="K275" i="76"/>
  <c r="K221" i="76"/>
  <c r="K167" i="76"/>
  <c r="R295" i="78"/>
  <c r="R206" i="78"/>
  <c r="R131" i="78"/>
  <c r="R73" i="78"/>
  <c r="R18" i="78"/>
  <c r="K333" i="76"/>
  <c r="K278" i="76"/>
  <c r="K224" i="76"/>
  <c r="K170" i="76"/>
  <c r="K140" i="76"/>
  <c r="K122" i="76"/>
  <c r="K104" i="76"/>
  <c r="K86" i="76"/>
  <c r="K68" i="76"/>
  <c r="K50" i="76"/>
  <c r="K32" i="76"/>
  <c r="K13" i="76"/>
  <c r="K171" i="73"/>
  <c r="K152" i="73"/>
  <c r="M18" i="72"/>
  <c r="K10" i="81"/>
  <c r="I13" i="80"/>
  <c r="R323" i="78"/>
  <c r="R296" i="78"/>
  <c r="R269" i="78"/>
  <c r="R240" i="78"/>
  <c r="R213" i="78"/>
  <c r="R186" i="78"/>
  <c r="R159" i="78"/>
  <c r="R132" i="78"/>
  <c r="R301" i="78"/>
  <c r="R223" i="78"/>
  <c r="R140" i="78"/>
  <c r="R297" i="78"/>
  <c r="R215" i="78"/>
  <c r="R136" i="78"/>
  <c r="R101" i="78"/>
  <c r="R74" i="78"/>
  <c r="R47" i="78"/>
  <c r="R19" i="78"/>
  <c r="K361" i="76"/>
  <c r="K334" i="76"/>
  <c r="K307" i="76"/>
  <c r="K279" i="76"/>
  <c r="K252" i="76"/>
  <c r="K225" i="76"/>
  <c r="K198" i="76"/>
  <c r="K171" i="76"/>
  <c r="R325" i="78"/>
  <c r="R211" i="78"/>
  <c r="R106" i="78"/>
  <c r="R26" i="78"/>
  <c r="K312" i="76"/>
  <c r="K232" i="76"/>
  <c r="I12" i="80"/>
  <c r="R227" i="78"/>
  <c r="R109" i="78"/>
  <c r="R29" i="78"/>
  <c r="K315" i="76"/>
  <c r="K235" i="76"/>
  <c r="K152" i="76"/>
  <c r="K125" i="76"/>
  <c r="K98" i="76"/>
  <c r="K71" i="76"/>
  <c r="K44" i="76"/>
  <c r="K16" i="76"/>
  <c r="K164" i="73"/>
  <c r="K137" i="73"/>
  <c r="K116" i="73"/>
  <c r="K95" i="73"/>
  <c r="K74" i="73"/>
  <c r="K50" i="73"/>
  <c r="K24" i="73"/>
  <c r="M50" i="72"/>
  <c r="M28" i="72"/>
  <c r="S17" i="71"/>
  <c r="L16" i="66"/>
  <c r="O15" i="64"/>
  <c r="N69" i="63"/>
  <c r="N51" i="63"/>
  <c r="N32" i="63"/>
  <c r="N13" i="63"/>
  <c r="O230" i="62"/>
  <c r="O209" i="62"/>
  <c r="O194" i="62"/>
  <c r="O176" i="62"/>
  <c r="O158" i="62"/>
  <c r="O141" i="62"/>
  <c r="O123" i="62"/>
  <c r="O101" i="62"/>
  <c r="O83" i="62"/>
  <c r="O65" i="62"/>
  <c r="R310" i="78"/>
  <c r="R191" i="78"/>
  <c r="R72" i="78"/>
  <c r="K353" i="76"/>
  <c r="K277" i="76"/>
  <c r="K190" i="76"/>
  <c r="K120" i="76"/>
  <c r="K66" i="76"/>
  <c r="K11" i="76"/>
  <c r="K132" i="73"/>
  <c r="K78" i="73"/>
  <c r="K18" i="73"/>
  <c r="S23" i="71"/>
  <c r="O11" i="64"/>
  <c r="R280" i="78"/>
  <c r="R164" i="78"/>
  <c r="R69" i="78"/>
  <c r="K350" i="76"/>
  <c r="K248" i="76"/>
  <c r="K133" i="76"/>
  <c r="K52" i="76"/>
  <c r="K145" i="73"/>
  <c r="K63" i="73"/>
  <c r="S29" i="71"/>
  <c r="N61" i="63"/>
  <c r="O242" i="62"/>
  <c r="O187" i="62"/>
  <c r="O133" i="62"/>
  <c r="O78" i="62"/>
  <c r="O43" i="62"/>
  <c r="O25" i="62"/>
  <c r="U385" i="61"/>
  <c r="U367" i="61"/>
  <c r="U349" i="61"/>
  <c r="U331" i="61"/>
  <c r="U313" i="61"/>
  <c r="U295" i="61"/>
  <c r="U275" i="61"/>
  <c r="U256" i="61"/>
  <c r="U238" i="61"/>
  <c r="U220" i="61"/>
  <c r="D37" i="88"/>
  <c r="M20" i="72"/>
  <c r="R341" i="78"/>
  <c r="R314" i="78"/>
  <c r="R287" i="78"/>
  <c r="R260" i="78"/>
  <c r="R231" i="78"/>
  <c r="R204" i="78"/>
  <c r="R177" i="78"/>
  <c r="R150" i="78"/>
  <c r="I19" i="80"/>
  <c r="R276" i="78"/>
  <c r="R194" i="78"/>
  <c r="I14" i="80"/>
  <c r="R268" i="78"/>
  <c r="R190" i="78"/>
  <c r="R119" i="78"/>
  <c r="R92" i="78"/>
  <c r="R65" i="78"/>
  <c r="R38" i="78"/>
  <c r="R10" i="78"/>
  <c r="K352" i="76"/>
  <c r="K325" i="76"/>
  <c r="K298" i="76"/>
  <c r="K270" i="76"/>
  <c r="K243" i="76"/>
  <c r="K216" i="76"/>
  <c r="K189" i="76"/>
  <c r="K162" i="76"/>
  <c r="R288" i="78"/>
  <c r="R178" i="78"/>
  <c r="R81" i="78"/>
  <c r="K367" i="76"/>
  <c r="K287" i="76"/>
  <c r="K203" i="76"/>
  <c r="R316" i="78"/>
  <c r="R185" i="78"/>
  <c r="R84" i="78"/>
  <c r="K370" i="76"/>
  <c r="K290" i="76"/>
  <c r="K206" i="76"/>
  <c r="K143" i="76"/>
  <c r="K116" i="76"/>
  <c r="K89" i="76"/>
  <c r="K62" i="76"/>
  <c r="K35" i="76"/>
  <c r="L14" i="74"/>
  <c r="K155" i="73"/>
  <c r="K131" i="73"/>
  <c r="K110" i="73"/>
  <c r="K89" i="73"/>
  <c r="K64" i="73"/>
  <c r="K41" i="73"/>
  <c r="K17" i="73"/>
  <c r="M44" i="72"/>
  <c r="S35" i="71"/>
  <c r="K15" i="67"/>
  <c r="L18" i="65"/>
  <c r="N82" i="63"/>
  <c r="N63" i="63"/>
  <c r="N45" i="63"/>
  <c r="N25" i="63"/>
  <c r="O244" i="62"/>
  <c r="O222" i="62"/>
  <c r="O203" i="62"/>
  <c r="O189" i="62"/>
  <c r="O170" i="62"/>
  <c r="O153" i="62"/>
  <c r="O135" i="62"/>
  <c r="O117" i="62"/>
  <c r="O95" i="62"/>
  <c r="O77" i="62"/>
  <c r="O59" i="62"/>
  <c r="R264" i="78"/>
  <c r="R149" i="78"/>
  <c r="R39" i="78"/>
  <c r="K332" i="76"/>
  <c r="K244" i="76"/>
  <c r="K169" i="76"/>
  <c r="K102" i="76"/>
  <c r="K48" i="76"/>
  <c r="K169" i="73"/>
  <c r="K114" i="73"/>
  <c r="K57" i="73"/>
  <c r="M48" i="72"/>
  <c r="M24" i="72"/>
  <c r="I23" i="80"/>
  <c r="R320" i="78"/>
  <c r="R278" i="78"/>
  <c r="R234" i="78"/>
  <c r="R195" i="78"/>
  <c r="R156" i="78"/>
  <c r="R330" i="78"/>
  <c r="R205" i="78"/>
  <c r="R322" i="78"/>
  <c r="R208" i="78"/>
  <c r="R110" i="78"/>
  <c r="R68" i="78"/>
  <c r="R28" i="78"/>
  <c r="K358" i="76"/>
  <c r="K316" i="76"/>
  <c r="K273" i="76"/>
  <c r="K234" i="76"/>
  <c r="K195" i="76"/>
  <c r="K153" i="76"/>
  <c r="R182" i="78"/>
  <c r="R52" i="78"/>
  <c r="K305" i="76"/>
  <c r="K178" i="76"/>
  <c r="R202" i="78"/>
  <c r="R55" i="78"/>
  <c r="K308" i="76"/>
  <c r="K181" i="76"/>
  <c r="K119" i="76"/>
  <c r="K80" i="76"/>
  <c r="K41" i="76"/>
  <c r="K174" i="73"/>
  <c r="K134" i="73"/>
  <c r="K101" i="73"/>
  <c r="K71" i="73"/>
  <c r="K34" i="73"/>
  <c r="M47" i="72"/>
  <c r="S24" i="71"/>
  <c r="L21" i="65"/>
  <c r="N75" i="63"/>
  <c r="N48" i="63"/>
  <c r="N19" i="63"/>
  <c r="O226" i="62"/>
  <c r="O199" i="62"/>
  <c r="O173" i="62"/>
  <c r="O147" i="62"/>
  <c r="O120" i="62"/>
  <c r="O89" i="62"/>
  <c r="O62" i="62"/>
  <c r="R242" i="78"/>
  <c r="R51" i="78"/>
  <c r="K299" i="76"/>
  <c r="K173" i="76"/>
  <c r="K84" i="76"/>
  <c r="K176" i="73"/>
  <c r="K96" i="73"/>
  <c r="M55" i="72"/>
  <c r="L17" i="66"/>
  <c r="R313" i="78"/>
  <c r="R188" i="78"/>
  <c r="R57" i="78"/>
  <c r="K302" i="76"/>
  <c r="K200" i="76"/>
  <c r="K79" i="76"/>
  <c r="K153" i="73"/>
  <c r="K42" i="73"/>
  <c r="L21" i="66"/>
  <c r="N31" i="63"/>
  <c r="O239" i="62"/>
  <c r="O140" i="62"/>
  <c r="O67" i="62"/>
  <c r="O37" i="62"/>
  <c r="O16" i="62"/>
  <c r="U373" i="61"/>
  <c r="U352" i="61"/>
  <c r="U328" i="61"/>
  <c r="U307" i="61"/>
  <c r="U285" i="61"/>
  <c r="U262" i="61"/>
  <c r="U241" i="61"/>
  <c r="U217" i="61"/>
  <c r="U199" i="61"/>
  <c r="R282" i="78"/>
  <c r="R85" i="78"/>
  <c r="K284" i="76"/>
  <c r="K135" i="76"/>
  <c r="K70" i="76"/>
  <c r="K163" i="73"/>
  <c r="K94" i="73"/>
  <c r="K43" i="73"/>
  <c r="S25" i="71"/>
  <c r="N70" i="63"/>
  <c r="N14" i="63"/>
  <c r="O195" i="62"/>
  <c r="O142" i="62"/>
  <c r="O87" i="62"/>
  <c r="O26" i="62"/>
  <c r="U350" i="61"/>
  <c r="U296" i="61"/>
  <c r="U239" i="61"/>
  <c r="U189" i="61"/>
  <c r="U171" i="61"/>
  <c r="U153" i="61"/>
  <c r="U135" i="61"/>
  <c r="U117" i="61"/>
  <c r="U99" i="61"/>
  <c r="U81" i="61"/>
  <c r="U63" i="61"/>
  <c r="U45" i="61"/>
  <c r="U27" i="61"/>
  <c r="R58" i="59"/>
  <c r="R39" i="59"/>
  <c r="R19" i="59"/>
  <c r="R217" i="78"/>
  <c r="R121" i="78"/>
  <c r="K372" i="76"/>
  <c r="K320" i="76"/>
  <c r="K218" i="76"/>
  <c r="K130" i="76"/>
  <c r="K45" i="76"/>
  <c r="K142" i="73"/>
  <c r="K54" i="73"/>
  <c r="S34" i="71"/>
  <c r="N38" i="63"/>
  <c r="O190" i="62"/>
  <c r="O109" i="62"/>
  <c r="O36" i="62"/>
  <c r="U360" i="61"/>
  <c r="U306" i="61"/>
  <c r="U249" i="61"/>
  <c r="U195" i="61"/>
  <c r="R245" i="78"/>
  <c r="R108" i="78"/>
  <c r="R14" i="78"/>
  <c r="K154" i="76"/>
  <c r="K81" i="76"/>
  <c r="K15" i="76"/>
  <c r="K109" i="73"/>
  <c r="R118" i="78"/>
  <c r="K357" i="76"/>
  <c r="K99" i="76"/>
  <c r="K141" i="73"/>
  <c r="K30" i="73"/>
  <c r="K17" i="67"/>
  <c r="O198" i="62"/>
  <c r="O45" i="62"/>
  <c r="U348" i="61"/>
  <c r="U258" i="61"/>
  <c r="U188" i="61"/>
  <c r="U134" i="61"/>
  <c r="U80" i="61"/>
  <c r="U26" i="61"/>
  <c r="R21" i="59"/>
  <c r="R40" i="78"/>
  <c r="K136" i="76"/>
  <c r="K87" i="73"/>
  <c r="N79" i="63"/>
  <c r="N11" i="63"/>
  <c r="O180" i="62"/>
  <c r="O93" i="62"/>
  <c r="U381" i="61"/>
  <c r="U302" i="61"/>
  <c r="U216" i="61"/>
  <c r="U155" i="61"/>
  <c r="U101" i="61"/>
  <c r="U47" i="61"/>
  <c r="R44" i="59"/>
  <c r="R142" i="78"/>
  <c r="K335" i="76"/>
  <c r="K161" i="76"/>
  <c r="M19" i="72"/>
  <c r="R344" i="78"/>
  <c r="R305" i="78"/>
  <c r="R266" i="78"/>
  <c r="R222" i="78"/>
  <c r="R180" i="78"/>
  <c r="R141" i="78"/>
  <c r="R294" i="78"/>
  <c r="R169" i="78"/>
  <c r="R279" i="78"/>
  <c r="R161" i="78"/>
  <c r="R98" i="78"/>
  <c r="R56" i="78"/>
  <c r="R13" i="78"/>
  <c r="K343" i="76"/>
  <c r="K304" i="76"/>
  <c r="K261" i="76"/>
  <c r="K219" i="76"/>
  <c r="K180" i="76"/>
  <c r="R321" i="78"/>
  <c r="R128" i="78"/>
  <c r="K379" i="76"/>
  <c r="K257" i="76"/>
  <c r="R345" i="78"/>
  <c r="R148" i="78"/>
  <c r="R11" i="78"/>
  <c r="K260" i="76"/>
  <c r="K149" i="76"/>
  <c r="K107" i="76"/>
  <c r="K65" i="76"/>
  <c r="K26" i="76"/>
  <c r="K161" i="73"/>
  <c r="K125" i="73"/>
  <c r="K92" i="73"/>
  <c r="K56" i="73"/>
  <c r="K20" i="73"/>
  <c r="M34" i="72"/>
  <c r="S14" i="71"/>
  <c r="L11" i="65"/>
  <c r="N66" i="63"/>
  <c r="N39" i="63"/>
  <c r="O247" i="62"/>
  <c r="O216" i="62"/>
  <c r="O191" i="62"/>
  <c r="O164" i="62"/>
  <c r="O138" i="62"/>
  <c r="O107" i="62"/>
  <c r="O80" i="62"/>
  <c r="R343" i="78"/>
  <c r="R167" i="78"/>
  <c r="R17" i="78"/>
  <c r="K256" i="76"/>
  <c r="K138" i="76"/>
  <c r="K55" i="76"/>
  <c r="K150" i="73"/>
  <c r="K67" i="73"/>
  <c r="M29" i="72"/>
  <c r="O23" i="64"/>
  <c r="R250" i="78"/>
  <c r="R155" i="78"/>
  <c r="K373" i="76"/>
  <c r="K274" i="76"/>
  <c r="K141" i="76"/>
  <c r="K33" i="76"/>
  <c r="K118" i="73"/>
  <c r="K12" i="73"/>
  <c r="O16" i="64"/>
  <c r="N12" i="63"/>
  <c r="O175" i="62"/>
  <c r="O115" i="62"/>
  <c r="O53" i="62"/>
  <c r="O31" i="62"/>
  <c r="U388" i="61"/>
  <c r="U364" i="61"/>
  <c r="U343" i="61"/>
  <c r="U322" i="61"/>
  <c r="U301" i="61"/>
  <c r="U278" i="61"/>
  <c r="U253" i="61"/>
  <c r="U232" i="61"/>
  <c r="U211" i="61"/>
  <c r="U193" i="61"/>
  <c r="R255" i="78"/>
  <c r="K347" i="76"/>
  <c r="K191" i="76"/>
  <c r="K115" i="76"/>
  <c r="K54" i="76"/>
  <c r="K147" i="73"/>
  <c r="K82" i="73"/>
  <c r="M43" i="72"/>
  <c r="L11" i="66"/>
  <c r="N58" i="63"/>
  <c r="O238" i="62"/>
  <c r="O184" i="62"/>
  <c r="O130" i="62"/>
  <c r="O75" i="62"/>
  <c r="U386" i="61"/>
  <c r="U332" i="61"/>
  <c r="U276" i="61"/>
  <c r="U221" i="61"/>
  <c r="U183" i="61"/>
  <c r="U165" i="61"/>
  <c r="U147" i="61"/>
  <c r="U129" i="61"/>
  <c r="U111" i="61"/>
  <c r="U93" i="61"/>
  <c r="U75" i="61"/>
  <c r="O111" i="62"/>
  <c r="D15" i="88"/>
  <c r="L35" i="58"/>
  <c r="D23" i="88"/>
  <c r="L38" i="58"/>
  <c r="D16" i="88"/>
  <c r="L41" i="58"/>
  <c r="D27" i="88"/>
  <c r="D12" i="88"/>
  <c r="L46" i="58"/>
  <c r="L51" i="58"/>
  <c r="L32" i="58"/>
  <c r="R30" i="59"/>
  <c r="U34" i="61"/>
  <c r="U88" i="61"/>
  <c r="U142" i="61"/>
  <c r="U197" i="61"/>
  <c r="U286" i="61"/>
  <c r="U362" i="61"/>
  <c r="O64" i="62"/>
  <c r="O113" i="62"/>
  <c r="O205" i="62"/>
  <c r="N27" i="63"/>
  <c r="M36" i="72"/>
  <c r="K49" i="73"/>
  <c r="K75" i="76"/>
  <c r="K265" i="76"/>
  <c r="R324" i="78"/>
  <c r="U13" i="61"/>
  <c r="U67" i="61"/>
  <c r="U121" i="61"/>
  <c r="U174" i="61"/>
  <c r="U255" i="61"/>
  <c r="U333" i="61"/>
  <c r="O42" i="62"/>
  <c r="O202" i="62"/>
  <c r="K16" i="73"/>
  <c r="K17" i="76"/>
  <c r="K129" i="76"/>
  <c r="K220" i="76"/>
  <c r="R78" i="78"/>
  <c r="R229" i="78"/>
  <c r="R50" i="59"/>
  <c r="U53" i="61"/>
  <c r="U107" i="61"/>
  <c r="U161" i="61"/>
  <c r="U227" i="61"/>
  <c r="U309" i="61"/>
  <c r="O14" i="62"/>
  <c r="O100" i="62"/>
  <c r="O154" i="62"/>
  <c r="O221" i="62"/>
  <c r="N59" i="63"/>
  <c r="S12" i="71"/>
  <c r="K32" i="73"/>
  <c r="K124" i="73"/>
  <c r="K76" i="76"/>
  <c r="K339" i="76"/>
  <c r="R20" i="59"/>
  <c r="U25" i="61"/>
  <c r="U79" i="61"/>
  <c r="U133" i="61"/>
  <c r="U187" i="61"/>
  <c r="U274" i="61"/>
  <c r="U351" i="61"/>
  <c r="O66" i="62"/>
  <c r="O227" i="62"/>
  <c r="K16" i="67"/>
  <c r="K69" i="73"/>
  <c r="L16" i="74"/>
  <c r="K121" i="76"/>
  <c r="K345" i="76"/>
  <c r="R270" i="78"/>
  <c r="U22" i="61"/>
  <c r="U83" i="61"/>
  <c r="U148" i="61"/>
  <c r="U233" i="61"/>
  <c r="U327" i="61"/>
  <c r="O54" i="62"/>
  <c r="O159" i="62"/>
  <c r="O218" i="62"/>
  <c r="O17" i="64"/>
  <c r="K165" i="73"/>
  <c r="K193" i="76"/>
  <c r="R339" i="78"/>
  <c r="U19" i="61"/>
  <c r="U91" i="61"/>
  <c r="U152" i="61"/>
  <c r="U225" i="61"/>
  <c r="U315" i="61"/>
  <c r="O41" i="62"/>
  <c r="N49" i="63"/>
  <c r="M40" i="72"/>
  <c r="K108" i="73"/>
  <c r="K36" i="76"/>
  <c r="K321" i="76"/>
  <c r="R123" i="78"/>
  <c r="K154" i="73"/>
  <c r="K57" i="76"/>
  <c r="K142" i="76"/>
  <c r="K296" i="76"/>
  <c r="R112" i="78"/>
  <c r="R306" i="78"/>
  <c r="U224" i="61"/>
  <c r="U287" i="61"/>
  <c r="U353" i="61"/>
  <c r="O48" i="62"/>
  <c r="O137" i="62"/>
  <c r="O223" i="62"/>
  <c r="L24" i="66"/>
  <c r="K29" i="73"/>
  <c r="K159" i="73"/>
  <c r="K90" i="76"/>
  <c r="K172" i="76"/>
  <c r="K259" i="76"/>
  <c r="K360" i="76"/>
  <c r="R130" i="78"/>
  <c r="I15" i="80"/>
  <c r="R29" i="59"/>
  <c r="R51" i="59"/>
  <c r="U24" i="61"/>
  <c r="U48" i="61"/>
  <c r="U69" i="61"/>
  <c r="U96" i="61"/>
  <c r="U123" i="61"/>
  <c r="U150" i="61"/>
  <c r="U176" i="61"/>
  <c r="U228" i="61"/>
  <c r="U314" i="61"/>
  <c r="O15" i="62"/>
  <c r="O102" i="62"/>
  <c r="O188" i="62"/>
  <c r="N30" i="63"/>
  <c r="L15" i="66"/>
  <c r="K65" i="73"/>
  <c r="K151" i="73"/>
  <c r="K82" i="76"/>
  <c r="K241" i="76"/>
  <c r="R166" i="78"/>
  <c r="U196" i="61"/>
  <c r="U226" i="61"/>
  <c r="U259" i="61"/>
  <c r="U291" i="61"/>
  <c r="U325" i="61"/>
  <c r="U358" i="61"/>
  <c r="O13" i="62"/>
  <c r="O46" i="62"/>
  <c r="O122" i="62"/>
  <c r="O220" i="62"/>
  <c r="L12" i="66"/>
  <c r="K91" i="73"/>
  <c r="K60" i="76"/>
  <c r="K209" i="76"/>
  <c r="R43" i="78"/>
  <c r="R203" i="78"/>
  <c r="L16" i="65"/>
  <c r="K38" i="73"/>
  <c r="K157" i="73"/>
  <c r="K109" i="76"/>
  <c r="K282" i="76"/>
  <c r="R93" i="78"/>
  <c r="O56" i="62"/>
  <c r="O98" i="62"/>
  <c r="O144" i="62"/>
  <c r="O183" i="62"/>
  <c r="O219" i="62"/>
  <c r="N29" i="63"/>
  <c r="N72" i="63"/>
  <c r="L23" i="66"/>
  <c r="M41" i="72"/>
  <c r="K44" i="73"/>
  <c r="K98" i="73"/>
  <c r="K146" i="73"/>
  <c r="K29" i="76"/>
  <c r="K95" i="76"/>
  <c r="K163" i="76"/>
  <c r="K344" i="76"/>
  <c r="R173" i="78"/>
  <c r="K214" i="76"/>
  <c r="R45" i="78"/>
  <c r="R253" i="78"/>
  <c r="K183" i="76"/>
  <c r="K249" i="76"/>
  <c r="K310" i="76"/>
  <c r="K371" i="76"/>
  <c r="R62" i="78"/>
  <c r="R122" i="78"/>
  <c r="R315" i="78"/>
  <c r="R248" i="78"/>
  <c r="R144" i="78"/>
  <c r="R210" i="78"/>
  <c r="R272" i="78"/>
  <c r="R332" i="78"/>
  <c r="K168" i="7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331]}"/>
    <s v="{[Medida].[Medida].&amp;[2]}"/>
    <s v="{[Keren].[Keren].[All]}"/>
    <s v="{[Cheshbon KM].[Hie Peilut].[Peilut 7].&amp;[Kod_Peilut_L7_707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<sst xmlns="http://schemas.openxmlformats.org/spreadsheetml/2006/main" count="11001" uniqueCount="3086">
  <si>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</si>
  <si>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</si>
  <si>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</si>
  <si>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</si>
  <si>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</si>
  <si>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</si>
  <si>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</si>
  <si>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</si>
  <si>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</si>
  <si>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</si>
  <si>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</si>
  <si>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</si>
  <si>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</si>
  <si>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</si>
  <si>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</si>
  <si>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</si>
  <si>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</si>
  <si>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</si>
  <si>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</si>
  <si>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</si>
  <si>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</si>
  <si>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</si>
  <si>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</si>
  <si>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</si>
  <si>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</si>
  <si>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</si>
  <si>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</si>
  <si>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</si>
  <si>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</si>
  <si>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</si>
  <si>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</si>
  <si>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</si>
  <si>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</si>
  <si>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</si>
  <si>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</si>
  <si>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</si>
  <si>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</si>
  <si>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</si>
  <si>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</si>
  <si>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</si>
  <si>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</si>
  <si>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</si>
  <si>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</si>
  <si>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</si>
  <si>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</si>
  <si>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</si>
  <si>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</si>
  <si>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</si>
  <si>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</si>
  <si>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</si>
  <si>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</si>
  <si>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</si>
  <si>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</si>
  <si>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</si>
  <si>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</si>
  <si>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</si>
  <si>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</si>
  <si>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</si>
  <si>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</si>
  <si>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</si>
  <si>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</si>
  <si>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</si>
  <si>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</si>
  <si>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</si>
  <si>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</si>
  <si>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</si>
  <si>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</si>
  <si>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</si>
  <si>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</si>
  <si>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</si>
  <si>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</si>
  <si>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</si>
  <si>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</si>
  <si>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</si>
  <si>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</si>
  <si>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</si>
  <si>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</si>
  <si>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</si>
  <si>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</si>
  <si>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</si>
  <si>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</si>
  <si>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</si>
  <si>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</si>
  <si>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</si>
  <si>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</si>
  <si>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</si>
  <si>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</si>
  <si>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</si>
  <si>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</si>
  <si>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</si>
  <si>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</si>
  <si>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</si>
  <si>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</si>
  <si>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</si>
  <si>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</si>
  <si>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</si>
  <si>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</si>
  <si>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</si>
  <si>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</si>
  <si>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</si>
  <si>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</si>
  <si>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</si>
  <si>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</si>
  <si>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</si>
  <si>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</si>
  <si>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</si>
  <si>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</si>
  <si>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</si>
  <si>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</si>
  <si>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</si>
  <si>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</si>
  <si>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</si>
  <si>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</si>
  <si>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</si>
  <si>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</si>
  <si>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</si>
  <si>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</si>
  <si>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</si>
  <si>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</si>
  <si>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</si>
  <si>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</si>
  <si>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</si>
  <si>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</si>
  <si>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</si>
  <si>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</si>
  <si>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</si>
  <si>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</si>
  <si>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</si>
  <si>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</si>
  <si>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</si>
  <si>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</si>
  <si>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</si>
  <si>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</si>
  <si>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</si>
  <si>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</si>
  <si>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</si>
  <si>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</si>
  <si>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</si>
  <si>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</si>
  <si>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</si>
  <si>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</si>
  <si>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</si>
  <si>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</si>
  <si>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</si>
  <si>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</si>
  <si>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</si>
  <si>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</si>
  <si>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</si>
  <si>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</si>
  <si>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</si>
  <si>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</si>
  <si>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</si>
  <si>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</si>
  <si>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</si>
  <si>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</si>
  <si>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</si>
  <si>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</si>
  <si>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</si>
  <si>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</si>
  <si>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</si>
  <si>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</si>
  <si>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</si>
  <si>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</si>
  <si>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</si>
  <si>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</si>
  <si>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</si>
  <si>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</si>
  <si>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</si>
  <si>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</si>
  <si>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</si>
  <si>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</si>
  <si>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</si>
  <si>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</si>
  <si>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</si>
  <si>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</si>
  <si>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</si>
  <si>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</si>
  <si>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</si>
  <si>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</si>
  <si>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</si>
  <si>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</si>
  <si>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</si>
  <si>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</si>
  <si>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</si>
  <si>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</si>
  <si>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</si>
  <si>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</si>
  <si>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</si>
  <si>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</si>
  <si>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</si>
  <si>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</si>
  <si>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</si>
  <si>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</si>
  <si>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</si>
  <si>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</si>
  <si>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</si>
  <si>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</si>
  <si>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</si>
  <si>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</si>
  <si>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</si>
  <si>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</si>
  <si>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</si>
  <si>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</si>
  <si>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</si>
  <si>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</si>
  <si>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</si>
  <si>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</si>
  <si>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</si>
  <si>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</si>
  <si>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</si>
  <si>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</si>
  <si>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</si>
  <si>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</si>
  <si>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</si>
  <si>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</si>
  <si>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</si>
  <si>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</si>
  <si>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</si>
  <si>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</si>
  <si>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</si>
  <si>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</si>
  <si>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</si>
  <si>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</si>
  <si>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</si>
  <si>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</si>
  <si>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</si>
  <si>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</si>
  <si>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</si>
  <si>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</si>
  <si>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</si>
  <si>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</si>
  <si>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</si>
  <si>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</si>
  <si>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</si>
  <si>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</si>
  <si>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</si>
  <si>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</si>
  <si>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</si>
  <si>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</si>
  <si>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</si>
  <si>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</si>
  <si>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</si>
  <si>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</si>
  <si>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</si>
  <si>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</si>
  <si>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</si>
  <si>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</si>
  <si>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</si>
  <si>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</si>
  <si>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</si>
  <si>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</si>
  <si>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</si>
  <si>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</si>
  <si>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</si>
  <si>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</si>
  <si>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</si>
  <si>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</si>
  <si>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</si>
  <si>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</si>
  <si>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</si>
  <si>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</si>
  <si>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</si>
  <si>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</si>
  <si>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</si>
  <si>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</si>
  <si>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</si>
  <si>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</si>
  <si>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</si>
  <si>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</si>
  <si>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</si>
  <si>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</si>
  <si>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</si>
  <si>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</si>
  <si>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</si>
  <si>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</si>
  <si>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</si>
  <si>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</si>
  <si>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</si>
  <si>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</si>
  <si>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</si>
  <si>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</si>
  <si>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</si>
  <si>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</si>
  <si>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</si>
  <si>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</si>
  <si>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</si>
  <si>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</si>
  <si>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</si>
  <si>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</si>
  <si>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</si>
  <si>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</si>
  <si>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</si>
  <si>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</si>
  <si>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</si>
  <si>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</si>
  <si>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</si>
  <si>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</si>
  <si>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</si>
  <si>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</si>
  <si>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</si>
  <si>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</si>
  <si>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</si>
  <si>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</si>
  <si>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</si>
  <si>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</si>
  <si>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</si>
  <si>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</si>
  <si>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</si>
  <si>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</si>
  <si>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</si>
  <si>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</si>
  <si>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</si>
  <si>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</si>
  <si>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</si>
  <si>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אג"ח מובנות</t>
  </si>
  <si>
    <t>ilAAA</t>
  </si>
  <si>
    <t>מעלות S&amp;P</t>
  </si>
  <si>
    <t>בינל הנפק אגח י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</si>
  <si>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</si>
  <si>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</si>
  <si>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</si>
  <si>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</si>
  <si>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</si>
  <si>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</si>
  <si>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</si>
  <si>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מז טפ הנפק 49</t>
  </si>
  <si>
    <t>מז טפ הנפק 52</t>
  </si>
  <si>
    <t>מקורות אגח 11</t>
  </si>
  <si>
    <t>520010869</t>
  </si>
  <si>
    <t>מרכנתיל הנ אגחג</t>
  </si>
  <si>
    <t>מרכנתיל הנ אגחד</t>
  </si>
  <si>
    <t>נמלי ישראל אגחא</t>
  </si>
  <si>
    <t>נדל"ן מניב בישראל</t>
  </si>
  <si>
    <t>נמלי ישראל אגחב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</si>
  <si>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</si>
  <si>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</si>
  <si>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</si>
  <si>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</si>
  <si>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</si>
  <si>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</si>
  <si>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</si>
  <si>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</si>
  <si>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</si>
  <si>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</si>
  <si>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</si>
  <si>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</si>
  <si>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</si>
  <si>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</si>
  <si>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</si>
  <si>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</si>
  <si>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</si>
  <si>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</si>
  <si>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</si>
  <si>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</si>
  <si>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</si>
  <si>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</si>
  <si>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</si>
  <si>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</si>
  <si>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</si>
  <si>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</si>
  <si>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</si>
  <si>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</si>
  <si>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</si>
  <si>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</si>
  <si>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</si>
  <si>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</si>
  <si>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</si>
  <si>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</si>
  <si>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</si>
  <si>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</si>
  <si>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</si>
  <si>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</si>
  <si>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</si>
  <si>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</si>
  <si>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</si>
  <si>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</si>
  <si>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</si>
  <si>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</si>
  <si>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</si>
  <si>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</si>
  <si>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</si>
  <si>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</si>
  <si>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</si>
  <si>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</si>
  <si>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</si>
  <si>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</si>
  <si>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</si>
  <si>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</si>
  <si>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</si>
  <si>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</si>
  <si>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</si>
  <si>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</si>
  <si>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</si>
  <si>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</si>
  <si>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</si>
  <si>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</si>
  <si>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</si>
  <si>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</si>
  <si>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</si>
  <si>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</si>
  <si>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</si>
  <si>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</si>
  <si>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</si>
  <si>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</si>
  <si>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</si>
  <si>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</si>
  <si>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</si>
  <si>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</si>
  <si>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</si>
  <si>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</si>
  <si>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</si>
  <si>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</si>
  <si>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</si>
  <si>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</si>
  <si>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</si>
  <si>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</si>
  <si>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</si>
  <si>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</si>
  <si>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</si>
  <si>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</si>
  <si>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</si>
  <si>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</si>
  <si>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</si>
  <si>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</si>
  <si>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</si>
  <si>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</si>
  <si>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</si>
  <si>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</si>
  <si>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</si>
  <si>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</si>
  <si>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</si>
  <si>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</si>
  <si>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</si>
  <si>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</si>
  <si>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</si>
  <si>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</si>
  <si>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</si>
  <si>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</si>
  <si>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</si>
  <si>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</si>
  <si>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</si>
  <si>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</si>
  <si>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</si>
  <si>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</si>
  <si>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</si>
  <si>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</si>
  <si>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</si>
  <si>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</si>
  <si>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</si>
  <si>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</si>
  <si>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</si>
  <si>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</si>
  <si>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</si>
  <si>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</si>
  <si>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</si>
  <si>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</si>
  <si>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</si>
  <si>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</si>
  <si>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</si>
  <si>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</si>
  <si>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</si>
  <si>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</si>
  <si>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</si>
  <si>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</si>
  <si>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</si>
  <si>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</si>
  <si>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</si>
  <si>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</si>
  <si>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</si>
  <si>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</si>
  <si>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</si>
  <si>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</si>
  <si>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</si>
  <si>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</si>
  <si>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</si>
  <si>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</si>
  <si>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</si>
  <si>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</si>
  <si>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</si>
  <si>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</si>
  <si>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</si>
  <si>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</si>
  <si>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</si>
  <si>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</si>
  <si>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</si>
  <si>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</si>
  <si>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</si>
  <si>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</si>
  <si>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</si>
  <si>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</si>
  <si>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</si>
  <si>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</si>
  <si>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</si>
  <si>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</si>
  <si>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</si>
  <si>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</si>
  <si>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</si>
  <si>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</si>
  <si>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</si>
  <si>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</si>
  <si>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</si>
  <si>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</si>
  <si>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</si>
  <si>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</si>
  <si>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</si>
  <si>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</si>
  <si>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</si>
  <si>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</si>
  <si>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</si>
  <si>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</si>
  <si>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</si>
  <si>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</si>
  <si>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</si>
  <si>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</si>
  <si>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נכסים ובנין אגח י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</si>
  <si>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</si>
  <si>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</si>
  <si>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</si>
  <si>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</si>
  <si>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</si>
  <si>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</si>
  <si>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</si>
  <si>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</si>
  <si>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</si>
  <si>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</si>
  <si>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</si>
  <si>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</si>
  <si>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</si>
  <si>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</si>
  <si>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</si>
  <si>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</si>
  <si>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</si>
  <si>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</si>
  <si>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</si>
  <si>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ל.ר.</t>
  </si>
  <si>
    <t>NR</t>
  </si>
  <si>
    <t>ארי נדלן אגח א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</si>
  <si>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</si>
  <si>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</si>
  <si>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</si>
  <si>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</si>
  <si>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</si>
  <si>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</si>
  <si>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</si>
  <si>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</si>
  <si>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</si>
  <si>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</si>
  <si>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</si>
  <si>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</si>
  <si>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</si>
  <si>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</si>
  <si>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</si>
  <si>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</si>
  <si>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</si>
  <si>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</si>
  <si>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</si>
  <si>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</si>
  <si>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</si>
  <si>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</si>
  <si>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</si>
  <si>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</si>
  <si>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</si>
  <si>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</si>
  <si>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</si>
  <si>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</si>
  <si>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</si>
  <si>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</si>
  <si>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</si>
  <si>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</si>
  <si>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</si>
  <si>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</si>
  <si>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</si>
  <si>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</si>
  <si>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</si>
  <si>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</si>
  <si>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</si>
  <si>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</si>
  <si>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</si>
  <si>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</si>
  <si>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</si>
  <si>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</si>
  <si>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</si>
  <si>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</si>
  <si>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</si>
  <si>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</si>
  <si>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</si>
  <si>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</si>
  <si>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</si>
  <si>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</si>
  <si>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</si>
  <si>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</si>
  <si>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</si>
  <si>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</si>
  <si>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</si>
  <si>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</si>
  <si>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</si>
  <si>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</si>
  <si>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</si>
  <si>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</si>
  <si>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</si>
  <si>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</si>
  <si>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</si>
  <si>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</si>
  <si>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</si>
  <si>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</si>
  <si>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</si>
  <si>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</si>
  <si>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</si>
  <si>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</si>
  <si>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</si>
  <si>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</si>
  <si>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</si>
  <si>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</si>
  <si>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</si>
  <si>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</si>
  <si>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</si>
  <si>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</si>
  <si>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</si>
  <si>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</si>
  <si>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</si>
  <si>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</si>
  <si>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</si>
  <si>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</si>
  <si>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</si>
  <si>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</si>
  <si>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</si>
  <si>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</si>
  <si>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</si>
  <si>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</si>
  <si>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</si>
  <si>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</si>
  <si>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</si>
  <si>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</si>
  <si>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</si>
  <si>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</si>
  <si>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</si>
  <si>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</si>
  <si>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</si>
  <si>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</si>
  <si>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</si>
  <si>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</si>
  <si>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</si>
  <si>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</si>
  <si>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</si>
  <si>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</si>
  <si>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</si>
  <si>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</si>
  <si>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</si>
  <si>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</si>
  <si>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</si>
  <si>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</si>
  <si>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</si>
  <si>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</si>
  <si>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</si>
  <si>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</si>
  <si>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</si>
  <si>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</si>
  <si>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</si>
  <si>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</si>
  <si>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</si>
  <si>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</si>
  <si>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</si>
  <si>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</si>
  <si>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</si>
  <si>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</si>
  <si>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</si>
  <si>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</si>
  <si>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</si>
  <si>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</si>
  <si>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</si>
  <si>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</si>
  <si>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</si>
  <si>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</si>
  <si>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</si>
  <si>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</si>
  <si>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</si>
  <si>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</si>
  <si>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</si>
  <si>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</si>
  <si>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</si>
  <si>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</si>
  <si>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</si>
  <si>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</si>
  <si>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</si>
  <si>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</si>
  <si>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</si>
  <si>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</si>
  <si>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</si>
  <si>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</si>
  <si>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</si>
  <si>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</si>
  <si>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</si>
  <si>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</si>
  <si>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</si>
  <si>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</si>
  <si>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</si>
  <si>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</si>
  <si>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</si>
  <si>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</si>
  <si>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</si>
  <si>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</si>
  <si>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</si>
  <si>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</si>
  <si>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</si>
  <si>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</si>
  <si>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</si>
  <si>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</si>
  <si>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</si>
  <si>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</si>
  <si>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</si>
  <si>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</si>
  <si>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</si>
  <si>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</si>
  <si>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</si>
  <si>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</si>
  <si>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</si>
  <si>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</si>
  <si>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</si>
  <si>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</si>
  <si>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</si>
  <si>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</si>
  <si>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</si>
  <si>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</si>
  <si>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</si>
  <si>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</si>
  <si>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</si>
  <si>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</si>
  <si>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</si>
  <si>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</si>
  <si>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</si>
  <si>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</si>
  <si>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</si>
  <si>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</si>
  <si>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</si>
  <si>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</si>
  <si>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</si>
  <si>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</si>
  <si>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</si>
  <si>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</si>
  <si>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</si>
  <si>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</si>
  <si>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</si>
  <si>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</si>
  <si>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</si>
  <si>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</si>
  <si>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</si>
  <si>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</si>
  <si>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</si>
  <si>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</si>
  <si>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</si>
  <si>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</si>
  <si>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</si>
  <si>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</si>
  <si>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</si>
  <si>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</si>
  <si>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</si>
  <si>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</si>
  <si>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</si>
  <si>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</si>
  <si>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</si>
  <si>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</si>
  <si>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</si>
  <si>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</si>
  <si>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</si>
  <si>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</si>
  <si>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</si>
  <si>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</si>
  <si>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</si>
  <si>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</si>
  <si>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</si>
  <si>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</si>
  <si>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</si>
  <si>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</si>
  <si>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</si>
  <si>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</si>
  <si>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</si>
  <si>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</si>
  <si>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</si>
  <si>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</si>
  <si>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</si>
  <si>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</si>
  <si>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</si>
  <si>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</si>
  <si>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</si>
  <si>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</si>
  <si>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</si>
  <si>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</si>
  <si>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</si>
  <si>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</si>
  <si>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</si>
  <si>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</si>
  <si>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</si>
  <si>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</si>
  <si>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</si>
  <si>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</si>
  <si>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</si>
  <si>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</si>
  <si>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</si>
  <si>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</si>
  <si>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</si>
  <si>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</si>
  <si>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</si>
  <si>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</si>
  <si>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</si>
  <si>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</si>
  <si>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</si>
  <si>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</si>
  <si>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</si>
  <si>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</si>
  <si>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</si>
  <si>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</si>
  <si>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</si>
  <si>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</si>
  <si>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</si>
  <si>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</si>
  <si>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</si>
  <si>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</si>
  <si>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</si>
  <si>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</si>
  <si>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</si>
  <si>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</si>
  <si>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</si>
  <si>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</si>
  <si>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</si>
  <si>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</si>
  <si>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</si>
  <si>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</si>
  <si>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</si>
  <si>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</si>
  <si>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</si>
  <si>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</si>
  <si>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</si>
  <si>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</si>
  <si>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</si>
  <si>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</si>
  <si>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</si>
  <si>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</si>
  <si>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</si>
  <si>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</si>
  <si>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</si>
  <si>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</si>
  <si>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</si>
  <si>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</si>
  <si>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</si>
  <si>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</si>
  <si>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</si>
  <si>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</si>
  <si>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</si>
  <si>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</si>
  <si>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</si>
  <si>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</si>
  <si>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</si>
  <si>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</si>
  <si>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</si>
  <si>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</si>
  <si>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</si>
  <si>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</si>
  <si>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</si>
  <si>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</si>
  <si>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</si>
  <si>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</si>
  <si>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</si>
  <si>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</si>
  <si>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</si>
  <si>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</si>
  <si>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</si>
  <si>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</si>
  <si>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</si>
  <si>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</si>
  <si>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</si>
  <si>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</si>
  <si>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</si>
  <si>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</si>
  <si>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</si>
  <si>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</si>
  <si>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</si>
  <si>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</si>
  <si>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</si>
  <si>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</si>
  <si>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</si>
  <si>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</si>
  <si>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</si>
  <si>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</si>
  <si>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</si>
  <si>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</si>
  <si>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</si>
  <si>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</si>
  <si>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</si>
  <si>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</si>
  <si>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</si>
  <si>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</si>
  <si>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</si>
  <si>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</si>
  <si>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</si>
  <si>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</si>
  <si>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</si>
  <si>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</si>
  <si>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</si>
  <si>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</si>
  <si>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</si>
  <si>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</si>
  <si>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</si>
  <si>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</si>
  <si>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</si>
  <si>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</si>
  <si>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</si>
  <si>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</si>
  <si>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</si>
  <si>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</si>
  <si>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</si>
  <si>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</si>
  <si>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</si>
  <si>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</si>
  <si>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</si>
  <si>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</si>
  <si>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</si>
  <si>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</si>
  <si>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</si>
  <si>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</si>
  <si>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</si>
  <si>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</si>
  <si>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</si>
  <si>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</si>
  <si>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</si>
  <si>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</si>
  <si>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</si>
  <si>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</si>
  <si>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</si>
  <si>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</si>
  <si>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</si>
  <si>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</si>
  <si>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</si>
  <si>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</si>
  <si>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</si>
  <si>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</si>
  <si>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</si>
  <si>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</si>
  <si>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</si>
  <si>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</si>
  <si>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</si>
  <si>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</si>
  <si>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</si>
  <si>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</si>
  <si>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</si>
  <si>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</si>
  <si>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</si>
  <si>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</si>
  <si>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</si>
  <si>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</si>
  <si>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</si>
  <si>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</si>
  <si>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</si>
  <si>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</si>
  <si>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</si>
  <si>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</si>
  <si>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</si>
  <si>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</si>
  <si>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</si>
  <si>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</si>
  <si>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</si>
  <si>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</si>
  <si>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</si>
  <si>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</si>
  <si>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</si>
  <si>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</si>
  <si>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</si>
  <si>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</si>
  <si>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</si>
  <si>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</si>
  <si>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</si>
  <si>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</si>
  <si>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</si>
  <si>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</si>
  <si>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</si>
  <si>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</si>
  <si>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</si>
  <si>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</si>
  <si>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</si>
  <si>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</si>
  <si>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</si>
  <si>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</si>
  <si>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</si>
  <si>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</si>
  <si>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</si>
  <si>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</si>
  <si>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</si>
  <si>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</si>
  <si>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</si>
  <si>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</si>
  <si>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</si>
  <si>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</si>
  <si>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</si>
  <si>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</si>
  <si>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</si>
  <si>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</si>
  <si>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</si>
  <si>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</si>
  <si>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</si>
  <si>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</si>
  <si>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</si>
  <si>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</si>
  <si>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</si>
  <si>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</si>
  <si>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</si>
  <si>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</si>
  <si>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</si>
  <si>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</si>
  <si>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</si>
  <si>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</si>
  <si>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</si>
  <si>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</si>
  <si>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</si>
  <si>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</si>
  <si>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</si>
  <si>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</si>
  <si>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</si>
  <si>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</si>
  <si>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</si>
  <si>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</si>
  <si>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</si>
  <si>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</si>
  <si>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</si>
  <si>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</si>
  <si>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</si>
  <si>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</si>
  <si>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</si>
  <si>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</si>
  <si>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</si>
  <si>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</si>
  <si>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</si>
  <si>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</si>
  <si>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</si>
  <si>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</si>
  <si>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</si>
  <si>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</si>
  <si>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</si>
  <si>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</si>
  <si>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</si>
  <si>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</si>
  <si>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</si>
  <si>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</si>
  <si>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</si>
  <si>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</si>
  <si>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</si>
  <si>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</si>
  <si>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</si>
  <si>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</si>
  <si>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</si>
  <si>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</si>
  <si>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</si>
  <si>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</si>
  <si>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</si>
  <si>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</si>
  <si>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</si>
  <si>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</si>
  <si>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</si>
  <si>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</si>
  <si>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</si>
  <si>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</si>
  <si>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</si>
  <si>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</si>
  <si>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</si>
  <si>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</si>
  <si>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</si>
  <si>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</si>
  <si>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</si>
  <si>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</si>
  <si>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</si>
  <si>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</si>
  <si>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</si>
  <si>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</si>
  <si>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</si>
  <si>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</si>
  <si>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</si>
  <si>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</si>
  <si>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</si>
  <si>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</si>
  <si>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</si>
  <si>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</si>
  <si>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</si>
  <si>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</si>
  <si>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</si>
  <si>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</si>
  <si>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</si>
  <si>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</si>
  <si>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</si>
  <si>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</si>
  <si>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</si>
  <si>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</si>
  <si>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</si>
  <si>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</si>
  <si>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</si>
  <si>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</si>
  <si>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</si>
  <si>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</si>
  <si>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</si>
  <si>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</si>
  <si>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</si>
  <si>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</si>
  <si>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</si>
  <si>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</si>
  <si>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</si>
  <si>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</si>
  <si>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</si>
  <si>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</si>
  <si>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</si>
  <si>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</si>
  <si>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</si>
  <si>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</si>
  <si>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</si>
  <si>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</si>
  <si>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</si>
  <si>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</si>
  <si>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</si>
  <si>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</si>
  <si>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</si>
  <si>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</si>
  <si>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</si>
  <si>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</si>
  <si>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</si>
  <si>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</si>
  <si>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</si>
  <si>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</si>
  <si>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</si>
  <si>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</si>
  <si>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</si>
  <si>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</si>
  <si>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</si>
  <si>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</si>
  <si>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</si>
  <si>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</si>
  <si>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</si>
  <si>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</si>
  <si>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</si>
  <si>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</si>
  <si>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</si>
  <si>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</si>
  <si>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</si>
  <si>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</si>
  <si>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</si>
  <si>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</si>
  <si>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</si>
  <si>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</si>
  <si>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</si>
  <si>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</si>
  <si>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</si>
  <si>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</si>
  <si>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</si>
  <si>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</si>
  <si>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</si>
  <si>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</si>
  <si>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</si>
  <si>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</si>
  <si>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</si>
  <si>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</si>
  <si>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</si>
  <si>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</si>
  <si>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</si>
  <si>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</si>
  <si>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</si>
  <si>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</si>
  <si>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</si>
  <si>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</si>
  <si>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</si>
  <si>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</si>
  <si>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</si>
  <si>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</si>
  <si>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</si>
  <si>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</si>
  <si>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</si>
  <si>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</si>
  <si>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</si>
  <si>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</si>
  <si>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</si>
  <si>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</si>
  <si>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</si>
  <si>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</si>
  <si>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</si>
  <si>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</si>
  <si>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</si>
  <si>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</si>
  <si>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</si>
  <si>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</si>
  <si>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</si>
  <si>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</si>
  <si>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</si>
  <si>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</si>
  <si>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</si>
  <si>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</si>
  <si>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</si>
  <si>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</si>
  <si>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</si>
  <si>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</si>
  <si>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</si>
  <si>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</si>
  <si>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</si>
  <si>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</si>
  <si>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</si>
  <si>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</si>
  <si>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</si>
  <si>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</si>
  <si>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</si>
  <si>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</si>
  <si>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</si>
  <si>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</si>
  <si>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</si>
  <si>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</si>
  <si>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</si>
  <si>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</si>
  <si>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</si>
  <si>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</si>
  <si>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</si>
  <si>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</si>
  <si>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</si>
  <si>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</si>
  <si>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</si>
  <si>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</si>
  <si>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</si>
  <si>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</si>
  <si>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</si>
  <si>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</si>
  <si>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</si>
  <si>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</si>
  <si>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</si>
  <si>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</si>
  <si>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</si>
  <si>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</si>
  <si>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</si>
  <si>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</si>
  <si>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</si>
  <si>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</si>
  <si>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</si>
  <si>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</si>
  <si>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</si>
  <si>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</si>
  <si>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</si>
  <si>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</si>
  <si>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</si>
  <si>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</si>
  <si>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</si>
  <si>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</si>
  <si>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</si>
  <si>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</si>
  <si>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</si>
  <si>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</si>
  <si>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</si>
  <si>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</si>
  <si>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</si>
  <si>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</si>
  <si>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</si>
  <si>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</si>
  <si>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</si>
  <si>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</si>
  <si>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</si>
  <si>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</si>
  <si>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</si>
  <si>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</si>
  <si>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</si>
  <si>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</si>
  <si>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</si>
  <si>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</si>
  <si>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</si>
  <si>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</si>
  <si>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</si>
  <si>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</si>
  <si>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</si>
  <si>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</si>
  <si>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</si>
  <si>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</si>
  <si>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</si>
  <si>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</si>
  <si>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</si>
  <si>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</si>
  <si>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</si>
  <si>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</si>
  <si>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</si>
  <si>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</si>
  <si>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</si>
  <si>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</si>
  <si>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</si>
  <si>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</si>
  <si>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</si>
  <si>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</si>
  <si>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</si>
  <si>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</si>
  <si>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</si>
  <si>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</si>
  <si>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</si>
  <si>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</si>
  <si>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</si>
  <si>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</si>
  <si>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</si>
  <si>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</si>
  <si>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</si>
  <si>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</si>
  <si>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</si>
  <si>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</si>
  <si>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</si>
  <si>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</si>
  <si>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</si>
  <si>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</si>
  <si>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</si>
  <si>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</si>
  <si>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</si>
  <si>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</si>
  <si>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</si>
  <si>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</si>
  <si>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</si>
  <si>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</si>
  <si>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</si>
  <si>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</si>
  <si>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</si>
  <si>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</si>
  <si>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</si>
  <si>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</si>
  <si>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</si>
  <si>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</si>
  <si>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</si>
  <si>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</si>
  <si>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</si>
  <si>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</si>
  <si>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</si>
  <si>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</si>
  <si>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</si>
  <si>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</si>
  <si>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</si>
  <si>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</si>
  <si>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</si>
  <si>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</si>
  <si>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</si>
  <si>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</si>
  <si>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</si>
  <si>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</si>
  <si>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</si>
  <si>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</si>
  <si>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</si>
  <si>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</si>
  <si>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</si>
  <si>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</si>
  <si>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</si>
  <si>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</si>
  <si>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</si>
  <si>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</si>
  <si>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</si>
  <si>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</si>
  <si>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</si>
  <si>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</si>
  <si>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</si>
  <si>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</si>
  <si>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</si>
  <si>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</si>
  <si>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</si>
  <si>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</si>
  <si>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</si>
  <si>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</si>
  <si>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</si>
  <si>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</si>
  <si>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</si>
  <si>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</si>
  <si>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</si>
  <si>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</si>
  <si>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</si>
  <si>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</si>
  <si>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</si>
  <si>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</si>
  <si>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</si>
  <si>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</si>
  <si>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</si>
  <si>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</si>
  <si>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</si>
  <si>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</si>
  <si>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</si>
  <si>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</si>
  <si>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</si>
  <si>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</si>
  <si>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</si>
  <si>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</si>
  <si>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</si>
  <si>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</si>
  <si>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</si>
  <si>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</si>
  <si>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</si>
  <si>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</si>
  <si>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</si>
  <si>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</si>
  <si>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</si>
  <si>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</si>
  <si>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</si>
  <si>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</si>
  <si>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</si>
  <si>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</si>
  <si>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</si>
  <si>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</si>
  <si>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</si>
  <si>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</si>
  <si>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</si>
  <si>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</si>
  <si>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</si>
  <si>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</si>
  <si>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</si>
  <si>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</si>
  <si>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</si>
  <si>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</si>
  <si>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</si>
  <si>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</si>
  <si>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</si>
  <si>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</si>
  <si>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</si>
  <si>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</si>
  <si>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</si>
  <si>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</si>
  <si>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</si>
  <si>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</si>
  <si>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</si>
  <si>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</si>
  <si>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</si>
  <si>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</si>
  <si>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</si>
  <si>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</si>
  <si>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</si>
  <si>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</si>
  <si>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</si>
  <si>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</si>
  <si>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</si>
  <si>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</si>
  <si>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</si>
  <si>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</si>
  <si>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</si>
  <si>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</si>
  <si>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</si>
  <si>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</si>
  <si>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</si>
  <si>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</si>
  <si>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</si>
  <si>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</si>
  <si>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</si>
  <si>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</si>
  <si>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</si>
  <si>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</si>
  <si>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</si>
  <si>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</si>
  <si>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</si>
  <si>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</si>
  <si>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</si>
  <si>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</si>
  <si>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</si>
  <si>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</si>
  <si>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</si>
  <si>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</si>
  <si>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</si>
  <si>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</si>
  <si>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</si>
  <si>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</si>
  <si>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</si>
  <si>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</si>
  <si>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</si>
  <si>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</si>
  <si>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</si>
  <si>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</si>
  <si>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</si>
  <si>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</si>
  <si>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</si>
  <si>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</si>
  <si>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</si>
  <si>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</si>
  <si>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</si>
  <si>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</si>
  <si>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</si>
  <si>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</si>
  <si>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</si>
  <si>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</si>
  <si>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</si>
  <si>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</si>
  <si>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</si>
  <si>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</si>
  <si>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</si>
  <si>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</si>
  <si>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</si>
  <si>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</si>
  <si>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</si>
  <si>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</si>
  <si>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</si>
  <si>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</si>
  <si>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</si>
  <si>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</si>
  <si>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</si>
  <si>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</si>
  <si>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</si>
  <si>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</si>
  <si>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</si>
  <si>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</si>
  <si>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</si>
  <si>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</si>
  <si>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</si>
  <si>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</si>
  <si>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</si>
  <si>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</si>
  <si>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</si>
  <si>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</si>
  <si>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</si>
  <si>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</si>
  <si>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</si>
  <si>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</si>
  <si>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</si>
  <si>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</si>
  <si>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</si>
  <si>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</si>
  <si>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</si>
  <si>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</si>
  <si>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</si>
  <si>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</si>
  <si>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</si>
  <si>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</si>
  <si>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</si>
  <si>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</si>
  <si>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</si>
  <si>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</si>
  <si>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</si>
  <si>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</si>
  <si>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</si>
  <si>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</si>
  <si>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</si>
  <si>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</si>
  <si>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</si>
  <si>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</si>
  <si>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</si>
  <si>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</si>
  <si>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</si>
  <si>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</si>
  <si>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</si>
  <si>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</si>
  <si>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</si>
  <si>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</si>
  <si>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</si>
  <si>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</si>
  <si>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</si>
  <si>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</si>
  <si>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</si>
  <si>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</si>
  <si>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</si>
  <si>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</si>
  <si>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</si>
  <si>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</si>
  <si>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</si>
  <si>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</si>
  <si>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</si>
  <si>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</si>
  <si>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</si>
  <si>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</si>
  <si>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</si>
  <si>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</si>
  <si>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</si>
  <si>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</si>
  <si>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</si>
  <si>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</si>
  <si>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</si>
  <si>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</si>
  <si>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</si>
  <si>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</si>
  <si>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</si>
  <si>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</si>
  <si>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</si>
  <si>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</si>
  <si>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</si>
  <si>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</si>
  <si>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</si>
  <si>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</si>
  <si>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</si>
  <si>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</si>
  <si>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</si>
  <si>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</si>
  <si>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</si>
  <si>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</si>
  <si>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</si>
  <si>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</si>
  <si>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</si>
  <si>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</si>
  <si>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</si>
  <si>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</si>
  <si>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</si>
  <si>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</si>
  <si>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</si>
  <si>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</si>
  <si>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</si>
  <si>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</si>
  <si>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</si>
  <si>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</si>
  <si>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</si>
  <si>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</si>
  <si>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</si>
  <si>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</si>
  <si>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</si>
  <si>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</si>
  <si>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</si>
  <si>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</si>
  <si>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</si>
  <si>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</si>
  <si>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</si>
  <si>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</si>
  <si>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</si>
  <si>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</si>
  <si>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</si>
  <si>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</si>
  <si>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</si>
  <si>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</si>
  <si>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</si>
  <si>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</si>
  <si>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</si>
  <si>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</si>
  <si>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</si>
  <si>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</si>
  <si>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</si>
  <si>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</si>
  <si>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</si>
  <si>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</si>
  <si>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</si>
  <si>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</si>
  <si>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</si>
  <si>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</si>
  <si>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</si>
  <si>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</si>
  <si>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</si>
  <si>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</si>
  <si>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</si>
  <si>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</si>
  <si>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</si>
  <si>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</si>
  <si>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</si>
  <si>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</si>
  <si>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</si>
  <si>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</si>
  <si>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</si>
  <si>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</si>
  <si>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</si>
  <si>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</si>
  <si>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</si>
  <si>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</si>
  <si>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</si>
  <si>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</si>
  <si>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</si>
  <si>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</si>
  <si>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</si>
  <si>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</si>
  <si>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</si>
  <si>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</si>
  <si>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</si>
  <si>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</si>
  <si>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</si>
  <si>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</si>
  <si>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</si>
  <si>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</si>
  <si>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</si>
  <si>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</si>
  <si>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</si>
  <si>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</si>
  <si>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</si>
  <si>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</si>
  <si>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</si>
  <si>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</si>
  <si>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</si>
  <si>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</si>
  <si>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</si>
  <si>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</si>
  <si>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</si>
  <si>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</si>
  <si>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</si>
  <si>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</si>
  <si>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</si>
  <si>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</si>
  <si>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</si>
  <si>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</si>
  <si>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</si>
  <si>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</si>
  <si>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</si>
  <si>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</si>
  <si>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</si>
  <si>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</si>
  <si>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</si>
  <si>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</si>
  <si>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</si>
  <si>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</si>
  <si>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</si>
  <si>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</si>
  <si>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</si>
  <si>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</si>
  <si>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</si>
  <si>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</si>
  <si>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</si>
  <si>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</si>
  <si>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</si>
  <si>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</si>
  <si>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</si>
  <si>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</si>
  <si>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</si>
  <si>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</si>
  <si>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</si>
  <si>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</si>
  <si>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</si>
  <si>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</si>
  <si>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</si>
  <si>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</si>
  <si>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</si>
  <si>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</si>
  <si>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</si>
  <si>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</si>
  <si>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</si>
  <si>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</si>
  <si>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</si>
  <si>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</si>
  <si>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</si>
  <si>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</si>
  <si>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</si>
  <si>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</si>
  <si>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</si>
  <si>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</si>
  <si>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</si>
  <si>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</si>
  <si>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</si>
  <si>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</si>
  <si>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</si>
  <si>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</si>
  <si>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</si>
  <si>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</si>
  <si>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</si>
  <si>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</si>
  <si>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</si>
  <si>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</si>
  <si>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</si>
  <si>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</si>
  <si>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</si>
  <si>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</si>
  <si>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</si>
  <si>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</si>
  <si>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</si>
  <si>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</si>
  <si>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</si>
  <si>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</si>
  <si>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</si>
  <si>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</si>
  <si>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</si>
  <si>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</si>
  <si>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</si>
  <si>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</si>
  <si>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</si>
  <si>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</si>
  <si>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</si>
  <si>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</si>
  <si>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</si>
  <si>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</si>
  <si>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</si>
  <si>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</si>
  <si>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</si>
  <si>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</si>
  <si>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</si>
  <si>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</si>
  <si>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</si>
  <si>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</si>
  <si>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</si>
  <si>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</si>
  <si>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</si>
  <si>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</si>
  <si>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</si>
  <si>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</si>
  <si>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</si>
  <si>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</si>
  <si>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</si>
  <si>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</si>
  <si>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</si>
  <si>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</si>
  <si>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</si>
  <si>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</si>
  <si>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</si>
  <si>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</si>
  <si>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</si>
  <si>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</si>
  <si>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</si>
  <si>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</si>
  <si>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</si>
  <si>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</si>
  <si>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</si>
  <si>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</si>
  <si>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</si>
  <si>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</si>
  <si>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</si>
  <si>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</si>
  <si>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</si>
  <si>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</si>
  <si>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</si>
  <si>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</si>
  <si>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</si>
  <si>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</si>
  <si>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</si>
  <si>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</si>
  <si>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</si>
  <si>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</si>
  <si>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</si>
  <si>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</si>
  <si>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</si>
  <si>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</si>
  <si>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</si>
  <si>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</si>
  <si>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</si>
  <si>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</si>
  <si>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</si>
  <si>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</si>
  <si>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</si>
  <si>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</si>
  <si>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</si>
  <si>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 MAKEFET*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</si>
  <si>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</si>
  <si>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</si>
  <si>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</si>
  <si>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</si>
  <si>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</si>
  <si>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</si>
  <si>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</si>
  <si>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</si>
  <si>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</si>
  <si>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</si>
  <si>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</si>
  <si>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</si>
  <si>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</si>
  <si>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</si>
  <si>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</si>
  <si>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</si>
  <si>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SPVNI 2 Next 2021 LP</t>
  </si>
  <si>
    <t>Sunbit</t>
  </si>
  <si>
    <t>USBT INVESTOR HOLDCO 2 LP*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</si>
  <si>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</si>
  <si>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</si>
  <si>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</si>
  <si>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</si>
  <si>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</si>
  <si>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</si>
  <si>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</si>
  <si>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</si>
  <si>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</si>
  <si>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</si>
  <si>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</si>
  <si>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</si>
  <si>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</si>
  <si>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</si>
  <si>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</si>
  <si>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</si>
  <si>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</si>
  <si>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</si>
  <si>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</si>
  <si>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</si>
  <si>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</si>
  <si>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</si>
  <si>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</si>
  <si>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</si>
  <si>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Yesodot Gimmel</t>
  </si>
  <si>
    <t>Yesodot Senior Co Invest</t>
  </si>
  <si>
    <t>סה"כ קרנות השקעה בחו"ל</t>
  </si>
  <si>
    <t>Andreessen Horowitz Fund VIII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</si>
  <si>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</si>
  <si>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</si>
  <si>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</si>
  <si>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</si>
  <si>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</si>
  <si>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</si>
  <si>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</si>
  <si>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VI</t>
  </si>
  <si>
    <t>Spark Capital Growth Fund IV</t>
  </si>
  <si>
    <t>Spark Capital VII</t>
  </si>
  <si>
    <t>Strategic Investors Fund X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</si>
  <si>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</si>
  <si>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</si>
  <si>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</si>
  <si>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</si>
  <si>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</si>
  <si>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</si>
  <si>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Blackstone Real Estate Partners IX.F L.P</t>
  </si>
  <si>
    <t>Electra America Multifamily III</t>
  </si>
  <si>
    <t>ELECTRA AMERICA PRINCIPAL HOSPITALITY</t>
  </si>
  <si>
    <t>Accelmed Partners II</t>
  </si>
  <si>
    <t>ACE V*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</si>
  <si>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</si>
  <si>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</si>
  <si>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</si>
  <si>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</si>
  <si>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</si>
  <si>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</si>
  <si>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</si>
  <si>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</si>
  <si>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</si>
  <si>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</si>
  <si>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</si>
  <si>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</si>
  <si>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</si>
  <si>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</si>
  <si>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</si>
  <si>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</si>
  <si>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</si>
  <si>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</si>
  <si>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DEXKO CO INVEST LP</t>
  </si>
  <si>
    <t>Boom Co invest B LP</t>
  </si>
  <si>
    <t>Brookfield Capital Partners Fund VI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</si>
  <si>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</si>
  <si>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</si>
  <si>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</si>
  <si>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</si>
  <si>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</si>
  <si>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</si>
  <si>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</si>
  <si>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</si>
  <si>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</si>
  <si>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</si>
  <si>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</si>
  <si>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Crescent Direct Lending III</t>
  </si>
  <si>
    <t>CVC Capital partners VIII</t>
  </si>
  <si>
    <t>DIRECT LENDING FUND IV (EUR) SLP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</si>
  <si>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</si>
  <si>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</si>
  <si>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</si>
  <si>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</si>
  <si>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</si>
  <si>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</si>
  <si>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</si>
  <si>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</si>
  <si>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</si>
  <si>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</si>
  <si>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</si>
  <si>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</si>
  <si>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</si>
  <si>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</si>
  <si>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Havea*</t>
  </si>
  <si>
    <t>ICG Real Estate Debt VI</t>
  </si>
  <si>
    <t>IFM GLOBAL INFRASTRUCTURE C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</si>
  <si>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</si>
  <si>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</si>
  <si>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</si>
  <si>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</si>
  <si>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</si>
  <si>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</si>
  <si>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</si>
  <si>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</si>
  <si>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</si>
  <si>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</si>
  <si>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</si>
  <si>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</si>
  <si>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</si>
  <si>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</si>
  <si>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</si>
  <si>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</t>
  </si>
  <si>
    <t>KKR THOR CO INVEST LP</t>
  </si>
  <si>
    <t>Klirmark III</t>
  </si>
  <si>
    <t>KSO</t>
  </si>
  <si>
    <t>Lightricks Ltd.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</si>
  <si>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</si>
  <si>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</si>
  <si>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</si>
  <si>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</si>
  <si>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</si>
  <si>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</si>
  <si>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</si>
  <si>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</si>
  <si>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</si>
  <si>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</si>
  <si>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</si>
  <si>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</si>
  <si>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PERMIRA VII L.P.2 SCSP</t>
  </si>
  <si>
    <t>Permira VIII   2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</si>
  <si>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</si>
  <si>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</si>
  <si>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</si>
  <si>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</si>
  <si>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</si>
  <si>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</si>
  <si>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</si>
  <si>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</si>
  <si>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</si>
  <si>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</si>
  <si>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</si>
  <si>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</si>
  <si>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</si>
  <si>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Thoma Bravo Fund XIII</t>
  </si>
  <si>
    <t>Thoma Bravo Fund XIV A</t>
  </si>
  <si>
    <t>Tikehau Direct Lending V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</si>
  <si>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</si>
  <si>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</si>
  <si>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</si>
  <si>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</si>
  <si>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</si>
  <si>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</si>
  <si>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</si>
  <si>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</si>
  <si>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</si>
  <si>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</si>
  <si>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</si>
  <si>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</si>
  <si>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</si>
  <si>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</si>
  <si>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</si>
  <si>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</si>
  <si>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</si>
  <si>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</si>
  <si>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</si>
  <si>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</si>
  <si>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</si>
  <si>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</si>
  <si>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</si>
  <si>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</si>
  <si>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</si>
  <si>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</si>
  <si>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</si>
  <si>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</si>
  <si>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</si>
  <si>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</si>
  <si>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</si>
  <si>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</si>
  <si>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</si>
  <si>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</si>
  <si>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</si>
  <si>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</si>
  <si>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</si>
  <si>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</si>
  <si>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</si>
  <si>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</si>
  <si>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</si>
  <si>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</si>
  <si>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</si>
  <si>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</si>
  <si>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</si>
  <si>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</si>
  <si>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</si>
  <si>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</si>
  <si>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</si>
  <si>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</si>
  <si>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</si>
  <si>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</si>
  <si>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</si>
  <si>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</si>
  <si>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</si>
  <si>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</si>
  <si>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</si>
  <si>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</si>
  <si>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</si>
  <si>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</si>
  <si>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</si>
  <si>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</si>
  <si>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</si>
  <si>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</si>
  <si>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</si>
  <si>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</si>
  <si>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</si>
  <si>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</si>
  <si>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</si>
  <si>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</si>
  <si>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</si>
  <si>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</si>
  <si>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</si>
  <si>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</si>
  <si>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</si>
  <si>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</si>
  <si>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</si>
  <si>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</si>
  <si>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</si>
  <si>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</si>
  <si>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</si>
  <si>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</si>
  <si>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</si>
  <si>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</si>
  <si>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</si>
  <si>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</si>
  <si>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</si>
  <si>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</si>
  <si>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</si>
  <si>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</si>
  <si>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</si>
  <si>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</si>
  <si>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</si>
  <si>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</si>
  <si>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</si>
  <si>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</si>
  <si>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</si>
  <si>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</si>
  <si>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</si>
  <si>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</si>
  <si>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</si>
  <si>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</si>
  <si>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</si>
  <si>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</si>
  <si>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</si>
  <si>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</si>
  <si>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</si>
  <si>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</si>
  <si>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</si>
  <si>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</si>
  <si>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</si>
  <si>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</si>
  <si>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</si>
  <si>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</si>
  <si>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</si>
  <si>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</si>
  <si>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</si>
  <si>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</si>
  <si>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</si>
  <si>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</si>
  <si>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</si>
  <si>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</si>
  <si>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</si>
  <si>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</si>
  <si>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</si>
  <si>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</si>
  <si>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</si>
  <si>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</si>
  <si>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</si>
  <si>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</si>
  <si>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</si>
  <si>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</si>
  <si>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</si>
  <si>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</si>
  <si>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</si>
  <si>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</si>
  <si>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</si>
  <si>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</si>
  <si>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</si>
  <si>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</si>
  <si>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</si>
  <si>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</si>
  <si>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</si>
  <si>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</si>
  <si>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</si>
  <si>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</si>
  <si>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</si>
  <si>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</si>
  <si>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</si>
  <si>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</si>
  <si>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</si>
  <si>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</si>
  <si>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</si>
  <si>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</si>
  <si>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</si>
  <si>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</si>
  <si>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</si>
  <si>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</si>
  <si>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</si>
  <si>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</si>
  <si>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</si>
  <si>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</si>
  <si>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</si>
  <si>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</si>
  <si>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</si>
  <si>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</si>
  <si>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</si>
  <si>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</si>
  <si>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</si>
  <si>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</si>
  <si>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</si>
  <si>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</si>
  <si>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</si>
  <si>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</si>
  <si>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</si>
  <si>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</si>
  <si>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</si>
  <si>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</si>
  <si>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</si>
  <si>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</si>
  <si>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</si>
  <si>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</si>
  <si>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</si>
  <si>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</si>
  <si>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</si>
  <si>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</si>
  <si>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</si>
  <si>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</si>
  <si>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</si>
  <si>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</si>
  <si>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</si>
  <si>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</si>
  <si>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</si>
  <si>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</si>
  <si>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</si>
  <si>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</si>
  <si>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</si>
  <si>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</si>
  <si>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</si>
  <si>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</si>
  <si>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</si>
  <si>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</si>
  <si>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</si>
  <si>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</si>
  <si>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</si>
  <si>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</si>
  <si>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</si>
  <si>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</si>
  <si>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</si>
  <si>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</si>
  <si>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</si>
  <si>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</si>
  <si>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</si>
  <si>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</si>
  <si>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</si>
  <si>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</si>
  <si>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</si>
  <si>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</si>
  <si>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</si>
  <si>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</si>
  <si>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</si>
  <si>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</si>
  <si>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</si>
  <si>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</si>
  <si>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</si>
  <si>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</si>
  <si>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</si>
  <si>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</si>
  <si>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</si>
  <si>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</si>
  <si>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</si>
  <si>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</si>
  <si>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</si>
  <si>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</si>
  <si>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</si>
  <si>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</si>
  <si>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</si>
  <si>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</si>
  <si>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</si>
  <si>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</si>
  <si>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</si>
  <si>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</si>
  <si>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</si>
  <si>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</si>
  <si>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</si>
  <si>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</si>
  <si>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</si>
  <si>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</si>
  <si>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</si>
  <si>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</si>
  <si>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</si>
  <si>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</si>
  <si>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</si>
  <si>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</si>
  <si>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</si>
  <si>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</si>
  <si>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</si>
  <si>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</si>
  <si>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</si>
  <si>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</si>
  <si>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</si>
  <si>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</si>
  <si>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</si>
  <si>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</si>
  <si>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</si>
  <si>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</si>
  <si>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</si>
  <si>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</si>
  <si>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</si>
  <si>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</si>
  <si>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</si>
  <si>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</si>
  <si>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</si>
  <si>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</si>
  <si>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</si>
  <si>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</si>
  <si>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</si>
  <si>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</si>
  <si>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</si>
  <si>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3.4938 25-04-23 (10) -237</t>
  </si>
  <si>
    <t>10001323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</si>
  <si>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</si>
  <si>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</si>
  <si>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</si>
  <si>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</si>
  <si>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</si>
  <si>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</si>
  <si>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</si>
  <si>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</si>
  <si>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</si>
  <si>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</si>
  <si>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3.5047 25-04-23 (10) -233</t>
  </si>
  <si>
    <t>10001325</t>
  </si>
  <si>
    <t>+ILS/-USD 3.506 25-04-23 (12) -240</t>
  </si>
  <si>
    <t>10001327</t>
  </si>
  <si>
    <t>+ILS/-USD 3.5122 25-04-23 (10) -238</t>
  </si>
  <si>
    <t>10001329</t>
  </si>
  <si>
    <t>+ILS/-USD 3.513 25-04-23 (10) -80</t>
  </si>
  <si>
    <t>10001351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</si>
  <si>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</si>
  <si>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</si>
  <si>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</si>
  <si>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</si>
  <si>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</si>
  <si>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</si>
  <si>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</si>
  <si>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</si>
  <si>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</si>
  <si>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</si>
  <si>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</si>
  <si>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</si>
  <si>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</si>
  <si>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</si>
  <si>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</si>
  <si>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</si>
  <si>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</si>
  <si>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</si>
  <si>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</si>
  <si>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</si>
  <si>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</si>
  <si>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</si>
  <si>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</si>
  <si>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</si>
  <si>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</si>
  <si>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</si>
  <si>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</si>
  <si>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</si>
  <si>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</si>
  <si>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</si>
  <si>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</si>
  <si>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</si>
  <si>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</si>
  <si>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</si>
  <si>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</si>
  <si>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</si>
  <si>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</si>
  <si>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</si>
  <si>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</si>
  <si>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</si>
  <si>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</si>
  <si>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</si>
  <si>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</si>
  <si>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</si>
  <si>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</si>
  <si>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</si>
  <si>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</si>
  <si>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</si>
  <si>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</si>
  <si>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</si>
  <si>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</si>
  <si>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</si>
  <si>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</si>
  <si>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</si>
  <si>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</si>
  <si>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</si>
  <si>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</si>
  <si>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</si>
  <si>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</si>
  <si>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</si>
  <si>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</si>
  <si>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</si>
  <si>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</si>
  <si>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</si>
  <si>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</si>
  <si>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</si>
  <si>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</si>
  <si>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</si>
  <si>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</si>
  <si>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</si>
  <si>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</si>
  <si>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</si>
  <si>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</si>
  <si>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</si>
  <si>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</si>
  <si>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</si>
  <si>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</si>
  <si>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</si>
  <si>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</si>
  <si>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</si>
  <si>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</si>
  <si>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</si>
  <si>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</si>
  <si>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</si>
  <si>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</si>
  <si>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</si>
  <si>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</si>
  <si>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</si>
  <si>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</si>
  <si>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</si>
  <si>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</si>
  <si>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</si>
  <si>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</si>
  <si>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</si>
  <si>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</si>
  <si>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</si>
  <si>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</si>
  <si>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</si>
  <si>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</si>
  <si>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</si>
  <si>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</si>
  <si>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</si>
  <si>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</si>
  <si>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</si>
  <si>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</si>
  <si>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</si>
  <si>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</si>
  <si>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</si>
  <si>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</si>
  <si>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</si>
  <si>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</si>
  <si>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</si>
  <si>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</si>
  <si>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</si>
  <si>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</si>
  <si>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</si>
  <si>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</si>
  <si>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</si>
  <si>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</si>
  <si>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</si>
  <si>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</si>
  <si>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</si>
  <si>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</si>
  <si>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</si>
  <si>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</si>
  <si>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</si>
  <si>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</si>
  <si>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</si>
  <si>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3.3586 25-04-23 (10) -134</t>
  </si>
  <si>
    <t>10001334</t>
  </si>
  <si>
    <t>+USD/-ILS 3.4 25-05-23 (10) -160</t>
  </si>
  <si>
    <t>10000195</t>
  </si>
  <si>
    <t>+USD/-ILS 3.404 02-05-23 (10) -167</t>
  </si>
  <si>
    <t>10000192</t>
  </si>
  <si>
    <t>+USD/-ILS 3.4415 25-04-23 (10) -175</t>
  </si>
  <si>
    <t>10001330</t>
  </si>
  <si>
    <t>+USD/-ILS 3.4502 25-04-23 (10) -133</t>
  </si>
  <si>
    <t>10001335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</si>
  <si>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</si>
  <si>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</si>
  <si>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</si>
  <si>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</si>
  <si>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</si>
  <si>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</si>
  <si>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</si>
  <si>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</si>
  <si>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</si>
  <si>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</si>
  <si>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</si>
  <si>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</si>
  <si>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</si>
  <si>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</si>
  <si>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3.6086 25-04-23 (10) -69</t>
  </si>
  <si>
    <t>10001360</t>
  </si>
  <si>
    <t>+USD/-ILS 3.614 04-04-23 (10) -20</t>
  </si>
  <si>
    <t>10000701</t>
  </si>
  <si>
    <t>+USD/-ILS 3.6142 17-05-23 (10) -133</t>
  </si>
  <si>
    <t>10000113</t>
  </si>
  <si>
    <t>+USD/-ILS 3.6285 25-04-23 (10) -50</t>
  </si>
  <si>
    <t>10001359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</si>
  <si>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</si>
  <si>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</si>
  <si>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</si>
  <si>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</si>
  <si>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</si>
  <si>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</si>
  <si>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</si>
  <si>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</si>
  <si>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</si>
  <si>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</si>
  <si>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</si>
  <si>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</si>
  <si>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</si>
  <si>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</si>
  <si>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</si>
  <si>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</si>
  <si>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</si>
  <si>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</si>
  <si>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</si>
  <si>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</si>
  <si>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</si>
  <si>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</si>
  <si>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</si>
  <si>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</si>
  <si>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</si>
  <si>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</si>
  <si>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</si>
  <si>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</si>
  <si>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</si>
  <si>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</si>
  <si>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</si>
  <si>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</si>
  <si>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</si>
  <si>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</si>
  <si>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</si>
  <si>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</si>
  <si>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</si>
  <si>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</si>
  <si>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</si>
  <si>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</si>
  <si>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</si>
  <si>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</si>
  <si>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</si>
  <si>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</si>
  <si>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</si>
  <si>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</si>
  <si>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</si>
  <si>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10001346</t>
  </si>
  <si>
    <t>+USD/-AUD 0.7006 24-07-23 (10) +39</t>
  </si>
  <si>
    <t>10001344</t>
  </si>
  <si>
    <t>+USD/-CAD 1.3307 24-07-23 (10) -25</t>
  </si>
  <si>
    <t>10003443</t>
  </si>
  <si>
    <t>10001342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</si>
  <si>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</si>
  <si>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</si>
  <si>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</si>
  <si>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</si>
  <si>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</si>
  <si>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</si>
  <si>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</si>
  <si>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</si>
  <si>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</si>
  <si>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</si>
  <si>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</si>
  <si>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</si>
  <si>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</si>
  <si>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</si>
  <si>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</si>
  <si>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</si>
  <si>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</si>
  <si>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</si>
  <si>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</si>
  <si>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</si>
  <si>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</si>
  <si>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</si>
  <si>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</si>
  <si>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</si>
  <si>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</si>
  <si>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</si>
  <si>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</si>
  <si>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</si>
  <si>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</si>
  <si>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</si>
  <si>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</si>
  <si>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</si>
  <si>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</si>
  <si>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</si>
  <si>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</si>
  <si>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</si>
  <si>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</si>
  <si>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</si>
  <si>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</si>
  <si>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</si>
  <si>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</si>
  <si>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</si>
  <si>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</si>
  <si>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</si>
  <si>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</si>
  <si>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</si>
  <si>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</si>
  <si>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</si>
  <si>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</si>
  <si>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1.06517 07-08-23 (10) +86.7</t>
  </si>
  <si>
    <t>10001356</t>
  </si>
  <si>
    <t>+USD/-EUR 1.0657 07-08-23 (12) +87</t>
  </si>
  <si>
    <t>10001358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</si>
  <si>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</si>
  <si>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</si>
  <si>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</si>
  <si>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</si>
  <si>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</si>
  <si>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</si>
  <si>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</si>
  <si>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</si>
  <si>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</si>
  <si>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</si>
  <si>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</si>
  <si>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</si>
  <si>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</si>
  <si>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</si>
  <si>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</si>
  <si>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</si>
  <si>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</si>
  <si>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</si>
  <si>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</si>
  <si>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</si>
  <si>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</si>
  <si>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</si>
  <si>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</si>
  <si>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</si>
  <si>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</si>
  <si>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</si>
  <si>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</si>
  <si>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</si>
  <si>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</si>
  <si>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</si>
  <si>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</si>
  <si>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</si>
  <si>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</si>
  <si>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</si>
  <si>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</si>
  <si>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</si>
  <si>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</si>
  <si>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</si>
  <si>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</si>
  <si>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+USD/-EUR 1.0944 07-08-23 (12) +78</t>
  </si>
  <si>
    <t>10001364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</si>
  <si>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</si>
  <si>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</si>
  <si>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</si>
  <si>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</si>
  <si>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</si>
  <si>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</si>
  <si>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</si>
  <si>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10001340</t>
  </si>
  <si>
    <t>10003427</t>
  </si>
  <si>
    <t>+USD/-GBP 1.21697 10-07-23 (10) +39.7</t>
  </si>
  <si>
    <t>10001338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</si>
  <si>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</si>
  <si>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</si>
  <si>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</si>
  <si>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</si>
  <si>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</si>
  <si>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</si>
  <si>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</si>
  <si>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</si>
  <si>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</si>
  <si>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</si>
  <si>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</si>
  <si>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</si>
  <si>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</si>
  <si>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</si>
  <si>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</si>
  <si>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</si>
  <si>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</si>
  <si>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10001348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</si>
  <si>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</si>
  <si>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</si>
  <si>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</si>
  <si>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</si>
  <si>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</si>
  <si>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</si>
  <si>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</si>
  <si>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</si>
  <si>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</si>
  <si>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</si>
  <si>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</si>
  <si>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</si>
  <si>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</si>
  <si>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</si>
  <si>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</si>
  <si>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</si>
  <si>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</si>
  <si>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</si>
  <si>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</si>
  <si>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</si>
  <si>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</si>
  <si>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</si>
  <si>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</si>
  <si>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</si>
  <si>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</si>
  <si>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</si>
  <si>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</si>
  <si>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</si>
  <si>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</si>
  <si>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</si>
  <si>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</si>
  <si>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</si>
  <si>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</si>
  <si>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</si>
  <si>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</si>
  <si>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</si>
  <si>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</si>
  <si>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</si>
  <si>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</si>
  <si>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</si>
  <si>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</si>
  <si>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</si>
  <si>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</si>
  <si>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</si>
  <si>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</si>
  <si>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</si>
  <si>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</si>
  <si>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</si>
  <si>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</si>
  <si>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</si>
  <si>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</si>
  <si>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</si>
  <si>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</si>
  <si>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</si>
  <si>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</si>
  <si>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</si>
  <si>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</si>
  <si>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</si>
  <si>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</si>
  <si>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</si>
  <si>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</si>
  <si>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</si>
  <si>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</si>
  <si>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</si>
  <si>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</si>
  <si>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</si>
  <si>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</si>
  <si>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</si>
  <si>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</si>
  <si>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</si>
  <si>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</si>
  <si>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</si>
  <si>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</si>
  <si>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</si>
  <si>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</si>
  <si>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</si>
  <si>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</si>
  <si>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</si>
  <si>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</si>
  <si>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</si>
  <si>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</si>
  <si>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</si>
  <si>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</si>
  <si>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</si>
  <si>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</si>
  <si>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</si>
  <si>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</si>
  <si>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</si>
  <si>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</si>
  <si>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</si>
  <si>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</si>
  <si>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</si>
  <si>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</si>
  <si>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</si>
  <si>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</si>
  <si>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</si>
  <si>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</si>
  <si>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</si>
  <si>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</si>
  <si>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</si>
  <si>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</si>
  <si>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</si>
  <si>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</si>
  <si>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</si>
  <si>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</si>
  <si>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</si>
  <si>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</si>
  <si>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</si>
  <si>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</si>
  <si>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</si>
  <si>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</si>
  <si>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</si>
  <si>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</si>
  <si>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</si>
  <si>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</si>
  <si>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</si>
  <si>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</si>
  <si>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</si>
  <si>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</si>
  <si>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</si>
  <si>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</si>
  <si>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</si>
  <si>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</si>
  <si>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</si>
  <si>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</si>
  <si>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</si>
  <si>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</si>
  <si>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</si>
  <si>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</si>
  <si>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</si>
  <si>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</si>
  <si>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</si>
  <si>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</si>
  <si>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</si>
  <si>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</si>
  <si>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</si>
  <si>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</si>
  <si>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</si>
  <si>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</si>
  <si>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</si>
  <si>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</si>
  <si>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</si>
  <si>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</si>
  <si>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</si>
  <si>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</si>
  <si>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</si>
  <si>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</si>
  <si>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</si>
  <si>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</si>
  <si>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</si>
  <si>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</si>
  <si>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</si>
  <si>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</si>
  <si>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</si>
  <si>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</si>
  <si>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</si>
  <si>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</si>
  <si>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</si>
  <si>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</si>
  <si>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</si>
  <si>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</si>
  <si>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</si>
  <si>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</si>
  <si>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</si>
  <si>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</si>
  <si>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</si>
  <si>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</si>
  <si>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</si>
  <si>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</si>
  <si>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</si>
  <si>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</si>
  <si>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</si>
  <si>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</si>
  <si>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</si>
  <si>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</si>
  <si>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</si>
  <si>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</si>
  <si>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</si>
  <si>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</si>
  <si>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</si>
  <si>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</si>
  <si>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</si>
  <si>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</si>
  <si>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</si>
  <si>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</si>
  <si>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</si>
  <si>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</si>
  <si>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</si>
  <si>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</si>
  <si>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</si>
  <si>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</si>
  <si>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</si>
  <si>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</si>
  <si>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</si>
  <si>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</si>
  <si>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</si>
  <si>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</si>
  <si>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</si>
  <si>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</si>
  <si>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</si>
  <si>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</si>
  <si>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</si>
  <si>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</si>
  <si>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</si>
  <si>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</si>
  <si>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</si>
  <si>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</si>
  <si>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</si>
  <si>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</si>
  <si>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</si>
  <si>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</si>
  <si>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</si>
  <si>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</si>
  <si>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</si>
  <si>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</si>
  <si>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</si>
  <si>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</si>
  <si>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</si>
  <si>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</si>
  <si>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</si>
  <si>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</si>
  <si>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</si>
  <si>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</si>
  <si>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</si>
  <si>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</si>
  <si>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</si>
  <si>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</si>
  <si>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</si>
  <si>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</si>
  <si>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</si>
  <si>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</si>
  <si>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</si>
  <si>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</si>
  <si>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</si>
  <si>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</si>
  <si>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</si>
  <si>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</si>
  <si>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</si>
  <si>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</si>
  <si>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</si>
  <si>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</si>
  <si>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</si>
  <si>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</si>
  <si>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</si>
  <si>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</si>
  <si>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</si>
  <si>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</si>
  <si>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</si>
  <si>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</si>
  <si>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</si>
  <si>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</si>
  <si>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</si>
  <si>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</si>
  <si>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</si>
  <si>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</si>
  <si>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</si>
  <si>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</si>
  <si>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</si>
  <si>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</si>
  <si>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</si>
  <si>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</si>
  <si>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</si>
  <si>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</si>
  <si>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</si>
  <si>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</si>
  <si>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</si>
  <si>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</si>
  <si>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</si>
  <si>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</si>
  <si>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</si>
  <si>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</si>
  <si>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</si>
  <si>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</si>
  <si>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</si>
  <si>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</si>
  <si>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</si>
  <si>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</si>
  <si>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</si>
  <si>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</si>
  <si>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</si>
  <si>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Partners Panorays LP</t>
  </si>
  <si>
    <t>Greenfield Cobra Investments L.P</t>
  </si>
  <si>
    <t>QUMRA OPPORTUNITY FUND I</t>
  </si>
  <si>
    <t>Qumra MS LP Minute Media</t>
  </si>
  <si>
    <t>ARES EUROPEAN CREDIT INVESTMENTS VIII (M) L.P.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</si>
  <si>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</si>
  <si>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</si>
  <si>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</si>
  <si>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</si>
  <si>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</si>
  <si>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</si>
  <si>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</si>
  <si>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</si>
  <si>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</si>
  <si>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</si>
  <si>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</si>
  <si>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</si>
  <si>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</si>
  <si>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</si>
  <si>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</si>
  <si>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</si>
  <si>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</si>
  <si>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</si>
  <si>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</si>
  <si>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</si>
  <si>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V</t>
  </si>
  <si>
    <t>Ares Private Credit Solutions II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</si>
  <si>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</si>
  <si>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</si>
  <si>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</si>
  <si>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</si>
  <si>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</si>
  <si>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Blackstone Real Estate Partners IX</t>
  </si>
  <si>
    <t>BVP Forge Institutional L.P</t>
  </si>
  <si>
    <t>CDR XII</t>
  </si>
  <si>
    <t>Clayton Dubilier and Rice XI L.P</t>
  </si>
  <si>
    <t>Copenhagen infrastructure Energy Transition Fund I</t>
  </si>
  <si>
    <t>Copenhagen Infrastructure Partners IV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</si>
  <si>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</si>
  <si>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</si>
  <si>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</si>
  <si>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</si>
  <si>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</si>
  <si>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</si>
  <si>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</si>
  <si>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</si>
  <si>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</si>
  <si>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</si>
  <si>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</si>
  <si>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</si>
  <si>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</si>
  <si>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</si>
  <si>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</si>
  <si>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</si>
  <si>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</si>
  <si>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</si>
  <si>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</si>
  <si>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</si>
  <si>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</si>
  <si>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</si>
  <si>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</si>
  <si>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</si>
  <si>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</si>
  <si>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</si>
  <si>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</si>
  <si>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</si>
  <si>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</si>
  <si>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</si>
  <si>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</si>
  <si>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</si>
  <si>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</si>
  <si>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</si>
  <si>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MICL SONNEDIX SOLAR CIV L.P.</t>
  </si>
  <si>
    <t>MIE III Co-Investment Fund II S.L.P</t>
  </si>
  <si>
    <t>Monarch Capital Partners V</t>
  </si>
  <si>
    <t>Monarch Opportunistic Real Estate Fund</t>
  </si>
  <si>
    <t>Pantheon Global Co-Investment Opportunities Fund V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</si>
  <si>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</si>
  <si>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</si>
  <si>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</si>
  <si>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</si>
  <si>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</si>
  <si>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X Cayman LP</t>
  </si>
  <si>
    <t>Thoma Bravo Fund XIV L.P.</t>
  </si>
  <si>
    <t>Vintage Co-Invest III</t>
  </si>
  <si>
    <t>Vintage Fund of Funds VI (Access, LP)</t>
  </si>
  <si>
    <t>Walton Street Real Estate Debt Fund II</t>
  </si>
  <si>
    <t>Warburg Pincus China-Southeast Asia II, L.P</t>
  </si>
  <si>
    <t>Whitehorse Liquidity Partners IV</t>
  </si>
  <si>
    <t>259026600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</si>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</sst>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49" fontId="26" fillId="0" borderId="0" xfId="15" applyNumberFormat="1" applyFont="1" applyFill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" fontId="26" fillId="0" borderId="0" xfId="15" applyNumberFormat="1" applyFont="1" applyFill="1" applyAlignment="1">
      <alignment horizontal="right"/>
    </xf>
    <xf numFmtId="2" fontId="26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6" fillId="0" borderId="0" xfId="15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4AC7913A-D769-4FD5-808E-777E7C0B351D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10" sqref="K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230</v>
      </c>
    </row>
    <row r="2" spans="1:4">
      <c r="B2" s="46" t="s">
        <v>145</v>
      </c>
      <c r="C2" s="46" t="s">
        <v>231</v>
      </c>
    </row>
    <row r="3" spans="1:4">
      <c r="B3" s="46" t="s">
        <v>147</v>
      </c>
      <c r="C3" s="46" t="s">
        <v>232</v>
      </c>
    </row>
    <row r="4" spans="1:4">
      <c r="B4" s="46" t="s">
        <v>148</v>
      </c>
      <c r="C4" s="46">
        <v>9453</v>
      </c>
    </row>
    <row r="6" spans="1:4" ht="26.25" customHeight="1">
      <c r="B6" s="134" t="s">
        <v>160</v>
      </c>
      <c r="C6" s="135"/>
      <c r="D6" s="136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68">
        <f>C11+C12+C23+C33+C35+C37</f>
        <v>588269.63548485108</v>
      </c>
      <c r="D10" s="69">
        <f>C10/$C$42</f>
        <v>1</v>
      </c>
    </row>
    <row r="11" spans="1:4">
      <c r="A11" s="42" t="s">
        <v>125</v>
      </c>
      <c r="B11" s="27" t="s">
        <v>161</v>
      </c>
      <c r="C11" s="68">
        <f>מזומנים!J10</f>
        <v>100845.08160566501</v>
      </c>
      <c r="D11" s="69">
        <f t="shared" ref="D11:D23" si="0">C11/$C$42</f>
        <v>0.17142663078734061</v>
      </c>
    </row>
    <row r="12" spans="1:4">
      <c r="B12" s="27" t="s">
        <v>162</v>
      </c>
      <c r="C12" s="68">
        <f>SUM(C13:C21)</f>
        <v>360618.54737478605</v>
      </c>
      <c r="D12" s="69">
        <f t="shared" si="0"/>
        <v>0.61301574247932189</v>
      </c>
    </row>
    <row r="13" spans="1:4">
      <c r="A13" s="44" t="s">
        <v>125</v>
      </c>
      <c r="B13" s="28" t="s">
        <v>70</v>
      </c>
      <c r="C13" s="68" vm="2">
        <v>30755.395648494003</v>
      </c>
      <c r="D13" s="69">
        <f t="shared" si="0"/>
        <v>5.2281120413678064E-2</v>
      </c>
    </row>
    <row r="14" spans="1:4">
      <c r="A14" s="44" t="s">
        <v>125</v>
      </c>
      <c r="B14" s="28" t="s">
        <v>71</v>
      </c>
      <c r="C14" s="68" t="s" vm="3">
        <v>2631</v>
      </c>
      <c r="D14" s="69" t="s" vm="4">
        <v>2631</v>
      </c>
    </row>
    <row r="15" spans="1:4">
      <c r="A15" s="44" t="s">
        <v>125</v>
      </c>
      <c r="B15" s="28" t="s">
        <v>72</v>
      </c>
      <c r="C15" s="68">
        <f>'אג"ח קונצרני'!R11</f>
        <v>115901.12901323808</v>
      </c>
      <c r="D15" s="69">
        <f t="shared" si="0"/>
        <v>0.19702041720666497</v>
      </c>
    </row>
    <row r="16" spans="1:4">
      <c r="A16" s="44" t="s">
        <v>125</v>
      </c>
      <c r="B16" s="28" t="s">
        <v>73</v>
      </c>
      <c r="C16" s="68">
        <f>מניות!L11</f>
        <v>105821.068463595</v>
      </c>
      <c r="D16" s="69">
        <f t="shared" si="0"/>
        <v>0.17988531462511645</v>
      </c>
    </row>
    <row r="17" spans="1:4">
      <c r="A17" s="44" t="s">
        <v>125</v>
      </c>
      <c r="B17" s="28" t="s">
        <v>222</v>
      </c>
      <c r="C17" s="68" vm="5">
        <v>93924.966394624993</v>
      </c>
      <c r="D17" s="69">
        <f t="shared" si="0"/>
        <v>0.15966312168604818</v>
      </c>
    </row>
    <row r="18" spans="1:4">
      <c r="A18" s="44" t="s">
        <v>125</v>
      </c>
      <c r="B18" s="28" t="s">
        <v>74</v>
      </c>
      <c r="C18" s="68" vm="6">
        <v>10210.943761676999</v>
      </c>
      <c r="D18" s="69">
        <f t="shared" si="0"/>
        <v>1.7357591053057078E-2</v>
      </c>
    </row>
    <row r="19" spans="1:4">
      <c r="A19" s="44" t="s">
        <v>125</v>
      </c>
      <c r="B19" s="28" t="s">
        <v>75</v>
      </c>
      <c r="C19" s="68" vm="7">
        <v>20.277667787999999</v>
      </c>
      <c r="D19" s="69">
        <f t="shared" si="0"/>
        <v>3.4470022868488136E-5</v>
      </c>
    </row>
    <row r="20" spans="1:4">
      <c r="A20" s="44" t="s">
        <v>125</v>
      </c>
      <c r="B20" s="28" t="s">
        <v>76</v>
      </c>
      <c r="C20" s="68" vm="8">
        <v>12.215811826000005</v>
      </c>
      <c r="D20" s="69">
        <f t="shared" si="0"/>
        <v>2.0765667797780773E-5</v>
      </c>
    </row>
    <row r="21" spans="1:4">
      <c r="A21" s="44" t="s">
        <v>125</v>
      </c>
      <c r="B21" s="28" t="s">
        <v>77</v>
      </c>
      <c r="C21" s="68" vm="9">
        <v>3972.5506135430001</v>
      </c>
      <c r="D21" s="69">
        <f t="shared" si="0"/>
        <v>6.7529418040909572E-3</v>
      </c>
    </row>
    <row r="22" spans="1:4">
      <c r="A22" s="44" t="s">
        <v>125</v>
      </c>
      <c r="B22" s="28" t="s">
        <v>78</v>
      </c>
      <c r="C22" s="68" t="s" vm="10">
        <v>2631</v>
      </c>
      <c r="D22" s="69" t="s" vm="11">
        <v>2631</v>
      </c>
    </row>
    <row r="23" spans="1:4">
      <c r="B23" s="27" t="s">
        <v>163</v>
      </c>
      <c r="C23" s="68">
        <f>SUM(C24:C31)</f>
        <v>64452.391924868018</v>
      </c>
      <c r="D23" s="69">
        <f t="shared" si="0"/>
        <v>0.10956266996807755</v>
      </c>
    </row>
    <row r="24" spans="1:4">
      <c r="A24" s="44" t="s">
        <v>125</v>
      </c>
      <c r="B24" s="28" t="s">
        <v>79</v>
      </c>
      <c r="C24" s="68" t="s" vm="12">
        <v>2631</v>
      </c>
      <c r="D24" s="69" t="s" vm="13">
        <v>2631</v>
      </c>
    </row>
    <row r="25" spans="1:4">
      <c r="A25" s="44" t="s">
        <v>125</v>
      </c>
      <c r="B25" s="28" t="s">
        <v>80</v>
      </c>
      <c r="C25" s="68" t="s" vm="14">
        <v>2631</v>
      </c>
      <c r="D25" s="69" t="s" vm="15">
        <v>2631</v>
      </c>
    </row>
    <row r="26" spans="1:4">
      <c r="A26" s="44" t="s">
        <v>125</v>
      </c>
      <c r="B26" s="28" t="s">
        <v>72</v>
      </c>
      <c r="C26" s="68" vm="16">
        <v>5200.1571459030001</v>
      </c>
      <c r="D26" s="69">
        <f t="shared" ref="D26:D35" si="1">C26/$C$42</f>
        <v>8.8397510805007587E-3</v>
      </c>
    </row>
    <row r="27" spans="1:4">
      <c r="A27" s="44" t="s">
        <v>125</v>
      </c>
      <c r="B27" s="28" t="s">
        <v>81</v>
      </c>
      <c r="C27" s="68" vm="17">
        <v>11798.752153514</v>
      </c>
      <c r="D27" s="69">
        <f t="shared" si="1"/>
        <v>2.0056707743872391E-2</v>
      </c>
    </row>
    <row r="28" spans="1:4">
      <c r="A28" s="44" t="s">
        <v>125</v>
      </c>
      <c r="B28" s="28" t="s">
        <v>82</v>
      </c>
      <c r="C28" s="68" vm="18">
        <v>53548.958235470011</v>
      </c>
      <c r="D28" s="69">
        <f t="shared" si="1"/>
        <v>9.1027914761119752E-2</v>
      </c>
    </row>
    <row r="29" spans="1:4">
      <c r="A29" s="44" t="s">
        <v>125</v>
      </c>
      <c r="B29" s="28" t="s">
        <v>83</v>
      </c>
      <c r="C29" s="68" vm="19">
        <v>1.123952769</v>
      </c>
      <c r="D29" s="69">
        <f t="shared" si="1"/>
        <v>1.9106081653757966E-6</v>
      </c>
    </row>
    <row r="30" spans="1:4">
      <c r="A30" s="44" t="s">
        <v>125</v>
      </c>
      <c r="B30" s="28" t="s">
        <v>186</v>
      </c>
      <c r="C30" s="68" t="s" vm="20">
        <v>2631</v>
      </c>
      <c r="D30" s="69" t="s" vm="21">
        <v>2631</v>
      </c>
    </row>
    <row r="31" spans="1:4">
      <c r="A31" s="44" t="s">
        <v>125</v>
      </c>
      <c r="B31" s="28" t="s">
        <v>106</v>
      </c>
      <c r="C31" s="68" vm="22">
        <v>-6096.5995627880011</v>
      </c>
      <c r="D31" s="69">
        <f t="shared" si="1"/>
        <v>-1.0363614225580743E-2</v>
      </c>
    </row>
    <row r="32" spans="1:4">
      <c r="A32" s="44" t="s">
        <v>125</v>
      </c>
      <c r="B32" s="28" t="s">
        <v>84</v>
      </c>
      <c r="C32" s="68" t="s" vm="23">
        <v>2631</v>
      </c>
      <c r="D32" s="69" t="s" vm="24">
        <v>2631</v>
      </c>
    </row>
    <row r="33" spans="1:4">
      <c r="A33" s="44" t="s">
        <v>125</v>
      </c>
      <c r="B33" s="27" t="s">
        <v>164</v>
      </c>
      <c r="C33" s="68" vm="25">
        <v>57515.991426937006</v>
      </c>
      <c r="D33" s="69">
        <f t="shared" si="1"/>
        <v>9.777147749523464E-2</v>
      </c>
    </row>
    <row r="34" spans="1:4">
      <c r="A34" s="44" t="s">
        <v>125</v>
      </c>
      <c r="B34" s="27" t="s">
        <v>165</v>
      </c>
      <c r="C34" s="68" t="s" vm="26">
        <v>2631</v>
      </c>
      <c r="D34" s="69" t="s" vm="27">
        <v>2631</v>
      </c>
    </row>
    <row r="35" spans="1:4">
      <c r="A35" s="44" t="s">
        <v>125</v>
      </c>
      <c r="B35" s="27" t="s">
        <v>166</v>
      </c>
      <c r="C35" s="68" vm="28">
        <v>4915.1127900000001</v>
      </c>
      <c r="D35" s="69">
        <f t="shared" si="1"/>
        <v>8.3552039634834634E-3</v>
      </c>
    </row>
    <row r="36" spans="1:4">
      <c r="A36" s="44" t="s">
        <v>125</v>
      </c>
      <c r="B36" s="45" t="s">
        <v>167</v>
      </c>
      <c r="C36" s="68" t="s" vm="29">
        <v>2631</v>
      </c>
      <c r="D36" s="69" t="s" vm="30">
        <v>2631</v>
      </c>
    </row>
    <row r="37" spans="1:4">
      <c r="A37" s="44" t="s">
        <v>125</v>
      </c>
      <c r="B37" s="27" t="s">
        <v>168</v>
      </c>
      <c r="C37" s="68">
        <f>'השקעות אחרות '!I10</f>
        <v>-77.489637404999996</v>
      </c>
      <c r="D37" s="69">
        <f t="shared" ref="D37:D38" si="2">C37/$C$42</f>
        <v>-1.3172469345818459E-4</v>
      </c>
    </row>
    <row r="38" spans="1:4">
      <c r="A38" s="44"/>
      <c r="B38" s="55" t="s">
        <v>170</v>
      </c>
      <c r="C38" s="68">
        <v>0</v>
      </c>
      <c r="D38" s="69">
        <f t="shared" si="2"/>
        <v>0</v>
      </c>
    </row>
    <row r="39" spans="1:4">
      <c r="A39" s="44" t="s">
        <v>125</v>
      </c>
      <c r="B39" s="56" t="s">
        <v>171</v>
      </c>
      <c r="C39" s="68" t="s" vm="31">
        <v>2631</v>
      </c>
      <c r="D39" s="69" t="s" vm="32">
        <v>2631</v>
      </c>
    </row>
    <row r="40" spans="1:4">
      <c r="A40" s="44" t="s">
        <v>125</v>
      </c>
      <c r="B40" s="56" t="s">
        <v>207</v>
      </c>
      <c r="C40" s="68" t="s" vm="33">
        <v>2631</v>
      </c>
      <c r="D40" s="69" t="s" vm="34">
        <v>2631</v>
      </c>
    </row>
    <row r="41" spans="1:4">
      <c r="A41" s="44" t="s">
        <v>125</v>
      </c>
      <c r="B41" s="56" t="s">
        <v>172</v>
      </c>
      <c r="C41" s="68" t="s" vm="35">
        <v>2631</v>
      </c>
      <c r="D41" s="69" t="s" vm="36">
        <v>2631</v>
      </c>
    </row>
    <row r="42" spans="1:4">
      <c r="B42" s="56" t="s">
        <v>85</v>
      </c>
      <c r="C42" s="68">
        <f>C10</f>
        <v>588269.63548485108</v>
      </c>
      <c r="D42" s="69">
        <f t="shared" ref="D42" si="3">C42/$C$42</f>
        <v>1</v>
      </c>
    </row>
    <row r="43" spans="1:4">
      <c r="A43" s="44" t="s">
        <v>125</v>
      </c>
      <c r="B43" s="56" t="s">
        <v>169</v>
      </c>
      <c r="C43" s="68">
        <f>'יתרת התחייבות להשקעה'!C10</f>
        <v>56540.461207827349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7">
        <v>2.4159000000000002</v>
      </c>
    </row>
    <row r="48" spans="1:4">
      <c r="C48" s="70" t="s">
        <v>143</v>
      </c>
      <c r="D48" s="71">
        <v>0.71320062343401669</v>
      </c>
    </row>
    <row r="49" spans="2:4">
      <c r="C49" s="70" t="s">
        <v>140</v>
      </c>
      <c r="D49" s="71" vm="38">
        <v>2.6667000000000001</v>
      </c>
    </row>
    <row r="50" spans="2:4">
      <c r="B50" s="11"/>
      <c r="C50" s="70" t="s">
        <v>2632</v>
      </c>
      <c r="D50" s="71" vm="39">
        <v>3.9455</v>
      </c>
    </row>
    <row r="51" spans="2:4">
      <c r="C51" s="70" t="s">
        <v>134</v>
      </c>
      <c r="D51" s="71" vm="40">
        <v>3.9321999999999999</v>
      </c>
    </row>
    <row r="52" spans="2:4">
      <c r="C52" s="70" t="s">
        <v>135</v>
      </c>
      <c r="D52" s="71" vm="41">
        <v>4.4672000000000001</v>
      </c>
    </row>
    <row r="53" spans="2:4">
      <c r="C53" s="70" t="s">
        <v>137</v>
      </c>
      <c r="D53" s="71">
        <v>0.46051542057860612</v>
      </c>
    </row>
    <row r="54" spans="2:4">
      <c r="C54" s="70" t="s">
        <v>141</v>
      </c>
      <c r="D54" s="71">
        <v>2.7067999999999998E-2</v>
      </c>
    </row>
    <row r="55" spans="2:4">
      <c r="C55" s="70" t="s">
        <v>142</v>
      </c>
      <c r="D55" s="71">
        <v>0.20053698423440919</v>
      </c>
    </row>
    <row r="56" spans="2:4">
      <c r="C56" s="70" t="s">
        <v>139</v>
      </c>
      <c r="D56" s="71" vm="42">
        <v>0.52790000000000004</v>
      </c>
    </row>
    <row r="57" spans="2:4">
      <c r="C57" s="70" t="s">
        <v>2633</v>
      </c>
      <c r="D57" s="71">
        <v>2.260821</v>
      </c>
    </row>
    <row r="58" spans="2:4">
      <c r="C58" s="70" t="s">
        <v>138</v>
      </c>
      <c r="D58" s="71" vm="43">
        <v>0.34910000000000002</v>
      </c>
    </row>
    <row r="59" spans="2:4">
      <c r="C59" s="70" t="s">
        <v>132</v>
      </c>
      <c r="D59" s="71" vm="44">
        <v>3.6150000000000002</v>
      </c>
    </row>
    <row r="60" spans="2:4">
      <c r="C60" s="70" t="s">
        <v>144</v>
      </c>
      <c r="D60" s="71" vm="45">
        <v>0.2029</v>
      </c>
    </row>
    <row r="61" spans="2:4">
      <c r="C61" s="70" t="s">
        <v>2634</v>
      </c>
      <c r="D61" s="71" vm="46">
        <v>0.34649999999999997</v>
      </c>
    </row>
    <row r="62" spans="2:4">
      <c r="C62" s="70" t="s">
        <v>2635</v>
      </c>
      <c r="D62" s="71">
        <v>4.6569268405166807E-2</v>
      </c>
    </row>
    <row r="63" spans="2:4">
      <c r="C63" s="70" t="s">
        <v>2636</v>
      </c>
      <c r="D63" s="71">
        <v>0.52591762806057873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9.285156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230</v>
      </c>
    </row>
    <row r="2" spans="2:13">
      <c r="B2" s="46" t="s">
        <v>145</v>
      </c>
      <c r="C2" s="46" t="s">
        <v>231</v>
      </c>
    </row>
    <row r="3" spans="2:13">
      <c r="B3" s="46" t="s">
        <v>147</v>
      </c>
      <c r="C3" s="46" t="s">
        <v>232</v>
      </c>
    </row>
    <row r="4" spans="2:13">
      <c r="B4" s="46" t="s">
        <v>148</v>
      </c>
      <c r="C4" s="46">
        <v>9453</v>
      </c>
    </row>
    <row r="6" spans="2:13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3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3"/>
    </row>
    <row r="8" spans="2:13" s="3" customFormat="1" ht="78.75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12.215811826000012</v>
      </c>
      <c r="J11" s="84"/>
      <c r="K11" s="84">
        <f>IFERROR(I11/$I$11,0)</f>
        <v>1</v>
      </c>
      <c r="L11" s="84">
        <f>I11/'סכום נכסי הקרן'!$C$42</f>
        <v>2.0765667797780783E-5</v>
      </c>
    </row>
    <row r="12" spans="2:13">
      <c r="B12" s="113" t="s">
        <v>199</v>
      </c>
      <c r="C12" s="87"/>
      <c r="D12" s="88"/>
      <c r="E12" s="88"/>
      <c r="F12" s="88"/>
      <c r="G12" s="90"/>
      <c r="H12" s="102"/>
      <c r="I12" s="90">
        <v>51.577557894000009</v>
      </c>
      <c r="J12" s="91"/>
      <c r="K12" s="91">
        <f t="shared" ref="K12:K24" si="0">IFERROR(I12/$I$11,0)</f>
        <v>4.2221964965294285</v>
      </c>
      <c r="L12" s="91">
        <f>I12/'סכום נכסי הקרן'!$C$42</f>
        <v>8.767672982388399E-5</v>
      </c>
    </row>
    <row r="13" spans="2:13">
      <c r="B13" s="85" t="s">
        <v>192</v>
      </c>
      <c r="C13" s="80"/>
      <c r="D13" s="81"/>
      <c r="E13" s="81"/>
      <c r="F13" s="81"/>
      <c r="G13" s="83"/>
      <c r="H13" s="100"/>
      <c r="I13" s="83">
        <v>51.577557894000009</v>
      </c>
      <c r="J13" s="84"/>
      <c r="K13" s="84">
        <f t="shared" si="0"/>
        <v>4.2221964965294285</v>
      </c>
      <c r="L13" s="84">
        <f>I13/'סכום נכסי הקרן'!$C$42</f>
        <v>8.767672982388399E-5</v>
      </c>
    </row>
    <row r="14" spans="2:13">
      <c r="B14" s="86" t="s">
        <v>1701</v>
      </c>
      <c r="C14" s="87" t="s">
        <v>1702</v>
      </c>
      <c r="D14" s="88" t="s">
        <v>120</v>
      </c>
      <c r="E14" s="88" t="s">
        <v>534</v>
      </c>
      <c r="F14" s="88" t="s">
        <v>133</v>
      </c>
      <c r="G14" s="90">
        <v>6.0690400000000002</v>
      </c>
      <c r="H14" s="102">
        <v>731000</v>
      </c>
      <c r="I14" s="90">
        <v>44.364678928000011</v>
      </c>
      <c r="J14" s="91"/>
      <c r="K14" s="91">
        <f t="shared" si="0"/>
        <v>3.6317421682589011</v>
      </c>
      <c r="L14" s="91">
        <f>I14/'סכום נכסי הקרן'!$C$42</f>
        <v>7.5415551393256421E-5</v>
      </c>
    </row>
    <row r="15" spans="2:13">
      <c r="B15" s="86" t="s">
        <v>1703</v>
      </c>
      <c r="C15" s="87" t="s">
        <v>1704</v>
      </c>
      <c r="D15" s="88" t="s">
        <v>120</v>
      </c>
      <c r="E15" s="88" t="s">
        <v>534</v>
      </c>
      <c r="F15" s="88" t="s">
        <v>133</v>
      </c>
      <c r="G15" s="90">
        <v>-6.0690400000000002</v>
      </c>
      <c r="H15" s="102">
        <v>1906900</v>
      </c>
      <c r="I15" s="90">
        <v>-115.73051470199999</v>
      </c>
      <c r="J15" s="91"/>
      <c r="K15" s="91">
        <f t="shared" si="0"/>
        <v>-9.4738291937078074</v>
      </c>
      <c r="L15" s="91">
        <f>I15/'סכום נכסי הקרן'!$C$42</f>
        <v>-1.967303898094537E-4</v>
      </c>
    </row>
    <row r="16" spans="2:13">
      <c r="B16" s="86" t="s">
        <v>1705</v>
      </c>
      <c r="C16" s="87" t="s">
        <v>1706</v>
      </c>
      <c r="D16" s="88" t="s">
        <v>120</v>
      </c>
      <c r="E16" s="88" t="s">
        <v>534</v>
      </c>
      <c r="F16" s="88" t="s">
        <v>133</v>
      </c>
      <c r="G16" s="90">
        <v>55.807259999999999</v>
      </c>
      <c r="H16" s="102">
        <v>220300</v>
      </c>
      <c r="I16" s="90">
        <v>122.94339377999999</v>
      </c>
      <c r="J16" s="91"/>
      <c r="K16" s="91">
        <f t="shared" si="0"/>
        <v>10.06428353114678</v>
      </c>
      <c r="L16" s="91">
        <f>I16/'סכום נכסי הקרן'!$C$42</f>
        <v>2.0899156843047015E-4</v>
      </c>
    </row>
    <row r="17" spans="2:12">
      <c r="B17" s="86" t="s">
        <v>1707</v>
      </c>
      <c r="C17" s="87" t="s">
        <v>1708</v>
      </c>
      <c r="D17" s="88" t="s">
        <v>120</v>
      </c>
      <c r="E17" s="88" t="s">
        <v>534</v>
      </c>
      <c r="F17" s="88" t="s">
        <v>133</v>
      </c>
      <c r="G17" s="90">
        <v>-55.807259999999999</v>
      </c>
      <c r="H17" s="102">
        <v>0.01</v>
      </c>
      <c r="I17" s="90">
        <v>-1.12E-7</v>
      </c>
      <c r="J17" s="91"/>
      <c r="K17" s="91">
        <f t="shared" si="0"/>
        <v>-9.1684450935647443E-9</v>
      </c>
      <c r="L17" s="91">
        <f>I17/'סכום נכסי הקרן'!$C$42</f>
        <v>-1.9038888503515864E-13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13" t="s">
        <v>198</v>
      </c>
      <c r="C19" s="87"/>
      <c r="D19" s="88"/>
      <c r="E19" s="88"/>
      <c r="F19" s="88"/>
      <c r="G19" s="90"/>
      <c r="H19" s="102"/>
      <c r="I19" s="90">
        <v>-39.361746068000002</v>
      </c>
      <c r="J19" s="91"/>
      <c r="K19" s="91">
        <f t="shared" si="0"/>
        <v>-3.222196496529429</v>
      </c>
      <c r="L19" s="91">
        <f>I19/'סכום נכסי הקרן'!$C$42</f>
        <v>-6.6911062026103217E-5</v>
      </c>
    </row>
    <row r="20" spans="2:12">
      <c r="B20" s="85" t="s">
        <v>192</v>
      </c>
      <c r="C20" s="80"/>
      <c r="D20" s="81"/>
      <c r="E20" s="81"/>
      <c r="F20" s="81"/>
      <c r="G20" s="83"/>
      <c r="H20" s="100"/>
      <c r="I20" s="83">
        <v>-39.361746068000002</v>
      </c>
      <c r="J20" s="84"/>
      <c r="K20" s="84">
        <f t="shared" si="0"/>
        <v>-3.222196496529429</v>
      </c>
      <c r="L20" s="84">
        <f>I20/'סכום נכסי הקרן'!$C$42</f>
        <v>-6.6911062026103217E-5</v>
      </c>
    </row>
    <row r="21" spans="2:12">
      <c r="B21" s="86" t="s">
        <v>1709</v>
      </c>
      <c r="C21" s="87" t="s">
        <v>1710</v>
      </c>
      <c r="D21" s="88" t="s">
        <v>29</v>
      </c>
      <c r="E21" s="88" t="s">
        <v>534</v>
      </c>
      <c r="F21" s="88" t="s">
        <v>134</v>
      </c>
      <c r="G21" s="90">
        <v>54.849906000000004</v>
      </c>
      <c r="H21" s="102">
        <v>60</v>
      </c>
      <c r="I21" s="90">
        <v>6.4704240110000004</v>
      </c>
      <c r="J21" s="91"/>
      <c r="K21" s="91">
        <f t="shared" si="0"/>
        <v>0.52967613640121847</v>
      </c>
      <c r="L21" s="91">
        <f>I21/'סכום נכסי הקרן'!$C$42</f>
        <v>1.0999078688919725E-5</v>
      </c>
    </row>
    <row r="22" spans="2:12">
      <c r="B22" s="86" t="s">
        <v>1711</v>
      </c>
      <c r="C22" s="87" t="s">
        <v>1712</v>
      </c>
      <c r="D22" s="88" t="s">
        <v>29</v>
      </c>
      <c r="E22" s="88" t="s">
        <v>534</v>
      </c>
      <c r="F22" s="88" t="s">
        <v>134</v>
      </c>
      <c r="G22" s="90">
        <v>-54.849906000000004</v>
      </c>
      <c r="H22" s="102">
        <v>5</v>
      </c>
      <c r="I22" s="90">
        <v>-0.53920200100000004</v>
      </c>
      <c r="J22" s="91"/>
      <c r="K22" s="91">
        <f t="shared" si="0"/>
        <v>-4.4139678040256633E-2</v>
      </c>
      <c r="L22" s="91">
        <f>I22/'סכום נכסי הקרן'!$C$42</f>
        <v>-9.165898908849688E-7</v>
      </c>
    </row>
    <row r="23" spans="2:12">
      <c r="B23" s="86" t="s">
        <v>1713</v>
      </c>
      <c r="C23" s="87" t="s">
        <v>1714</v>
      </c>
      <c r="D23" s="88" t="s">
        <v>29</v>
      </c>
      <c r="E23" s="88" t="s">
        <v>534</v>
      </c>
      <c r="F23" s="88" t="s">
        <v>134</v>
      </c>
      <c r="G23" s="90">
        <v>-54.849906000000004</v>
      </c>
      <c r="H23" s="102">
        <v>585</v>
      </c>
      <c r="I23" s="90">
        <v>-63.086634109000002</v>
      </c>
      <c r="J23" s="91"/>
      <c r="K23" s="91">
        <f t="shared" si="0"/>
        <v>-5.1643423300551374</v>
      </c>
      <c r="L23" s="91">
        <f>I23/'סכום נכסי הקרן'!$C$42</f>
        <v>-1.0724101721994215E-4</v>
      </c>
    </row>
    <row r="24" spans="2:12">
      <c r="B24" s="86" t="s">
        <v>1715</v>
      </c>
      <c r="C24" s="87" t="s">
        <v>1716</v>
      </c>
      <c r="D24" s="88" t="s">
        <v>29</v>
      </c>
      <c r="E24" s="88" t="s">
        <v>534</v>
      </c>
      <c r="F24" s="88" t="s">
        <v>134</v>
      </c>
      <c r="G24" s="90">
        <v>54.849906000000004</v>
      </c>
      <c r="H24" s="102">
        <v>165</v>
      </c>
      <c r="I24" s="90">
        <v>17.793666031000001</v>
      </c>
      <c r="J24" s="91"/>
      <c r="K24" s="91">
        <f t="shared" si="0"/>
        <v>1.4566093751647466</v>
      </c>
      <c r="L24" s="91">
        <f>I24/'סכום נכסי הקרן'!$C$42</f>
        <v>3.024746639580417E-5</v>
      </c>
    </row>
    <row r="25" spans="2:12">
      <c r="B25" s="92"/>
      <c r="C25" s="87"/>
      <c r="D25" s="87"/>
      <c r="E25" s="87"/>
      <c r="F25" s="87"/>
      <c r="G25" s="90"/>
      <c r="H25" s="102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9" t="s">
        <v>204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9" t="s">
        <v>212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230</v>
      </c>
    </row>
    <row r="2" spans="1:11">
      <c r="B2" s="46" t="s">
        <v>145</v>
      </c>
      <c r="C2" s="46" t="s">
        <v>231</v>
      </c>
    </row>
    <row r="3" spans="1:11">
      <c r="B3" s="46" t="s">
        <v>147</v>
      </c>
      <c r="C3" s="46" t="s">
        <v>232</v>
      </c>
    </row>
    <row r="4" spans="1:11">
      <c r="B4" s="46" t="s">
        <v>148</v>
      </c>
      <c r="C4" s="46">
        <v>9453</v>
      </c>
    </row>
    <row r="6" spans="1:11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206</v>
      </c>
      <c r="H8" s="29" t="s">
        <v>205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3972.5506135430001</v>
      </c>
      <c r="J11" s="91">
        <f>IFERROR(I11/$I$11,0)</f>
        <v>1</v>
      </c>
      <c r="K11" s="91">
        <f>I11/'סכום נכסי הקרן'!$C$42</f>
        <v>6.7529418040909572E-3</v>
      </c>
    </row>
    <row r="12" spans="1:11">
      <c r="B12" s="113" t="s">
        <v>201</v>
      </c>
      <c r="C12" s="87"/>
      <c r="D12" s="88"/>
      <c r="E12" s="88"/>
      <c r="F12" s="88"/>
      <c r="G12" s="90"/>
      <c r="H12" s="102"/>
      <c r="I12" s="90">
        <v>3972.5506135430001</v>
      </c>
      <c r="J12" s="91">
        <f t="shared" ref="J12:J17" si="0">IFERROR(I12/$I$11,0)</f>
        <v>1</v>
      </c>
      <c r="K12" s="91">
        <f>I12/'סכום נכסי הקרן'!$C$42</f>
        <v>6.7529418040909572E-3</v>
      </c>
    </row>
    <row r="13" spans="1:11">
      <c r="B13" s="92" t="s">
        <v>1717</v>
      </c>
      <c r="C13" s="87" t="s">
        <v>1718</v>
      </c>
      <c r="D13" s="88" t="s">
        <v>29</v>
      </c>
      <c r="E13" s="88" t="s">
        <v>534</v>
      </c>
      <c r="F13" s="88" t="s">
        <v>132</v>
      </c>
      <c r="G13" s="90">
        <v>22.491509000000001</v>
      </c>
      <c r="H13" s="102">
        <v>99550.01</v>
      </c>
      <c r="I13" s="90">
        <v>145.80308126200001</v>
      </c>
      <c r="J13" s="91">
        <f t="shared" si="0"/>
        <v>3.6702636529018964E-2</v>
      </c>
      <c r="K13" s="91">
        <f>I13/'סכום נכסי הקרן'!$C$42</f>
        <v>2.4785076853716797E-4</v>
      </c>
    </row>
    <row r="14" spans="1:11">
      <c r="B14" s="92" t="s">
        <v>1719</v>
      </c>
      <c r="C14" s="87" t="s">
        <v>1720</v>
      </c>
      <c r="D14" s="88" t="s">
        <v>29</v>
      </c>
      <c r="E14" s="88" t="s">
        <v>534</v>
      </c>
      <c r="F14" s="88" t="s">
        <v>132</v>
      </c>
      <c r="G14" s="90">
        <v>6.1310010000000004</v>
      </c>
      <c r="H14" s="102">
        <v>1330175</v>
      </c>
      <c r="I14" s="90">
        <v>506.64223960999993</v>
      </c>
      <c r="J14" s="91">
        <f t="shared" si="0"/>
        <v>0.12753575445528201</v>
      </c>
      <c r="K14" s="91">
        <f>I14/'סכום נכסי הקרן'!$C$42</f>
        <v>8.612415277773534E-4</v>
      </c>
    </row>
    <row r="15" spans="1:11">
      <c r="B15" s="92" t="s">
        <v>1721</v>
      </c>
      <c r="C15" s="87" t="s">
        <v>1722</v>
      </c>
      <c r="D15" s="88" t="s">
        <v>29</v>
      </c>
      <c r="E15" s="88" t="s">
        <v>534</v>
      </c>
      <c r="F15" s="88" t="s">
        <v>140</v>
      </c>
      <c r="G15" s="90">
        <v>2.9253279999999999</v>
      </c>
      <c r="H15" s="102">
        <v>120920</v>
      </c>
      <c r="I15" s="90">
        <v>47.230064454000001</v>
      </c>
      <c r="J15" s="91">
        <f t="shared" si="0"/>
        <v>1.1889103261009658E-2</v>
      </c>
      <c r="K15" s="91">
        <f>I15/'סכום נכסי הקרן'!$C$42</f>
        <v>8.0286422424426246E-5</v>
      </c>
    </row>
    <row r="16" spans="1:11">
      <c r="B16" s="92" t="s">
        <v>1723</v>
      </c>
      <c r="C16" s="87" t="s">
        <v>1724</v>
      </c>
      <c r="D16" s="88" t="s">
        <v>29</v>
      </c>
      <c r="E16" s="88" t="s">
        <v>534</v>
      </c>
      <c r="F16" s="88" t="s">
        <v>132</v>
      </c>
      <c r="G16" s="90">
        <v>71.725393999999994</v>
      </c>
      <c r="H16" s="102">
        <v>413775</v>
      </c>
      <c r="I16" s="90">
        <v>3147.8733806959999</v>
      </c>
      <c r="J16" s="91">
        <f t="shared" si="0"/>
        <v>0.79240611056393939</v>
      </c>
      <c r="K16" s="91">
        <f>I16/'סכום נכסי הקרן'!$C$42</f>
        <v>5.3510723498443481E-3</v>
      </c>
    </row>
    <row r="17" spans="2:11">
      <c r="B17" s="92" t="s">
        <v>1725</v>
      </c>
      <c r="C17" s="87" t="s">
        <v>1726</v>
      </c>
      <c r="D17" s="88" t="s">
        <v>29</v>
      </c>
      <c r="E17" s="88" t="s">
        <v>534</v>
      </c>
      <c r="F17" s="88" t="s">
        <v>134</v>
      </c>
      <c r="G17" s="90">
        <v>50.882429000000002</v>
      </c>
      <c r="H17" s="102">
        <v>45450</v>
      </c>
      <c r="I17" s="90">
        <v>125.001847521</v>
      </c>
      <c r="J17" s="91">
        <f t="shared" si="0"/>
        <v>3.1466395190749896E-2</v>
      </c>
      <c r="K17" s="91">
        <f>I17/'סכום נכסי הקרן'!$C$42</f>
        <v>2.124907355076616E-4</v>
      </c>
    </row>
    <row r="18" spans="2:11">
      <c r="B18" s="113"/>
      <c r="C18" s="87"/>
      <c r="D18" s="87"/>
      <c r="E18" s="87"/>
      <c r="F18" s="87"/>
      <c r="G18" s="90"/>
      <c r="H18" s="102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9" t="s">
        <v>221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9" t="s">
        <v>112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9" t="s">
        <v>204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9" t="s">
        <v>212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230</v>
      </c>
    </row>
    <row r="2" spans="2:35">
      <c r="B2" s="46" t="s">
        <v>145</v>
      </c>
      <c r="C2" s="46" t="s">
        <v>231</v>
      </c>
    </row>
    <row r="3" spans="2:35">
      <c r="B3" s="46" t="s">
        <v>147</v>
      </c>
      <c r="C3" s="46" t="s">
        <v>232</v>
      </c>
      <c r="E3" s="2"/>
    </row>
    <row r="4" spans="2:35">
      <c r="B4" s="46" t="s">
        <v>148</v>
      </c>
      <c r="C4" s="46">
        <v>9453</v>
      </c>
    </row>
    <row r="6" spans="2:35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35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35" s="3" customFormat="1" ht="63">
      <c r="B8" s="21" t="s">
        <v>116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06" t="s">
        <v>2886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9453</v>
      </c>
    </row>
    <row r="6" spans="2:16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16" s="3" customFormat="1" ht="63">
      <c r="B8" s="21" t="s">
        <v>116</v>
      </c>
      <c r="C8" s="29" t="s">
        <v>47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9453</v>
      </c>
    </row>
    <row r="6" spans="2:19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19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1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6" t="s">
        <v>2885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.57031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230</v>
      </c>
    </row>
    <row r="2" spans="2:30">
      <c r="B2" s="46" t="s">
        <v>145</v>
      </c>
      <c r="C2" s="46" t="s">
        <v>231</v>
      </c>
    </row>
    <row r="3" spans="2:30">
      <c r="B3" s="46" t="s">
        <v>147</v>
      </c>
      <c r="C3" s="46" t="s">
        <v>232</v>
      </c>
    </row>
    <row r="4" spans="2:30">
      <c r="B4" s="46" t="s">
        <v>148</v>
      </c>
      <c r="C4" s="46">
        <v>9453</v>
      </c>
    </row>
    <row r="6" spans="2:30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0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0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14" t="s">
        <v>54</v>
      </c>
      <c r="C11" s="87"/>
      <c r="D11" s="88"/>
      <c r="E11" s="87"/>
      <c r="F11" s="88"/>
      <c r="G11" s="87"/>
      <c r="H11" s="87"/>
      <c r="I11" s="101"/>
      <c r="J11" s="102">
        <v>5.272927047164945</v>
      </c>
      <c r="K11" s="88"/>
      <c r="L11" s="89"/>
      <c r="M11" s="91">
        <v>4.5759409504192924E-2</v>
      </c>
      <c r="N11" s="90"/>
      <c r="O11" s="102"/>
      <c r="P11" s="90">
        <v>5200.157145903001</v>
      </c>
      <c r="Q11" s="91"/>
      <c r="R11" s="91">
        <f>IFERROR(P11/$P$11,0)</f>
        <v>1</v>
      </c>
      <c r="S11" s="91">
        <f>P11/'סכום נכסי הקרן'!$C$42</f>
        <v>8.8397510805007604E-3</v>
      </c>
      <c r="AA11" s="1"/>
      <c r="AD11" s="1"/>
    </row>
    <row r="12" spans="2:30" ht="17.25" customHeight="1">
      <c r="B12" s="115" t="s">
        <v>199</v>
      </c>
      <c r="C12" s="87"/>
      <c r="D12" s="88"/>
      <c r="E12" s="87"/>
      <c r="F12" s="88"/>
      <c r="G12" s="87"/>
      <c r="H12" s="87"/>
      <c r="I12" s="101"/>
      <c r="J12" s="102">
        <v>4.7001803139297467</v>
      </c>
      <c r="K12" s="88"/>
      <c r="L12" s="89"/>
      <c r="M12" s="91">
        <v>4.4587661662317535E-2</v>
      </c>
      <c r="N12" s="90"/>
      <c r="O12" s="102"/>
      <c r="P12" s="90">
        <v>4809.2691913469998</v>
      </c>
      <c r="Q12" s="91"/>
      <c r="R12" s="91">
        <f t="shared" ref="R12:R35" si="0">IFERROR(P12/$P$11,0)</f>
        <v>0.92483151112770379</v>
      </c>
      <c r="S12" s="91">
        <f>P12/'סכום נכסי הקרן'!$C$42</f>
        <v>8.175280349772272E-3</v>
      </c>
    </row>
    <row r="13" spans="2:30">
      <c r="B13" s="116" t="s">
        <v>61</v>
      </c>
      <c r="C13" s="80"/>
      <c r="D13" s="81"/>
      <c r="E13" s="80"/>
      <c r="F13" s="81"/>
      <c r="G13" s="80"/>
      <c r="H13" s="80"/>
      <c r="I13" s="99"/>
      <c r="J13" s="100">
        <v>7.25608943416779</v>
      </c>
      <c r="K13" s="81"/>
      <c r="L13" s="82"/>
      <c r="M13" s="84">
        <v>2.7401691629653925E-2</v>
      </c>
      <c r="N13" s="83"/>
      <c r="O13" s="100"/>
      <c r="P13" s="83">
        <v>2108.0520683109999</v>
      </c>
      <c r="Q13" s="84"/>
      <c r="R13" s="84">
        <f t="shared" si="0"/>
        <v>0.40538237771753705</v>
      </c>
      <c r="S13" s="84">
        <f>P13/'סכום נכסי הקרן'!$C$42</f>
        <v>3.583479311444566E-3</v>
      </c>
    </row>
    <row r="14" spans="2:30">
      <c r="B14" s="117" t="s">
        <v>1727</v>
      </c>
      <c r="C14" s="87" t="s">
        <v>1728</v>
      </c>
      <c r="D14" s="88" t="s">
        <v>1729</v>
      </c>
      <c r="E14" s="87" t="s">
        <v>328</v>
      </c>
      <c r="F14" s="88" t="s">
        <v>129</v>
      </c>
      <c r="G14" s="87" t="s">
        <v>315</v>
      </c>
      <c r="H14" s="87" t="s">
        <v>316</v>
      </c>
      <c r="I14" s="101">
        <v>39076</v>
      </c>
      <c r="J14" s="102">
        <v>6.2399999999953586</v>
      </c>
      <c r="K14" s="88" t="s">
        <v>133</v>
      </c>
      <c r="L14" s="89">
        <v>4.9000000000000002E-2</v>
      </c>
      <c r="M14" s="91">
        <v>2.7299999999982037E-2</v>
      </c>
      <c r="N14" s="90">
        <v>353050.186331</v>
      </c>
      <c r="O14" s="102">
        <v>151.36000000000001</v>
      </c>
      <c r="P14" s="90">
        <v>534.37675535200003</v>
      </c>
      <c r="Q14" s="91">
        <v>2.1838133305964618E-4</v>
      </c>
      <c r="R14" s="91">
        <f t="shared" si="0"/>
        <v>0.10276165514978992</v>
      </c>
      <c r="S14" s="91">
        <f>P14/'סכום נכסי הקרן'!$C$42</f>
        <v>9.0838745214440208E-4</v>
      </c>
    </row>
    <row r="15" spans="2:30">
      <c r="B15" s="117" t="s">
        <v>1730</v>
      </c>
      <c r="C15" s="87" t="s">
        <v>1731</v>
      </c>
      <c r="D15" s="88" t="s">
        <v>1729</v>
      </c>
      <c r="E15" s="87" t="s">
        <v>328</v>
      </c>
      <c r="F15" s="88" t="s">
        <v>129</v>
      </c>
      <c r="G15" s="87" t="s">
        <v>315</v>
      </c>
      <c r="H15" s="87" t="s">
        <v>316</v>
      </c>
      <c r="I15" s="101">
        <v>40738</v>
      </c>
      <c r="J15" s="102">
        <v>9.9900000000045015</v>
      </c>
      <c r="K15" s="88" t="s">
        <v>133</v>
      </c>
      <c r="L15" s="89">
        <v>4.0999999999999995E-2</v>
      </c>
      <c r="M15" s="91">
        <v>2.5400000000016108E-2</v>
      </c>
      <c r="N15" s="90">
        <v>720590.09925700014</v>
      </c>
      <c r="O15" s="102">
        <v>134.4</v>
      </c>
      <c r="P15" s="90">
        <v>968.47312153600001</v>
      </c>
      <c r="Q15" s="91">
        <v>1.9080725079225838E-4</v>
      </c>
      <c r="R15" s="91">
        <f t="shared" si="0"/>
        <v>0.18623920284774889</v>
      </c>
      <c r="S15" s="91">
        <f>P15/'סכום נכסי הקרן'!$C$42</f>
        <v>1.6463081946049888E-3</v>
      </c>
    </row>
    <row r="16" spans="2:30">
      <c r="B16" s="117" t="s">
        <v>1732</v>
      </c>
      <c r="C16" s="87" t="s">
        <v>1733</v>
      </c>
      <c r="D16" s="88" t="s">
        <v>1729</v>
      </c>
      <c r="E16" s="87" t="s">
        <v>1734</v>
      </c>
      <c r="F16" s="88" t="s">
        <v>559</v>
      </c>
      <c r="G16" s="87" t="s">
        <v>319</v>
      </c>
      <c r="H16" s="87" t="s">
        <v>131</v>
      </c>
      <c r="I16" s="101">
        <v>42795</v>
      </c>
      <c r="J16" s="102">
        <v>5.5400000000025713</v>
      </c>
      <c r="K16" s="88" t="s">
        <v>133</v>
      </c>
      <c r="L16" s="89">
        <v>2.1400000000000002E-2</v>
      </c>
      <c r="M16" s="91">
        <v>1.9899999999984118E-2</v>
      </c>
      <c r="N16" s="90">
        <v>237059.91705799999</v>
      </c>
      <c r="O16" s="102">
        <v>111.56</v>
      </c>
      <c r="P16" s="90">
        <v>264.46404895800003</v>
      </c>
      <c r="Q16" s="91">
        <v>5.5727683370641662E-4</v>
      </c>
      <c r="R16" s="91">
        <f t="shared" si="0"/>
        <v>5.0856934038303214E-2</v>
      </c>
      <c r="S16" s="91">
        <f>P16/'סכום נכסי הקרן'!$C$42</f>
        <v>4.495626376160468E-4</v>
      </c>
    </row>
    <row r="17" spans="2:19">
      <c r="B17" s="117" t="s">
        <v>1735</v>
      </c>
      <c r="C17" s="87" t="s">
        <v>1736</v>
      </c>
      <c r="D17" s="88" t="s">
        <v>1729</v>
      </c>
      <c r="E17" s="87" t="s">
        <v>323</v>
      </c>
      <c r="F17" s="88" t="s">
        <v>318</v>
      </c>
      <c r="G17" s="87" t="s">
        <v>351</v>
      </c>
      <c r="H17" s="87" t="s">
        <v>316</v>
      </c>
      <c r="I17" s="101">
        <v>36489</v>
      </c>
      <c r="J17" s="102">
        <v>3.3399999975681891</v>
      </c>
      <c r="K17" s="88" t="s">
        <v>133</v>
      </c>
      <c r="L17" s="89">
        <v>6.0499999999999998E-2</v>
      </c>
      <c r="M17" s="91">
        <v>1.5899999975681894E-2</v>
      </c>
      <c r="N17" s="90">
        <v>136.107981</v>
      </c>
      <c r="O17" s="102">
        <v>169.19</v>
      </c>
      <c r="P17" s="90">
        <v>0.23028108400000002</v>
      </c>
      <c r="Q17" s="91"/>
      <c r="R17" s="91">
        <f t="shared" si="0"/>
        <v>4.4283485583013472E-5</v>
      </c>
      <c r="S17" s="91">
        <f>P17/'סכום נכסי הקרן'!$C$42</f>
        <v>3.9145498953078321E-7</v>
      </c>
    </row>
    <row r="18" spans="2:19">
      <c r="B18" s="117" t="s">
        <v>1737</v>
      </c>
      <c r="C18" s="87" t="s">
        <v>1738</v>
      </c>
      <c r="D18" s="88" t="s">
        <v>1729</v>
      </c>
      <c r="E18" s="87" t="s">
        <v>348</v>
      </c>
      <c r="F18" s="88" t="s">
        <v>129</v>
      </c>
      <c r="G18" s="87" t="s">
        <v>342</v>
      </c>
      <c r="H18" s="87" t="s">
        <v>131</v>
      </c>
      <c r="I18" s="101">
        <v>39084</v>
      </c>
      <c r="J18" s="102">
        <v>1.9300000000050981</v>
      </c>
      <c r="K18" s="88" t="s">
        <v>133</v>
      </c>
      <c r="L18" s="89">
        <v>5.5999999999999994E-2</v>
      </c>
      <c r="M18" s="91">
        <v>2.4200000000078874E-2</v>
      </c>
      <c r="N18" s="90">
        <v>73344.276314000002</v>
      </c>
      <c r="O18" s="102">
        <v>141.75</v>
      </c>
      <c r="P18" s="90">
        <v>103.965506379</v>
      </c>
      <c r="Q18" s="91">
        <v>1.5191702654427896E-4</v>
      </c>
      <c r="R18" s="91">
        <f t="shared" si="0"/>
        <v>1.9992762422749152E-2</v>
      </c>
      <c r="S18" s="91">
        <f>P18/'סכום נכסי הקרן'!$C$42</f>
        <v>1.7673104322869182E-4</v>
      </c>
    </row>
    <row r="19" spans="2:19">
      <c r="B19" s="117" t="s">
        <v>1739</v>
      </c>
      <c r="C19" s="87" t="s">
        <v>1740</v>
      </c>
      <c r="D19" s="88" t="s">
        <v>1729</v>
      </c>
      <c r="E19" s="87" t="s">
        <v>1741</v>
      </c>
      <c r="F19" s="88" t="s">
        <v>318</v>
      </c>
      <c r="G19" s="87" t="s">
        <v>427</v>
      </c>
      <c r="H19" s="87" t="s">
        <v>131</v>
      </c>
      <c r="I19" s="101">
        <v>44381</v>
      </c>
      <c r="J19" s="102">
        <v>3.2200000000057849</v>
      </c>
      <c r="K19" s="88" t="s">
        <v>133</v>
      </c>
      <c r="L19" s="89">
        <v>8.5000000000000006E-3</v>
      </c>
      <c r="M19" s="91">
        <v>5.0500000000064285E-2</v>
      </c>
      <c r="N19" s="90">
        <v>197687.7</v>
      </c>
      <c r="O19" s="102">
        <v>94.44</v>
      </c>
      <c r="P19" s="90">
        <v>186.69627103599998</v>
      </c>
      <c r="Q19" s="91">
        <v>6.1777406250000005E-4</v>
      </c>
      <c r="R19" s="91">
        <f t="shared" si="0"/>
        <v>3.5902044072473965E-2</v>
      </c>
      <c r="S19" s="91">
        <f>P19/'סכום נכסי הקרן'!$C$42</f>
        <v>3.173651328818377E-4</v>
      </c>
    </row>
    <row r="20" spans="2:19">
      <c r="B20" s="117" t="s">
        <v>1742</v>
      </c>
      <c r="C20" s="87" t="s">
        <v>1743</v>
      </c>
      <c r="D20" s="118" t="s">
        <v>29</v>
      </c>
      <c r="E20" s="87" t="s">
        <v>1744</v>
      </c>
      <c r="F20" s="88" t="s">
        <v>482</v>
      </c>
      <c r="G20" s="87" t="s">
        <v>535</v>
      </c>
      <c r="H20" s="87"/>
      <c r="I20" s="101">
        <v>39104</v>
      </c>
      <c r="J20" s="102">
        <v>0.37999999999839507</v>
      </c>
      <c r="K20" s="88" t="s">
        <v>133</v>
      </c>
      <c r="L20" s="89">
        <v>5.5999999999999994E-2</v>
      </c>
      <c r="M20" s="91">
        <v>0</v>
      </c>
      <c r="N20" s="90">
        <v>83758.616095000005</v>
      </c>
      <c r="O20" s="102">
        <v>59.511901999999999</v>
      </c>
      <c r="P20" s="90">
        <v>49.846083965999995</v>
      </c>
      <c r="Q20" s="91">
        <v>2.2277314177892007E-4</v>
      </c>
      <c r="R20" s="91">
        <f t="shared" si="0"/>
        <v>9.5854957008889158E-3</v>
      </c>
      <c r="S20" s="91">
        <f>P20/'סכום נכסי הקרן'!$C$42</f>
        <v>8.4733395979068196E-5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102"/>
      <c r="K21" s="87"/>
      <c r="L21" s="87"/>
      <c r="M21" s="91"/>
      <c r="N21" s="90"/>
      <c r="O21" s="102"/>
      <c r="P21" s="87"/>
      <c r="Q21" s="87"/>
      <c r="R21" s="91"/>
      <c r="S21" s="87"/>
    </row>
    <row r="22" spans="2:19">
      <c r="B22" s="116" t="s">
        <v>62</v>
      </c>
      <c r="C22" s="80"/>
      <c r="D22" s="81"/>
      <c r="E22" s="80"/>
      <c r="F22" s="81"/>
      <c r="G22" s="80"/>
      <c r="H22" s="80"/>
      <c r="I22" s="99"/>
      <c r="J22" s="100">
        <v>2.707778000867338</v>
      </c>
      <c r="K22" s="81"/>
      <c r="L22" s="82"/>
      <c r="M22" s="84">
        <v>5.7674276655862285E-2</v>
      </c>
      <c r="N22" s="83"/>
      <c r="O22" s="100"/>
      <c r="P22" s="83">
        <v>2690.1209064999994</v>
      </c>
      <c r="Q22" s="84"/>
      <c r="R22" s="84">
        <f t="shared" si="0"/>
        <v>0.51731531009970333</v>
      </c>
      <c r="S22" s="84">
        <f>P22/'סכום נכסי הקרן'!$C$42</f>
        <v>4.5729385714134386E-3</v>
      </c>
    </row>
    <row r="23" spans="2:19">
      <c r="B23" s="117" t="s">
        <v>1745</v>
      </c>
      <c r="C23" s="87" t="s">
        <v>1746</v>
      </c>
      <c r="D23" s="88" t="s">
        <v>1729</v>
      </c>
      <c r="E23" s="87" t="s">
        <v>1734</v>
      </c>
      <c r="F23" s="88" t="s">
        <v>559</v>
      </c>
      <c r="G23" s="87" t="s">
        <v>319</v>
      </c>
      <c r="H23" s="87" t="s">
        <v>131</v>
      </c>
      <c r="I23" s="101">
        <v>42795</v>
      </c>
      <c r="J23" s="102">
        <v>5.0400000000067777</v>
      </c>
      <c r="K23" s="88" t="s">
        <v>133</v>
      </c>
      <c r="L23" s="89">
        <v>3.7400000000000003E-2</v>
      </c>
      <c r="M23" s="91">
        <v>5.4000000000051569E-2</v>
      </c>
      <c r="N23" s="90">
        <v>293524.82158400002</v>
      </c>
      <c r="O23" s="102">
        <v>92.48</v>
      </c>
      <c r="P23" s="90">
        <v>271.45176155400003</v>
      </c>
      <c r="Q23" s="91">
        <v>4.3246793383907412E-4</v>
      </c>
      <c r="R23" s="91">
        <f t="shared" si="0"/>
        <v>5.2200684313524287E-2</v>
      </c>
      <c r="S23" s="91">
        <f>P23/'סכום נכסי הקרן'!$C$42</f>
        <v>4.6144105556335545E-4</v>
      </c>
    </row>
    <row r="24" spans="2:19">
      <c r="B24" s="117" t="s">
        <v>1747</v>
      </c>
      <c r="C24" s="87" t="s">
        <v>1748</v>
      </c>
      <c r="D24" s="88" t="s">
        <v>1729</v>
      </c>
      <c r="E24" s="87" t="s">
        <v>1734</v>
      </c>
      <c r="F24" s="88" t="s">
        <v>559</v>
      </c>
      <c r="G24" s="87" t="s">
        <v>319</v>
      </c>
      <c r="H24" s="87" t="s">
        <v>131</v>
      </c>
      <c r="I24" s="101">
        <v>42795</v>
      </c>
      <c r="J24" s="102">
        <v>1.8999999999995321</v>
      </c>
      <c r="K24" s="88" t="s">
        <v>133</v>
      </c>
      <c r="L24" s="89">
        <v>2.5000000000000001E-2</v>
      </c>
      <c r="M24" s="91">
        <v>4.8899999999993289E-2</v>
      </c>
      <c r="N24" s="90">
        <v>669045.73423199996</v>
      </c>
      <c r="O24" s="102">
        <v>95.82</v>
      </c>
      <c r="P24" s="90">
        <v>641.07962998699998</v>
      </c>
      <c r="Q24" s="91">
        <v>1.6396349518073279E-3</v>
      </c>
      <c r="R24" s="91">
        <f t="shared" si="0"/>
        <v>0.12328081863681396</v>
      </c>
      <c r="S24" s="91">
        <f>P24/'סכום נכסי הקרן'!$C$42</f>
        <v>1.0897717497497946E-3</v>
      </c>
    </row>
    <row r="25" spans="2:19">
      <c r="B25" s="117" t="s">
        <v>1749</v>
      </c>
      <c r="C25" s="87" t="s">
        <v>1750</v>
      </c>
      <c r="D25" s="88" t="s">
        <v>1729</v>
      </c>
      <c r="E25" s="87" t="s">
        <v>1751</v>
      </c>
      <c r="F25" s="88" t="s">
        <v>332</v>
      </c>
      <c r="G25" s="87" t="s">
        <v>360</v>
      </c>
      <c r="H25" s="87" t="s">
        <v>131</v>
      </c>
      <c r="I25" s="101">
        <v>42598</v>
      </c>
      <c r="J25" s="102">
        <v>2.730000000000286</v>
      </c>
      <c r="K25" s="88" t="s">
        <v>133</v>
      </c>
      <c r="L25" s="89">
        <v>3.1E-2</v>
      </c>
      <c r="M25" s="91">
        <v>5.4000000000020823E-2</v>
      </c>
      <c r="N25" s="90">
        <v>815941.40573</v>
      </c>
      <c r="O25" s="102">
        <v>94.2</v>
      </c>
      <c r="P25" s="90">
        <v>768.61680418599997</v>
      </c>
      <c r="Q25" s="91">
        <v>1.0744952071260825E-3</v>
      </c>
      <c r="R25" s="91">
        <f t="shared" si="0"/>
        <v>0.14780645711669749</v>
      </c>
      <c r="S25" s="91">
        <f>P25/'סכום נכסי הקרן'!$C$42</f>
        <v>1.306572289002316E-3</v>
      </c>
    </row>
    <row r="26" spans="2:19">
      <c r="B26" s="117" t="s">
        <v>1752</v>
      </c>
      <c r="C26" s="87" t="s">
        <v>1753</v>
      </c>
      <c r="D26" s="88" t="s">
        <v>1729</v>
      </c>
      <c r="E26" s="87" t="s">
        <v>935</v>
      </c>
      <c r="F26" s="88" t="s">
        <v>546</v>
      </c>
      <c r="G26" s="87" t="s">
        <v>424</v>
      </c>
      <c r="H26" s="87" t="s">
        <v>316</v>
      </c>
      <c r="I26" s="101">
        <v>44007</v>
      </c>
      <c r="J26" s="102">
        <v>3.5900000000030681</v>
      </c>
      <c r="K26" s="88" t="s">
        <v>133</v>
      </c>
      <c r="L26" s="89">
        <v>3.3500000000000002E-2</v>
      </c>
      <c r="M26" s="91">
        <v>7.3600000000060103E-2</v>
      </c>
      <c r="N26" s="90">
        <v>546101.27776500001</v>
      </c>
      <c r="O26" s="102">
        <v>87.75</v>
      </c>
      <c r="P26" s="90">
        <v>479.203865167</v>
      </c>
      <c r="Q26" s="91">
        <v>6.0677919751666665E-4</v>
      </c>
      <c r="R26" s="91">
        <f t="shared" si="0"/>
        <v>9.2151804593933448E-2</v>
      </c>
      <c r="S26" s="91">
        <f>P26/'סכום נכסי הקרן'!$C$42</f>
        <v>8.1459901422931819E-4</v>
      </c>
    </row>
    <row r="27" spans="2:19">
      <c r="B27" s="117" t="s">
        <v>1754</v>
      </c>
      <c r="C27" s="87" t="s">
        <v>1755</v>
      </c>
      <c r="D27" s="88" t="s">
        <v>1729</v>
      </c>
      <c r="E27" s="87" t="s">
        <v>1756</v>
      </c>
      <c r="F27" s="88" t="s">
        <v>332</v>
      </c>
      <c r="G27" s="87" t="s">
        <v>470</v>
      </c>
      <c r="H27" s="87" t="s">
        <v>316</v>
      </c>
      <c r="I27" s="101">
        <v>43310</v>
      </c>
      <c r="J27" s="102">
        <v>1.6600000000000752</v>
      </c>
      <c r="K27" s="88" t="s">
        <v>133</v>
      </c>
      <c r="L27" s="89">
        <v>3.5499999999999997E-2</v>
      </c>
      <c r="M27" s="91">
        <v>6.1100000000006399E-2</v>
      </c>
      <c r="N27" s="90">
        <v>546660.66</v>
      </c>
      <c r="O27" s="102">
        <v>96.91</v>
      </c>
      <c r="P27" s="90">
        <v>529.76884560600001</v>
      </c>
      <c r="Q27" s="91">
        <v>2.0337078125000001E-3</v>
      </c>
      <c r="R27" s="91">
        <f t="shared" si="0"/>
        <v>0.1018755454387343</v>
      </c>
      <c r="S27" s="91">
        <f>P27/'סכום נכסי הקרן'!$C$42</f>
        <v>9.0055446286865586E-4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102"/>
      <c r="K28" s="87"/>
      <c r="L28" s="87"/>
      <c r="M28" s="91"/>
      <c r="N28" s="90"/>
      <c r="O28" s="102"/>
      <c r="P28" s="87"/>
      <c r="Q28" s="87"/>
      <c r="R28" s="91"/>
      <c r="S28" s="87"/>
    </row>
    <row r="29" spans="2:19">
      <c r="B29" s="116" t="s">
        <v>49</v>
      </c>
      <c r="C29" s="80"/>
      <c r="D29" s="81"/>
      <c r="E29" s="80"/>
      <c r="F29" s="81"/>
      <c r="G29" s="80"/>
      <c r="H29" s="80"/>
      <c r="I29" s="99"/>
      <c r="J29" s="100">
        <v>2.1599999999315083</v>
      </c>
      <c r="K29" s="81"/>
      <c r="L29" s="82"/>
      <c r="M29" s="84">
        <v>5.9699999999170889E-2</v>
      </c>
      <c r="N29" s="83"/>
      <c r="O29" s="100"/>
      <c r="P29" s="83">
        <v>11.096216536</v>
      </c>
      <c r="Q29" s="84"/>
      <c r="R29" s="84">
        <f t="shared" si="0"/>
        <v>2.1338233104632757E-3</v>
      </c>
      <c r="S29" s="84">
        <f>P29/'סכום נכסי הקרן'!$C$42</f>
        <v>1.886246691426545E-5</v>
      </c>
    </row>
    <row r="30" spans="2:19">
      <c r="B30" s="117" t="s">
        <v>1757</v>
      </c>
      <c r="C30" s="87" t="s">
        <v>1758</v>
      </c>
      <c r="D30" s="88" t="s">
        <v>1729</v>
      </c>
      <c r="E30" s="87" t="s">
        <v>1759</v>
      </c>
      <c r="F30" s="88" t="s">
        <v>482</v>
      </c>
      <c r="G30" s="87" t="s">
        <v>342</v>
      </c>
      <c r="H30" s="87" t="s">
        <v>131</v>
      </c>
      <c r="I30" s="101">
        <v>38118</v>
      </c>
      <c r="J30" s="102">
        <v>2.1599999999315083</v>
      </c>
      <c r="K30" s="88" t="s">
        <v>132</v>
      </c>
      <c r="L30" s="89">
        <v>7.9699999999999993E-2</v>
      </c>
      <c r="M30" s="91">
        <v>5.9699999999170889E-2</v>
      </c>
      <c r="N30" s="90">
        <v>2884.8617060000001</v>
      </c>
      <c r="O30" s="102">
        <v>106.4</v>
      </c>
      <c r="P30" s="90">
        <v>11.096216536</v>
      </c>
      <c r="Q30" s="91">
        <v>5.7579919640126813E-5</v>
      </c>
      <c r="R30" s="91">
        <f t="shared" si="0"/>
        <v>2.1338233104632757E-3</v>
      </c>
      <c r="S30" s="91">
        <f>P30/'סכום נכסי הקרן'!$C$42</f>
        <v>1.886246691426545E-5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102"/>
      <c r="K31" s="87"/>
      <c r="L31" s="87"/>
      <c r="M31" s="91"/>
      <c r="N31" s="90"/>
      <c r="O31" s="102"/>
      <c r="P31" s="87"/>
      <c r="Q31" s="87"/>
      <c r="R31" s="91"/>
      <c r="S31" s="87"/>
    </row>
    <row r="32" spans="2:19">
      <c r="B32" s="115" t="s">
        <v>198</v>
      </c>
      <c r="C32" s="87"/>
      <c r="D32" s="88"/>
      <c r="E32" s="87"/>
      <c r="F32" s="88"/>
      <c r="G32" s="87"/>
      <c r="H32" s="87"/>
      <c r="I32" s="101"/>
      <c r="J32" s="102">
        <v>12.319686064647197</v>
      </c>
      <c r="K32" s="88"/>
      <c r="L32" s="89"/>
      <c r="M32" s="91">
        <v>6.0026525412075628E-2</v>
      </c>
      <c r="N32" s="90"/>
      <c r="O32" s="102"/>
      <c r="P32" s="90">
        <v>390.88795455600001</v>
      </c>
      <c r="Q32" s="91"/>
      <c r="R32" s="91">
        <f t="shared" si="0"/>
        <v>7.5168488872295949E-2</v>
      </c>
      <c r="S32" s="91">
        <f>P32/'סכום נכסי הקרן'!$C$42</f>
        <v>6.6447073072848761E-4</v>
      </c>
    </row>
    <row r="33" spans="2:19">
      <c r="B33" s="116" t="s">
        <v>69</v>
      </c>
      <c r="C33" s="80"/>
      <c r="D33" s="81"/>
      <c r="E33" s="80"/>
      <c r="F33" s="81"/>
      <c r="G33" s="80"/>
      <c r="H33" s="80"/>
      <c r="I33" s="99"/>
      <c r="J33" s="100">
        <v>12.319686064647197</v>
      </c>
      <c r="K33" s="81"/>
      <c r="L33" s="82"/>
      <c r="M33" s="84">
        <v>6.0026525412075628E-2</v>
      </c>
      <c r="N33" s="83"/>
      <c r="O33" s="100"/>
      <c r="P33" s="83">
        <v>390.88795455600001</v>
      </c>
      <c r="Q33" s="84"/>
      <c r="R33" s="84">
        <f t="shared" si="0"/>
        <v>7.5168488872295949E-2</v>
      </c>
      <c r="S33" s="84">
        <f>P33/'סכום נכסי הקרן'!$C$42</f>
        <v>6.6447073072848761E-4</v>
      </c>
    </row>
    <row r="34" spans="2:19">
      <c r="B34" s="117" t="s">
        <v>1760</v>
      </c>
      <c r="C34" s="87">
        <v>4824</v>
      </c>
      <c r="D34" s="88" t="s">
        <v>1729</v>
      </c>
      <c r="E34" s="87"/>
      <c r="F34" s="88" t="s">
        <v>732</v>
      </c>
      <c r="G34" s="87" t="s">
        <v>1761</v>
      </c>
      <c r="H34" s="87" t="s">
        <v>716</v>
      </c>
      <c r="I34" s="101">
        <v>42206</v>
      </c>
      <c r="J34" s="102">
        <v>14.509999999987986</v>
      </c>
      <c r="K34" s="88" t="s">
        <v>140</v>
      </c>
      <c r="L34" s="89">
        <v>4.555E-2</v>
      </c>
      <c r="M34" s="91">
        <v>6.3399999999969966E-2</v>
      </c>
      <c r="N34" s="90">
        <v>96417.320999999996</v>
      </c>
      <c r="O34" s="102">
        <v>77.7</v>
      </c>
      <c r="P34" s="90">
        <v>199.77917464000001</v>
      </c>
      <c r="Q34" s="91">
        <v>5.7880837920746306E-4</v>
      </c>
      <c r="R34" s="91">
        <f t="shared" si="0"/>
        <v>3.8417911042822647E-2</v>
      </c>
      <c r="S34" s="91">
        <f>P34/'סכום נכסי הקרן'!$C$42</f>
        <v>3.3960477065137363E-4</v>
      </c>
    </row>
    <row r="35" spans="2:19">
      <c r="B35" s="117" t="s">
        <v>1762</v>
      </c>
      <c r="C35" s="87">
        <v>5168</v>
      </c>
      <c r="D35" s="88" t="s">
        <v>1729</v>
      </c>
      <c r="E35" s="87"/>
      <c r="F35" s="88" t="s">
        <v>732</v>
      </c>
      <c r="G35" s="87" t="s">
        <v>879</v>
      </c>
      <c r="H35" s="87" t="s">
        <v>1763</v>
      </c>
      <c r="I35" s="101">
        <v>42408</v>
      </c>
      <c r="J35" s="102">
        <v>10.030000000002721</v>
      </c>
      <c r="K35" s="88" t="s">
        <v>140</v>
      </c>
      <c r="L35" s="89">
        <v>3.9510000000000003E-2</v>
      </c>
      <c r="M35" s="91">
        <v>5.6500000000031393E-2</v>
      </c>
      <c r="N35" s="90">
        <v>83798.987733999995</v>
      </c>
      <c r="O35" s="102">
        <v>85.52</v>
      </c>
      <c r="P35" s="90">
        <v>191.108779916</v>
      </c>
      <c r="Q35" s="91">
        <v>2.1239291575908572E-4</v>
      </c>
      <c r="R35" s="91">
        <f t="shared" si="0"/>
        <v>3.6750577829473302E-2</v>
      </c>
      <c r="S35" s="91">
        <f>P35/'סכום נכסי הקרן'!$C$42</f>
        <v>3.2486596007711392E-4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221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112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204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212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36.57031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230</v>
      </c>
    </row>
    <row r="2" spans="2:49">
      <c r="B2" s="46" t="s">
        <v>145</v>
      </c>
      <c r="C2" s="46" t="s">
        <v>231</v>
      </c>
    </row>
    <row r="3" spans="2:49">
      <c r="B3" s="46" t="s">
        <v>147</v>
      </c>
      <c r="C3" s="46" t="s">
        <v>232</v>
      </c>
    </row>
    <row r="4" spans="2:49">
      <c r="B4" s="46" t="s">
        <v>148</v>
      </c>
      <c r="C4" s="46">
        <v>9453</v>
      </c>
    </row>
    <row r="6" spans="2:49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49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4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206</v>
      </c>
      <c r="I8" s="29" t="s">
        <v>205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31</v>
      </c>
      <c r="C11" s="74"/>
      <c r="D11" s="75"/>
      <c r="E11" s="74"/>
      <c r="F11" s="75"/>
      <c r="G11" s="75"/>
      <c r="H11" s="77"/>
      <c r="I11" s="77"/>
      <c r="J11" s="77">
        <v>11798.752153514002</v>
      </c>
      <c r="K11" s="78"/>
      <c r="L11" s="78">
        <f>IFERROR(J11/$J$11,0)</f>
        <v>1</v>
      </c>
      <c r="M11" s="78">
        <f>J11/'סכום נכסי הקרן'!$C$42</f>
        <v>2.0056707743872391E-2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199</v>
      </c>
      <c r="C12" s="80"/>
      <c r="D12" s="81"/>
      <c r="E12" s="80"/>
      <c r="F12" s="81"/>
      <c r="G12" s="81"/>
      <c r="H12" s="83"/>
      <c r="I12" s="83"/>
      <c r="J12" s="83">
        <v>3056.5749735139998</v>
      </c>
      <c r="K12" s="84"/>
      <c r="L12" s="84">
        <f t="shared" ref="L12:L58" si="0">IFERROR(J12/$J$11,0)</f>
        <v>0.25905917284682223</v>
      </c>
      <c r="M12" s="84">
        <f>J12/'סכום נכסי הקרן'!$C$42</f>
        <v>5.1958741181580359E-3</v>
      </c>
    </row>
    <row r="13" spans="2:49">
      <c r="B13" s="86" t="s">
        <v>1764</v>
      </c>
      <c r="C13" s="87">
        <v>9114</v>
      </c>
      <c r="D13" s="88" t="s">
        <v>29</v>
      </c>
      <c r="E13" s="87" t="s">
        <v>1765</v>
      </c>
      <c r="F13" s="88" t="s">
        <v>1188</v>
      </c>
      <c r="G13" s="88" t="s">
        <v>132</v>
      </c>
      <c r="H13" s="90">
        <v>1290.18</v>
      </c>
      <c r="I13" s="90">
        <v>824.19640000000004</v>
      </c>
      <c r="J13" s="90">
        <v>38.440539999999999</v>
      </c>
      <c r="K13" s="91">
        <v>1.5510043708418295E-4</v>
      </c>
      <c r="L13" s="91">
        <f t="shared" si="0"/>
        <v>3.258017415727418E-3</v>
      </c>
      <c r="M13" s="91">
        <f>J13/'סכום נכסי הקרן'!$C$42</f>
        <v>6.5345103131691221E-5</v>
      </c>
    </row>
    <row r="14" spans="2:49">
      <c r="B14" s="86" t="s">
        <v>1766</v>
      </c>
      <c r="C14" s="87">
        <v>8423</v>
      </c>
      <c r="D14" s="88" t="s">
        <v>29</v>
      </c>
      <c r="E14" s="87" t="s">
        <v>1767</v>
      </c>
      <c r="F14" s="88" t="s">
        <v>492</v>
      </c>
      <c r="G14" s="88" t="s">
        <v>132</v>
      </c>
      <c r="H14" s="90">
        <v>1214669.6399999999</v>
      </c>
      <c r="I14" s="125">
        <v>0</v>
      </c>
      <c r="J14" s="125">
        <v>0</v>
      </c>
      <c r="K14" s="91">
        <v>2.4709601614998937E-4</v>
      </c>
      <c r="L14" s="91">
        <f t="shared" ref="L14:L26" si="1">IFERROR(J14/$J$11,0)</f>
        <v>0</v>
      </c>
      <c r="M14" s="91">
        <f>J14/'סכום נכסי הקרן'!$C$42</f>
        <v>0</v>
      </c>
    </row>
    <row r="15" spans="2:49">
      <c r="B15" s="86" t="s">
        <v>1768</v>
      </c>
      <c r="C15" s="87">
        <v>8113</v>
      </c>
      <c r="D15" s="88" t="s">
        <v>29</v>
      </c>
      <c r="E15" s="87" t="s">
        <v>1769</v>
      </c>
      <c r="F15" s="88" t="s">
        <v>155</v>
      </c>
      <c r="G15" s="88" t="s">
        <v>132</v>
      </c>
      <c r="H15" s="90">
        <v>11351</v>
      </c>
      <c r="I15" s="90">
        <v>222.5001</v>
      </c>
      <c r="J15" s="90">
        <v>91.300399999999996</v>
      </c>
      <c r="K15" s="91">
        <v>1.3257967999406043E-4</v>
      </c>
      <c r="L15" s="91">
        <f t="shared" si="1"/>
        <v>7.7381403399348599E-3</v>
      </c>
      <c r="M15" s="91">
        <f>J15/'סכום נכסי הקרן'!$C$42</f>
        <v>1.5520161927914285E-4</v>
      </c>
    </row>
    <row r="16" spans="2:49">
      <c r="B16" s="86" t="s">
        <v>1770</v>
      </c>
      <c r="C16" s="87">
        <v>8460</v>
      </c>
      <c r="D16" s="88" t="s">
        <v>29</v>
      </c>
      <c r="E16" s="87" t="s">
        <v>1771</v>
      </c>
      <c r="F16" s="88" t="s">
        <v>1188</v>
      </c>
      <c r="G16" s="88" t="s">
        <v>132</v>
      </c>
      <c r="H16" s="90">
        <v>4788.8</v>
      </c>
      <c r="I16" s="90">
        <v>322.17919999999998</v>
      </c>
      <c r="J16" s="90">
        <v>55.774099999999997</v>
      </c>
      <c r="K16" s="91">
        <v>4.1890297578831253E-4</v>
      </c>
      <c r="L16" s="91">
        <f t="shared" si="1"/>
        <v>4.7271185354451992E-3</v>
      </c>
      <c r="M16" s="91">
        <f>J16/'סכום נכסי הקרן'!$C$42</f>
        <v>9.4810434936066446E-5</v>
      </c>
    </row>
    <row r="17" spans="2:13">
      <c r="B17" s="86" t="s">
        <v>1772</v>
      </c>
      <c r="C17" s="87">
        <v>8525</v>
      </c>
      <c r="D17" s="88" t="s">
        <v>29</v>
      </c>
      <c r="E17" s="87" t="s">
        <v>1773</v>
      </c>
      <c r="F17" s="88" t="s">
        <v>1188</v>
      </c>
      <c r="G17" s="88" t="s">
        <v>132</v>
      </c>
      <c r="H17" s="90">
        <v>1851.26</v>
      </c>
      <c r="I17" s="90">
        <v>580.20000000000005</v>
      </c>
      <c r="J17" s="90">
        <v>38.828749999999999</v>
      </c>
      <c r="K17" s="91">
        <v>1.8474555311298333E-4</v>
      </c>
      <c r="L17" s="91">
        <f t="shared" si="1"/>
        <v>3.2909200477133252E-3</v>
      </c>
      <c r="M17" s="91">
        <f>J17/'סכום נכסי הקרן'!$C$42</f>
        <v>6.6005021605436748E-5</v>
      </c>
    </row>
    <row r="18" spans="2:13">
      <c r="B18" s="86" t="s">
        <v>1774</v>
      </c>
      <c r="C18" s="87">
        <v>9326</v>
      </c>
      <c r="D18" s="88" t="s">
        <v>29</v>
      </c>
      <c r="E18" s="87" t="s">
        <v>1775</v>
      </c>
      <c r="F18" s="88" t="s">
        <v>1364</v>
      </c>
      <c r="G18" s="88" t="s">
        <v>132</v>
      </c>
      <c r="H18" s="90">
        <v>6561.7031339999994</v>
      </c>
      <c r="I18" s="90">
        <v>100</v>
      </c>
      <c r="J18" s="90">
        <v>23.720556828999996</v>
      </c>
      <c r="K18" s="91">
        <v>3.2808515669999995E-6</v>
      </c>
      <c r="L18" s="91">
        <f t="shared" si="1"/>
        <v>2.010429282721677E-3</v>
      </c>
      <c r="M18" s="91">
        <f>J18/'סכום נכסי הקרן'!$C$42</f>
        <v>4.0322592563271676E-5</v>
      </c>
    </row>
    <row r="19" spans="2:13">
      <c r="B19" s="86" t="s">
        <v>1776</v>
      </c>
      <c r="C19" s="87">
        <v>8561</v>
      </c>
      <c r="D19" s="88" t="s">
        <v>29</v>
      </c>
      <c r="E19" s="87" t="s">
        <v>1777</v>
      </c>
      <c r="F19" s="88" t="s">
        <v>509</v>
      </c>
      <c r="G19" s="88" t="s">
        <v>133</v>
      </c>
      <c r="H19" s="90">
        <v>383776.8</v>
      </c>
      <c r="I19" s="90">
        <v>106.50960000000001</v>
      </c>
      <c r="J19" s="90">
        <v>408.75913000000003</v>
      </c>
      <c r="K19" s="91">
        <v>5.9127209814961051E-4</v>
      </c>
      <c r="L19" s="91">
        <f t="shared" si="1"/>
        <v>3.4644267858297204E-2</v>
      </c>
      <c r="M19" s="91">
        <f>J19/'סכום נכסי הקרן'!$C$42</f>
        <v>6.9484995543429894E-4</v>
      </c>
    </row>
    <row r="20" spans="2:13">
      <c r="B20" s="86" t="s">
        <v>1778</v>
      </c>
      <c r="C20" s="87">
        <v>9398</v>
      </c>
      <c r="D20" s="88" t="s">
        <v>29</v>
      </c>
      <c r="E20" s="87" t="s">
        <v>1779</v>
      </c>
      <c r="F20" s="88" t="s">
        <v>1364</v>
      </c>
      <c r="G20" s="88" t="s">
        <v>132</v>
      </c>
      <c r="H20" s="90">
        <v>6561.7031339999994</v>
      </c>
      <c r="I20" s="90">
        <v>100</v>
      </c>
      <c r="J20" s="90">
        <v>23.720556828999996</v>
      </c>
      <c r="K20" s="91">
        <v>3.2808515669999995E-6</v>
      </c>
      <c r="L20" s="91">
        <f t="shared" si="1"/>
        <v>2.010429282721677E-3</v>
      </c>
      <c r="M20" s="91">
        <f>J20/'סכום נכסי הקרן'!$C$42</f>
        <v>4.0322592563271676E-5</v>
      </c>
    </row>
    <row r="21" spans="2:13">
      <c r="B21" s="86" t="s">
        <v>1780</v>
      </c>
      <c r="C21" s="87">
        <v>9113</v>
      </c>
      <c r="D21" s="88" t="s">
        <v>29</v>
      </c>
      <c r="E21" s="87" t="s">
        <v>1781</v>
      </c>
      <c r="F21" s="88" t="s">
        <v>1415</v>
      </c>
      <c r="G21" s="88" t="s">
        <v>133</v>
      </c>
      <c r="H21" s="90">
        <v>15369.670201000001</v>
      </c>
      <c r="I21" s="90">
        <v>2189.2600649999999</v>
      </c>
      <c r="J21" s="90">
        <v>336.48205717299993</v>
      </c>
      <c r="K21" s="91">
        <v>5.1228226880198542E-4</v>
      </c>
      <c r="L21" s="91">
        <f t="shared" si="1"/>
        <v>2.851844439098469E-2</v>
      </c>
      <c r="M21" s="91">
        <f>J21/'סכום נכסי הקרן'!$C$42</f>
        <v>5.719861044598568E-4</v>
      </c>
    </row>
    <row r="22" spans="2:13">
      <c r="B22" s="86" t="s">
        <v>1782</v>
      </c>
      <c r="C22" s="87">
        <v>9266</v>
      </c>
      <c r="D22" s="88" t="s">
        <v>29</v>
      </c>
      <c r="E22" s="87" t="s">
        <v>1781</v>
      </c>
      <c r="F22" s="88" t="s">
        <v>1415</v>
      </c>
      <c r="G22" s="88" t="s">
        <v>133</v>
      </c>
      <c r="H22" s="90">
        <v>370521.79052600003</v>
      </c>
      <c r="I22" s="90">
        <v>100</v>
      </c>
      <c r="J22" s="90">
        <v>370.52179052600002</v>
      </c>
      <c r="K22" s="91">
        <v>7.0708907867177552E-4</v>
      </c>
      <c r="L22" s="91">
        <f t="shared" si="1"/>
        <v>3.140347264737213E-2</v>
      </c>
      <c r="M22" s="91">
        <f>J22/'סכום נכסי הקרן'!$C$42</f>
        <v>6.2985027303103349E-4</v>
      </c>
    </row>
    <row r="23" spans="2:13">
      <c r="B23" s="86" t="s">
        <v>1783</v>
      </c>
      <c r="C23" s="87">
        <v>8652</v>
      </c>
      <c r="D23" s="88" t="s">
        <v>29</v>
      </c>
      <c r="E23" s="87" t="s">
        <v>1784</v>
      </c>
      <c r="F23" s="88" t="s">
        <v>1188</v>
      </c>
      <c r="G23" s="88" t="s">
        <v>132</v>
      </c>
      <c r="H23" s="90">
        <v>6551.3</v>
      </c>
      <c r="I23" s="90">
        <v>704.57380000000001</v>
      </c>
      <c r="J23" s="90">
        <v>166.86384000000001</v>
      </c>
      <c r="K23" s="91">
        <v>3.5144124905293744E-5</v>
      </c>
      <c r="L23" s="91">
        <f t="shared" si="1"/>
        <v>1.4142498954883398E-2</v>
      </c>
      <c r="M23" s="91">
        <f>J23/'סכום נכסי הקרן'!$C$42</f>
        <v>2.8365196830611704E-4</v>
      </c>
    </row>
    <row r="24" spans="2:13">
      <c r="B24" s="86" t="s">
        <v>1785</v>
      </c>
      <c r="C24" s="87">
        <v>9152</v>
      </c>
      <c r="D24" s="88" t="s">
        <v>29</v>
      </c>
      <c r="E24" s="87" t="s">
        <v>1786</v>
      </c>
      <c r="F24" s="88" t="s">
        <v>1364</v>
      </c>
      <c r="G24" s="88" t="s">
        <v>132</v>
      </c>
      <c r="H24" s="90">
        <v>6561.7031339999994</v>
      </c>
      <c r="I24" s="90">
        <v>100</v>
      </c>
      <c r="J24" s="90">
        <v>23.720556828999996</v>
      </c>
      <c r="K24" s="91">
        <v>3.2808515669999995E-6</v>
      </c>
      <c r="L24" s="91">
        <f t="shared" si="1"/>
        <v>2.010429282721677E-3</v>
      </c>
      <c r="M24" s="91">
        <f>J24/'סכום נכסי הקרן'!$C$42</f>
        <v>4.0322592563271676E-5</v>
      </c>
    </row>
    <row r="25" spans="2:13">
      <c r="B25" s="86" t="s">
        <v>1787</v>
      </c>
      <c r="C25" s="87">
        <v>9262</v>
      </c>
      <c r="D25" s="88" t="s">
        <v>29</v>
      </c>
      <c r="E25" s="87" t="s">
        <v>1788</v>
      </c>
      <c r="F25" s="88" t="s">
        <v>1364</v>
      </c>
      <c r="G25" s="88" t="s">
        <v>132</v>
      </c>
      <c r="H25" s="90">
        <v>6561.7031339999994</v>
      </c>
      <c r="I25" s="90">
        <v>100</v>
      </c>
      <c r="J25" s="90">
        <v>23.720556828999996</v>
      </c>
      <c r="K25" s="91">
        <v>3.2808515669999995E-6</v>
      </c>
      <c r="L25" s="91">
        <f t="shared" si="1"/>
        <v>2.010429282721677E-3</v>
      </c>
      <c r="M25" s="91">
        <f>J25/'סכום נכסי הקרן'!$C$42</f>
        <v>4.0322592563271676E-5</v>
      </c>
    </row>
    <row r="26" spans="2:13">
      <c r="B26" s="86" t="s">
        <v>1789</v>
      </c>
      <c r="C26" s="87">
        <v>8838</v>
      </c>
      <c r="D26" s="88" t="s">
        <v>29</v>
      </c>
      <c r="E26" s="87" t="s">
        <v>1790</v>
      </c>
      <c r="F26" s="88" t="s">
        <v>423</v>
      </c>
      <c r="G26" s="88" t="s">
        <v>132</v>
      </c>
      <c r="H26" s="90">
        <v>4702.6519420000004</v>
      </c>
      <c r="I26" s="90">
        <v>1115.5499</v>
      </c>
      <c r="J26" s="90">
        <v>189.64445105299995</v>
      </c>
      <c r="K26" s="91">
        <v>1.992747247969685E-4</v>
      </c>
      <c r="L26" s="91">
        <f t="shared" si="1"/>
        <v>1.607326339137639E-2</v>
      </c>
      <c r="M26" s="91">
        <f>J26/'סכום נכסי הקרן'!$C$42</f>
        <v>3.223767463311195E-4</v>
      </c>
    </row>
    <row r="27" spans="2:13">
      <c r="B27" s="86" t="s">
        <v>1791</v>
      </c>
      <c r="C27" s="87" t="s">
        <v>1792</v>
      </c>
      <c r="D27" s="88" t="s">
        <v>29</v>
      </c>
      <c r="E27" s="87" t="s">
        <v>1793</v>
      </c>
      <c r="F27" s="88" t="s">
        <v>1231</v>
      </c>
      <c r="G27" s="88" t="s">
        <v>133</v>
      </c>
      <c r="H27" s="90">
        <v>93192</v>
      </c>
      <c r="I27" s="90">
        <v>380</v>
      </c>
      <c r="J27" s="90">
        <v>354.12959999999998</v>
      </c>
      <c r="K27" s="91">
        <v>1.6152037493058667E-4</v>
      </c>
      <c r="L27" s="91">
        <f t="shared" si="0"/>
        <v>3.0014157039016214E-2</v>
      </c>
      <c r="M27" s="91">
        <f>J27/'סכום נכסי הקרן'!$C$42</f>
        <v>6.019851759102385E-4</v>
      </c>
    </row>
    <row r="28" spans="2:13">
      <c r="B28" s="86" t="s">
        <v>1794</v>
      </c>
      <c r="C28" s="87">
        <v>8726</v>
      </c>
      <c r="D28" s="88" t="s">
        <v>29</v>
      </c>
      <c r="E28" s="87" t="s">
        <v>1795</v>
      </c>
      <c r="F28" s="88" t="s">
        <v>754</v>
      </c>
      <c r="G28" s="88" t="s">
        <v>132</v>
      </c>
      <c r="H28" s="90">
        <v>6423.08</v>
      </c>
      <c r="I28" s="90">
        <v>334.45</v>
      </c>
      <c r="J28" s="90">
        <v>77.657389999999992</v>
      </c>
      <c r="K28" s="91">
        <v>2.1481986570243324E-6</v>
      </c>
      <c r="L28" s="91">
        <f t="shared" si="0"/>
        <v>6.5818307724068454E-3</v>
      </c>
      <c r="M28" s="91">
        <f>J28/'סכום נכסי הקרן'!$C$42</f>
        <v>1.3200985622178999E-4</v>
      </c>
    </row>
    <row r="29" spans="2:13">
      <c r="B29" s="86" t="s">
        <v>1796</v>
      </c>
      <c r="C29" s="87">
        <v>8631</v>
      </c>
      <c r="D29" s="88" t="s">
        <v>29</v>
      </c>
      <c r="E29" s="87" t="s">
        <v>1797</v>
      </c>
      <c r="F29" s="88" t="s">
        <v>1188</v>
      </c>
      <c r="G29" s="88" t="s">
        <v>132</v>
      </c>
      <c r="H29" s="90">
        <v>5215.07</v>
      </c>
      <c r="I29" s="90">
        <v>369.08190000000002</v>
      </c>
      <c r="J29" s="90">
        <v>69.581090000000003</v>
      </c>
      <c r="K29" s="91">
        <v>1.0254799736229168E-4</v>
      </c>
      <c r="L29" s="91">
        <f t="shared" si="0"/>
        <v>5.8973261828605145E-3</v>
      </c>
      <c r="M29" s="91">
        <f>J29/'סכום נכסי הקרן'!$C$42</f>
        <v>1.1828094771991989E-4</v>
      </c>
    </row>
    <row r="30" spans="2:13">
      <c r="B30" s="86" t="s">
        <v>1798</v>
      </c>
      <c r="C30" s="87">
        <v>8603</v>
      </c>
      <c r="D30" s="88" t="s">
        <v>29</v>
      </c>
      <c r="E30" s="87" t="s">
        <v>1799</v>
      </c>
      <c r="F30" s="88" t="s">
        <v>1188</v>
      </c>
      <c r="G30" s="88" t="s">
        <v>132</v>
      </c>
      <c r="H30" s="90">
        <v>28.76</v>
      </c>
      <c r="I30" s="90">
        <v>15266.785099999999</v>
      </c>
      <c r="J30" s="90">
        <v>15.872489999999999</v>
      </c>
      <c r="K30" s="91">
        <v>3.5834527713758381E-4</v>
      </c>
      <c r="L30" s="91">
        <f t="shared" si="0"/>
        <v>1.3452685329331817E-3</v>
      </c>
      <c r="M30" s="91">
        <f>J30/'סכום נכסי הקרן'!$C$42</f>
        <v>2.6981657802068798E-5</v>
      </c>
    </row>
    <row r="31" spans="2:13">
      <c r="B31" s="86" t="s">
        <v>1800</v>
      </c>
      <c r="C31" s="87">
        <v>9151</v>
      </c>
      <c r="D31" s="88" t="s">
        <v>29</v>
      </c>
      <c r="E31" s="87" t="s">
        <v>1801</v>
      </c>
      <c r="F31" s="88" t="s">
        <v>1419</v>
      </c>
      <c r="G31" s="88" t="s">
        <v>132</v>
      </c>
      <c r="H31" s="90">
        <v>17186</v>
      </c>
      <c r="I31" s="90">
        <v>100</v>
      </c>
      <c r="J31" s="90">
        <v>62.127389999999998</v>
      </c>
      <c r="K31" s="91">
        <v>2.1482500000000001E-6</v>
      </c>
      <c r="L31" s="91">
        <f t="shared" si="0"/>
        <v>5.2655898854097639E-3</v>
      </c>
      <c r="M31" s="91">
        <f>J31/'סכום נכסי הקרן'!$C$42</f>
        <v>1.0561039743075415E-4</v>
      </c>
    </row>
    <row r="32" spans="2:13">
      <c r="B32" s="86" t="s">
        <v>1802</v>
      </c>
      <c r="C32" s="87">
        <v>8824</v>
      </c>
      <c r="D32" s="88" t="s">
        <v>29</v>
      </c>
      <c r="E32" s="87" t="s">
        <v>1803</v>
      </c>
      <c r="F32" s="88" t="s">
        <v>1364</v>
      </c>
      <c r="G32" s="88" t="s">
        <v>133</v>
      </c>
      <c r="H32" s="90">
        <v>656.24017700000002</v>
      </c>
      <c r="I32" s="90">
        <v>3904.375</v>
      </c>
      <c r="J32" s="90">
        <v>25.622077445999999</v>
      </c>
      <c r="K32" s="91">
        <v>6.5624017700000004E-4</v>
      </c>
      <c r="L32" s="91">
        <f t="shared" si="0"/>
        <v>2.1715921406459089E-3</v>
      </c>
      <c r="M32" s="91">
        <f>J32/'סכום נכסי הקרן'!$C$42</f>
        <v>4.3554988903825225E-5</v>
      </c>
    </row>
    <row r="33" spans="2:13">
      <c r="B33" s="86" t="s">
        <v>1804</v>
      </c>
      <c r="C33" s="87">
        <v>9068</v>
      </c>
      <c r="D33" s="88" t="s">
        <v>29</v>
      </c>
      <c r="E33" s="87" t="s">
        <v>1805</v>
      </c>
      <c r="F33" s="88" t="s">
        <v>546</v>
      </c>
      <c r="G33" s="88" t="s">
        <v>133</v>
      </c>
      <c r="H33" s="90">
        <v>571564.35</v>
      </c>
      <c r="I33" s="90">
        <v>100</v>
      </c>
      <c r="J33" s="90">
        <v>571.56434999999999</v>
      </c>
      <c r="K33" s="91">
        <v>1.2490757848152773E-3</v>
      </c>
      <c r="L33" s="91">
        <f t="shared" si="0"/>
        <v>4.844277958917647E-2</v>
      </c>
      <c r="M33" s="91">
        <f>J33/'סכום נכסי הקרן'!$C$42</f>
        <v>9.7160267252093912E-4</v>
      </c>
    </row>
    <row r="34" spans="2:13">
      <c r="B34" s="86" t="s">
        <v>1806</v>
      </c>
      <c r="C34" s="87">
        <v>8803</v>
      </c>
      <c r="D34" s="88" t="s">
        <v>29</v>
      </c>
      <c r="E34" s="87" t="s">
        <v>1807</v>
      </c>
      <c r="F34" s="88" t="s">
        <v>546</v>
      </c>
      <c r="G34" s="88" t="s">
        <v>134</v>
      </c>
      <c r="H34" s="90">
        <v>15556.18</v>
      </c>
      <c r="I34" s="90">
        <v>144.71680000000001</v>
      </c>
      <c r="J34" s="90">
        <v>88.523300000000006</v>
      </c>
      <c r="K34" s="91">
        <v>1.0291133390276505E-3</v>
      </c>
      <c r="L34" s="91">
        <f t="shared" si="0"/>
        <v>7.5027679917520143E-3</v>
      </c>
      <c r="M34" s="91">
        <f>J34/'סכום נכסי הקרן'!$C$42</f>
        <v>1.5048082488065056E-4</v>
      </c>
    </row>
    <row r="35" spans="2:13">
      <c r="B35" s="92"/>
      <c r="C35" s="87"/>
      <c r="D35" s="87"/>
      <c r="E35" s="87"/>
      <c r="F35" s="87"/>
      <c r="G35" s="87"/>
      <c r="H35" s="90"/>
      <c r="I35" s="90"/>
      <c r="J35" s="87"/>
      <c r="K35" s="87"/>
      <c r="L35" s="91"/>
      <c r="M35" s="87"/>
    </row>
    <row r="36" spans="2:13">
      <c r="B36" s="79" t="s">
        <v>198</v>
      </c>
      <c r="C36" s="80"/>
      <c r="D36" s="81"/>
      <c r="E36" s="80"/>
      <c r="F36" s="81"/>
      <c r="G36" s="81"/>
      <c r="H36" s="83"/>
      <c r="I36" s="83"/>
      <c r="J36" s="83">
        <v>8742.1771800000024</v>
      </c>
      <c r="K36" s="84"/>
      <c r="L36" s="84">
        <f t="shared" si="0"/>
        <v>0.74094082715317777</v>
      </c>
      <c r="M36" s="84">
        <f>J36/'סכום נכסי הקרן'!$C$42</f>
        <v>1.4860833625714356E-2</v>
      </c>
    </row>
    <row r="37" spans="2:13">
      <c r="B37" s="85" t="s">
        <v>65</v>
      </c>
      <c r="C37" s="80"/>
      <c r="D37" s="81"/>
      <c r="E37" s="80"/>
      <c r="F37" s="81"/>
      <c r="G37" s="81"/>
      <c r="H37" s="83"/>
      <c r="I37" s="83"/>
      <c r="J37" s="83">
        <v>8742.1771800000024</v>
      </c>
      <c r="K37" s="84"/>
      <c r="L37" s="84">
        <f t="shared" si="0"/>
        <v>0.74094082715317777</v>
      </c>
      <c r="M37" s="84">
        <f>J37/'סכום נכסי הקרן'!$C$42</f>
        <v>1.4860833625714356E-2</v>
      </c>
    </row>
    <row r="38" spans="2:13">
      <c r="B38" s="86" t="s">
        <v>1808</v>
      </c>
      <c r="C38" s="87">
        <v>6824</v>
      </c>
      <c r="D38" s="88" t="s">
        <v>29</v>
      </c>
      <c r="E38" s="87"/>
      <c r="F38" s="88" t="s">
        <v>744</v>
      </c>
      <c r="G38" s="88" t="s">
        <v>132</v>
      </c>
      <c r="H38" s="90">
        <v>976.12</v>
      </c>
      <c r="I38" s="90">
        <v>12737.3254</v>
      </c>
      <c r="J38" s="90">
        <v>449.45865999999995</v>
      </c>
      <c r="K38" s="91">
        <v>5.9295323446749947E-4</v>
      </c>
      <c r="L38" s="91">
        <f t="shared" si="0"/>
        <v>3.809374535137925E-2</v>
      </c>
      <c r="M38" s="91">
        <f>J38/'סכום נכסי הקרן'!$C$42</f>
        <v>7.6403511738211123E-4</v>
      </c>
    </row>
    <row r="39" spans="2:13">
      <c r="B39" s="86" t="s">
        <v>1809</v>
      </c>
      <c r="C39" s="87">
        <v>6900</v>
      </c>
      <c r="D39" s="88" t="s">
        <v>29</v>
      </c>
      <c r="E39" s="87"/>
      <c r="F39" s="88" t="s">
        <v>744</v>
      </c>
      <c r="G39" s="88" t="s">
        <v>132</v>
      </c>
      <c r="H39" s="90">
        <v>1437.59</v>
      </c>
      <c r="I39" s="90">
        <v>7958.1319999999996</v>
      </c>
      <c r="J39" s="90">
        <v>413.57461999999998</v>
      </c>
      <c r="K39" s="91">
        <v>3.9561610060193342E-4</v>
      </c>
      <c r="L39" s="91">
        <f t="shared" si="0"/>
        <v>3.5052403391389639E-2</v>
      </c>
      <c r="M39" s="91">
        <f>J39/'סכום נכסי הקרן'!$C$42</f>
        <v>7.0303581054142344E-4</v>
      </c>
    </row>
    <row r="40" spans="2:13">
      <c r="B40" s="86" t="s">
        <v>1810</v>
      </c>
      <c r="C40" s="87">
        <v>7019</v>
      </c>
      <c r="D40" s="88" t="s">
        <v>29</v>
      </c>
      <c r="E40" s="87"/>
      <c r="F40" s="88" t="s">
        <v>744</v>
      </c>
      <c r="G40" s="88" t="s">
        <v>132</v>
      </c>
      <c r="H40" s="90">
        <v>1043.55</v>
      </c>
      <c r="I40" s="90">
        <v>11369.545599999999</v>
      </c>
      <c r="J40" s="90">
        <v>428.90851000000004</v>
      </c>
      <c r="K40" s="91">
        <v>7.1083396310250293E-4</v>
      </c>
      <c r="L40" s="91">
        <f t="shared" si="0"/>
        <v>3.6352023029169143E-2</v>
      </c>
      <c r="M40" s="91">
        <f>J40/'סכום נכסי הקרן'!$C$42</f>
        <v>7.2910190179456427E-4</v>
      </c>
    </row>
    <row r="41" spans="2:13">
      <c r="B41" s="86" t="s">
        <v>1811</v>
      </c>
      <c r="C41" s="87">
        <v>7983</v>
      </c>
      <c r="D41" s="88" t="s">
        <v>29</v>
      </c>
      <c r="E41" s="87"/>
      <c r="F41" s="88" t="s">
        <v>714</v>
      </c>
      <c r="G41" s="88" t="s">
        <v>132</v>
      </c>
      <c r="H41" s="90">
        <v>1249.74</v>
      </c>
      <c r="I41" s="90">
        <v>2258.1482999999998</v>
      </c>
      <c r="J41" s="90">
        <v>102.01845</v>
      </c>
      <c r="K41" s="91">
        <v>6.1910791367598167E-7</v>
      </c>
      <c r="L41" s="91">
        <f t="shared" si="0"/>
        <v>8.6465457255677693E-3</v>
      </c>
      <c r="M41" s="91">
        <f>J41/'סכום נכסי הקרן'!$C$42</f>
        <v>1.7342124061174181E-4</v>
      </c>
    </row>
    <row r="42" spans="2:13">
      <c r="B42" s="86" t="s">
        <v>1812</v>
      </c>
      <c r="C42" s="87">
        <v>9035</v>
      </c>
      <c r="D42" s="88" t="s">
        <v>29</v>
      </c>
      <c r="E42" s="87"/>
      <c r="F42" s="88" t="s">
        <v>776</v>
      </c>
      <c r="G42" s="88" t="s">
        <v>134</v>
      </c>
      <c r="H42" s="90">
        <v>41191</v>
      </c>
      <c r="I42" s="90">
        <v>100</v>
      </c>
      <c r="J42" s="90">
        <v>161.97125</v>
      </c>
      <c r="K42" s="91">
        <v>5.6180070594141014E-4</v>
      </c>
      <c r="L42" s="91">
        <f t="shared" si="0"/>
        <v>1.3727828832454997E-2</v>
      </c>
      <c r="M42" s="91">
        <f>J42/'סכום נכסי הקרן'!$C$42</f>
        <v>2.7533505085045485E-4</v>
      </c>
    </row>
    <row r="43" spans="2:13">
      <c r="B43" s="86" t="s">
        <v>1813</v>
      </c>
      <c r="C43" s="87">
        <v>8459</v>
      </c>
      <c r="D43" s="88" t="s">
        <v>29</v>
      </c>
      <c r="E43" s="87"/>
      <c r="F43" s="88" t="s">
        <v>776</v>
      </c>
      <c r="G43" s="88" t="s">
        <v>132</v>
      </c>
      <c r="H43" s="90">
        <v>196075.55</v>
      </c>
      <c r="I43" s="90">
        <v>218.5812</v>
      </c>
      <c r="J43" s="90">
        <v>1549.33221</v>
      </c>
      <c r="K43" s="91">
        <v>4.2004634536833309E-4</v>
      </c>
      <c r="L43" s="91">
        <f t="shared" si="0"/>
        <v>0.13131322616507077</v>
      </c>
      <c r="M43" s="91">
        <f>J43/'סכום נכסי הקרן'!$C$42</f>
        <v>2.6337110000978418E-3</v>
      </c>
    </row>
    <row r="44" spans="2:13">
      <c r="B44" s="86" t="s">
        <v>1814</v>
      </c>
      <c r="C44" s="87">
        <v>8564</v>
      </c>
      <c r="D44" s="88" t="s">
        <v>29</v>
      </c>
      <c r="E44" s="87"/>
      <c r="F44" s="88" t="s">
        <v>768</v>
      </c>
      <c r="G44" s="88" t="s">
        <v>132</v>
      </c>
      <c r="H44" s="90">
        <v>262.7</v>
      </c>
      <c r="I44" s="90">
        <v>14777.717699999999</v>
      </c>
      <c r="J44" s="90">
        <v>140.33813000000001</v>
      </c>
      <c r="K44" s="91">
        <v>4.1306545630196258E-5</v>
      </c>
      <c r="L44" s="91">
        <f t="shared" si="0"/>
        <v>1.1894319685171397E-2</v>
      </c>
      <c r="M44" s="91">
        <f>J44/'סכום נכסי הקרן'!$C$42</f>
        <v>2.3856089373767099E-4</v>
      </c>
    </row>
    <row r="45" spans="2:13">
      <c r="B45" s="86" t="s">
        <v>1815</v>
      </c>
      <c r="C45" s="87">
        <v>8568</v>
      </c>
      <c r="D45" s="88" t="s">
        <v>29</v>
      </c>
      <c r="E45" s="87"/>
      <c r="F45" s="88" t="s">
        <v>776</v>
      </c>
      <c r="G45" s="88" t="s">
        <v>132</v>
      </c>
      <c r="H45" s="90">
        <v>137553.44</v>
      </c>
      <c r="I45" s="90">
        <v>114.9161</v>
      </c>
      <c r="J45" s="90">
        <v>571.42684999999994</v>
      </c>
      <c r="K45" s="91">
        <v>1.0226695185295554E-3</v>
      </c>
      <c r="L45" s="91">
        <f t="shared" si="0"/>
        <v>4.843112581442037E-2</v>
      </c>
      <c r="M45" s="91">
        <f>J45/'סכום נכסי הקרן'!$C$42</f>
        <v>9.7136893616654317E-4</v>
      </c>
    </row>
    <row r="46" spans="2:13">
      <c r="B46" s="86" t="s">
        <v>1816</v>
      </c>
      <c r="C46" s="87">
        <v>8932</v>
      </c>
      <c r="D46" s="88" t="s">
        <v>29</v>
      </c>
      <c r="E46" s="87"/>
      <c r="F46" s="88" t="s">
        <v>776</v>
      </c>
      <c r="G46" s="88" t="s">
        <v>132</v>
      </c>
      <c r="H46" s="90">
        <v>11361.3</v>
      </c>
      <c r="I46" s="90">
        <v>100</v>
      </c>
      <c r="J46" s="90">
        <v>41.071100000000001</v>
      </c>
      <c r="K46" s="91">
        <v>5.4685899065166606E-4</v>
      </c>
      <c r="L46" s="91">
        <f t="shared" si="0"/>
        <v>3.4809698064356635E-3</v>
      </c>
      <c r="M46" s="91">
        <f>J46/'סכום נכסי הקרן'!$C$42</f>
        <v>6.9816794072924152E-5</v>
      </c>
    </row>
    <row r="47" spans="2:13">
      <c r="B47" s="86" t="s">
        <v>1817</v>
      </c>
      <c r="C47" s="87">
        <v>8783</v>
      </c>
      <c r="D47" s="88" t="s">
        <v>29</v>
      </c>
      <c r="E47" s="87"/>
      <c r="F47" s="88" t="s">
        <v>744</v>
      </c>
      <c r="G47" s="88" t="s">
        <v>132</v>
      </c>
      <c r="H47" s="90">
        <v>281397.90000000002</v>
      </c>
      <c r="I47" s="90">
        <v>131.72819999999999</v>
      </c>
      <c r="J47" s="90">
        <v>1340.0096100000001</v>
      </c>
      <c r="K47" s="91">
        <v>9.6274671037365725E-4</v>
      </c>
      <c r="L47" s="91">
        <f t="shared" si="0"/>
        <v>0.11357214666136599</v>
      </c>
      <c r="M47" s="91">
        <f>J47/'סכום נכסי הקרן'!$C$42</f>
        <v>2.2778833534312301E-3</v>
      </c>
    </row>
    <row r="48" spans="2:13">
      <c r="B48" s="86" t="s">
        <v>1818</v>
      </c>
      <c r="C48" s="87">
        <v>9116</v>
      </c>
      <c r="D48" s="88" t="s">
        <v>29</v>
      </c>
      <c r="E48" s="87"/>
      <c r="F48" s="88" t="s">
        <v>776</v>
      </c>
      <c r="G48" s="88" t="s">
        <v>134</v>
      </c>
      <c r="H48" s="90">
        <v>92855.34</v>
      </c>
      <c r="I48" s="90">
        <v>100</v>
      </c>
      <c r="J48" s="90">
        <v>365.12577000000005</v>
      </c>
      <c r="K48" s="91">
        <v>1.3777786619256383E-3</v>
      </c>
      <c r="L48" s="91">
        <f t="shared" si="0"/>
        <v>3.0946134408904865E-2</v>
      </c>
      <c r="M48" s="91">
        <f>J48/'סכום נכסי הקרן'!$C$42</f>
        <v>6.2067757364199809E-4</v>
      </c>
    </row>
    <row r="49" spans="2:13">
      <c r="B49" s="86" t="s">
        <v>1819</v>
      </c>
      <c r="C49" s="87">
        <v>9291</v>
      </c>
      <c r="D49" s="88" t="s">
        <v>29</v>
      </c>
      <c r="E49" s="87"/>
      <c r="F49" s="88" t="s">
        <v>776</v>
      </c>
      <c r="G49" s="88" t="s">
        <v>134</v>
      </c>
      <c r="H49" s="90">
        <v>37568.68</v>
      </c>
      <c r="I49" s="90">
        <v>100</v>
      </c>
      <c r="J49" s="90">
        <v>147.72756000000001</v>
      </c>
      <c r="K49" s="91">
        <v>1.3777840247175524E-3</v>
      </c>
      <c r="L49" s="91">
        <f t="shared" si="0"/>
        <v>1.2520608796414336E-2</v>
      </c>
      <c r="M49" s="91">
        <f>J49/'סכום נכסי הקרן'!$C$42</f>
        <v>2.511221914050402E-4</v>
      </c>
    </row>
    <row r="50" spans="2:13">
      <c r="B50" s="86" t="s">
        <v>1820</v>
      </c>
      <c r="C50" s="87" t="s">
        <v>1821</v>
      </c>
      <c r="D50" s="88" t="s">
        <v>29</v>
      </c>
      <c r="E50" s="87"/>
      <c r="F50" s="88" t="s">
        <v>776</v>
      </c>
      <c r="G50" s="88" t="s">
        <v>134</v>
      </c>
      <c r="H50" s="90">
        <v>11431.02</v>
      </c>
      <c r="I50" s="90">
        <v>100</v>
      </c>
      <c r="J50" s="90">
        <v>44.949059999999996</v>
      </c>
      <c r="K50" s="91">
        <v>1.3777865184886919E-3</v>
      </c>
      <c r="L50" s="91">
        <f t="shared" si="0"/>
        <v>3.8096452417311685E-3</v>
      </c>
      <c r="M50" s="91">
        <f>J50/'סכום נכסי הקרן'!$C$42</f>
        <v>7.6408941221236141E-5</v>
      </c>
    </row>
    <row r="51" spans="2:13">
      <c r="B51" s="86" t="s">
        <v>1822</v>
      </c>
      <c r="C51" s="87">
        <v>8215</v>
      </c>
      <c r="D51" s="88" t="s">
        <v>29</v>
      </c>
      <c r="E51" s="87"/>
      <c r="F51" s="88" t="s">
        <v>776</v>
      </c>
      <c r="G51" s="88" t="s">
        <v>132</v>
      </c>
      <c r="H51" s="90">
        <v>261140.32</v>
      </c>
      <c r="I51" s="90">
        <v>142.95779999999999</v>
      </c>
      <c r="J51" s="90">
        <v>1349.5534700000001</v>
      </c>
      <c r="K51" s="91">
        <v>2.6316968117739346E-4</v>
      </c>
      <c r="L51" s="91">
        <f t="shared" si="0"/>
        <v>0.1143810338958654</v>
      </c>
      <c r="M51" s="91">
        <f>J51/'סכום נכסי הקרן'!$C$42</f>
        <v>2.2941069682913344E-3</v>
      </c>
    </row>
    <row r="52" spans="2:13">
      <c r="B52" s="86" t="s">
        <v>1823</v>
      </c>
      <c r="C52" s="87">
        <v>8255</v>
      </c>
      <c r="D52" s="88" t="s">
        <v>29</v>
      </c>
      <c r="E52" s="87"/>
      <c r="F52" s="88" t="s">
        <v>768</v>
      </c>
      <c r="G52" s="88" t="s">
        <v>132</v>
      </c>
      <c r="H52" s="90">
        <v>45046.77</v>
      </c>
      <c r="I52" s="90">
        <v>94.250100000000003</v>
      </c>
      <c r="J52" s="90">
        <v>153.48071999999999</v>
      </c>
      <c r="K52" s="91">
        <v>4.5092736498453581E-5</v>
      </c>
      <c r="L52" s="91">
        <f t="shared" si="0"/>
        <v>1.3008216292965277E-2</v>
      </c>
      <c r="M52" s="91">
        <f>J52/'סכום נכסי הקרן'!$C$42</f>
        <v>2.6090199245708371E-4</v>
      </c>
    </row>
    <row r="53" spans="2:13">
      <c r="B53" s="86" t="s">
        <v>1824</v>
      </c>
      <c r="C53" s="87">
        <v>8735</v>
      </c>
      <c r="D53" s="88" t="s">
        <v>29</v>
      </c>
      <c r="E53" s="87"/>
      <c r="F53" s="88" t="s">
        <v>744</v>
      </c>
      <c r="G53" s="88" t="s">
        <v>134</v>
      </c>
      <c r="H53" s="90">
        <v>26319.94</v>
      </c>
      <c r="I53" s="90">
        <v>97.475800000000007</v>
      </c>
      <c r="J53" s="90">
        <v>100.88283</v>
      </c>
      <c r="K53" s="91">
        <v>1.0153637100973343E-3</v>
      </c>
      <c r="L53" s="91">
        <f t="shared" si="0"/>
        <v>8.5502965641967681E-3</v>
      </c>
      <c r="M53" s="91">
        <f>J53/'סכום נכסי הקרן'!$C$42</f>
        <v>1.7149079931153084E-4</v>
      </c>
    </row>
    <row r="54" spans="2:13">
      <c r="B54" s="86" t="s">
        <v>1825</v>
      </c>
      <c r="C54" s="87">
        <v>8773</v>
      </c>
      <c r="D54" s="88" t="s">
        <v>29</v>
      </c>
      <c r="E54" s="87"/>
      <c r="F54" s="88" t="s">
        <v>714</v>
      </c>
      <c r="G54" s="88" t="s">
        <v>132</v>
      </c>
      <c r="H54" s="90">
        <v>1871.77</v>
      </c>
      <c r="I54" s="90">
        <v>2467.1547</v>
      </c>
      <c r="J54" s="90">
        <v>166.93875</v>
      </c>
      <c r="K54" s="91">
        <v>9.2725496469769088E-7</v>
      </c>
      <c r="L54" s="91">
        <f t="shared" si="0"/>
        <v>1.4148847931370515E-2</v>
      </c>
      <c r="M54" s="91">
        <f>J54/'סכום נכסי הקרן'!$C$42</f>
        <v>2.8377930787199191E-4</v>
      </c>
    </row>
    <row r="55" spans="2:13">
      <c r="B55" s="86" t="s">
        <v>1826</v>
      </c>
      <c r="C55" s="87">
        <v>8432</v>
      </c>
      <c r="D55" s="88" t="s">
        <v>29</v>
      </c>
      <c r="E55" s="87"/>
      <c r="F55" s="88" t="s">
        <v>795</v>
      </c>
      <c r="G55" s="88" t="s">
        <v>132</v>
      </c>
      <c r="H55" s="90">
        <v>2745.03</v>
      </c>
      <c r="I55" s="90">
        <v>3362.7687999999998</v>
      </c>
      <c r="J55" s="90">
        <v>333.69707</v>
      </c>
      <c r="K55" s="91">
        <v>6.6968767060587275E-5</v>
      </c>
      <c r="L55" s="91">
        <f t="shared" si="0"/>
        <v>2.8282403567619272E-2</v>
      </c>
      <c r="M55" s="91">
        <f>J55/'סכום נכסי הקרן'!$C$42</f>
        <v>5.6725190264999366E-4</v>
      </c>
    </row>
    <row r="56" spans="2:13">
      <c r="B56" s="86" t="s">
        <v>1827</v>
      </c>
      <c r="C56" s="87">
        <v>7943</v>
      </c>
      <c r="D56" s="88" t="s">
        <v>29</v>
      </c>
      <c r="E56" s="87"/>
      <c r="F56" s="88" t="s">
        <v>744</v>
      </c>
      <c r="G56" s="88" t="s">
        <v>132</v>
      </c>
      <c r="H56" s="90">
        <v>146293.29</v>
      </c>
      <c r="I56" s="90">
        <v>80.907799999999995</v>
      </c>
      <c r="J56" s="90">
        <v>427.88109000000003</v>
      </c>
      <c r="K56" s="91">
        <v>1.9906239494163537E-3</v>
      </c>
      <c r="L56" s="91">
        <f t="shared" si="0"/>
        <v>3.6264944329097118E-2</v>
      </c>
      <c r="M56" s="91">
        <f>J56/'סכום נכסי הקרן'!$C$42</f>
        <v>7.2735538975650339E-4</v>
      </c>
    </row>
    <row r="57" spans="2:13">
      <c r="B57" s="86" t="s">
        <v>1828</v>
      </c>
      <c r="C57" s="87">
        <v>8372</v>
      </c>
      <c r="D57" s="88" t="s">
        <v>29</v>
      </c>
      <c r="E57" s="87"/>
      <c r="F57" s="88" t="s">
        <v>795</v>
      </c>
      <c r="G57" s="88" t="s">
        <v>132</v>
      </c>
      <c r="H57" s="90">
        <v>817.93</v>
      </c>
      <c r="I57" s="90">
        <v>5672.6963999999998</v>
      </c>
      <c r="J57" s="90">
        <v>167.73126000000002</v>
      </c>
      <c r="K57" s="91">
        <v>4.3311307459788138E-5</v>
      </c>
      <c r="L57" s="91">
        <f t="shared" si="0"/>
        <v>1.4216016898875607E-2</v>
      </c>
      <c r="M57" s="91">
        <f>J57/'סכום נכסי הקרן'!$C$42</f>
        <v>2.8512649622269918E-4</v>
      </c>
    </row>
    <row r="58" spans="2:13">
      <c r="B58" s="86" t="s">
        <v>1829</v>
      </c>
      <c r="C58" s="87">
        <v>7425</v>
      </c>
      <c r="D58" s="88" t="s">
        <v>29</v>
      </c>
      <c r="E58" s="87"/>
      <c r="F58" s="88" t="s">
        <v>744</v>
      </c>
      <c r="G58" s="88" t="s">
        <v>132</v>
      </c>
      <c r="H58" s="90">
        <v>70890.89</v>
      </c>
      <c r="I58" s="90">
        <v>111.6399</v>
      </c>
      <c r="J58" s="90">
        <v>286.10021</v>
      </c>
      <c r="K58" s="91">
        <v>7.1668493150684929E-4</v>
      </c>
      <c r="L58" s="91">
        <f t="shared" si="0"/>
        <v>2.4248344763712258E-2</v>
      </c>
      <c r="M58" s="91">
        <f>J58/'סכום נכסי הקרן'!$C$42</f>
        <v>4.8634196419843528E-4</v>
      </c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109" t="s">
        <v>221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109" t="s">
        <v>112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109" t="s">
        <v>204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109" t="s">
        <v>212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5.7109375" style="2" customWidth="1"/>
    <col min="4" max="4" width="12.28515625" style="1" bestFit="1" customWidth="1"/>
    <col min="5" max="5" width="17.28515625" style="1" customWidth="1"/>
    <col min="6" max="6" width="13.140625" style="1" bestFit="1" customWidth="1"/>
    <col min="7" max="7" width="9.57031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9453</v>
      </c>
    </row>
    <row r="6" spans="2:11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116</v>
      </c>
      <c r="C8" s="29" t="s">
        <v>47</v>
      </c>
      <c r="D8" s="29" t="s">
        <v>103</v>
      </c>
      <c r="E8" s="29" t="s">
        <v>104</v>
      </c>
      <c r="F8" s="29" t="s">
        <v>206</v>
      </c>
      <c r="G8" s="29" t="s">
        <v>205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1830</v>
      </c>
      <c r="C11" s="74"/>
      <c r="D11" s="75"/>
      <c r="E11" s="97"/>
      <c r="F11" s="77"/>
      <c r="G11" s="98"/>
      <c r="H11" s="77">
        <v>53548.958235469989</v>
      </c>
      <c r="I11" s="78"/>
      <c r="J11" s="78">
        <f>IFERROR(H11/$H$11,0)</f>
        <v>1</v>
      </c>
      <c r="K11" s="78">
        <f>H11/'סכום נכסי הקרן'!$C$42</f>
        <v>9.102791476111971E-2</v>
      </c>
    </row>
    <row r="12" spans="2:11" ht="21" customHeight="1">
      <c r="B12" s="79" t="s">
        <v>1831</v>
      </c>
      <c r="C12" s="80"/>
      <c r="D12" s="81"/>
      <c r="E12" s="99"/>
      <c r="F12" s="83"/>
      <c r="G12" s="100"/>
      <c r="H12" s="83">
        <v>3634.7543025729992</v>
      </c>
      <c r="I12" s="84"/>
      <c r="J12" s="84">
        <f t="shared" ref="J12:J75" si="0">IFERROR(H12/$H$11,0)</f>
        <v>6.7877217827281566E-2</v>
      </c>
      <c r="K12" s="84">
        <f>H12/'סכום נכסי הקרן'!$C$42</f>
        <v>6.1787215986037411E-3</v>
      </c>
    </row>
    <row r="13" spans="2:11">
      <c r="B13" s="85" t="s">
        <v>194</v>
      </c>
      <c r="C13" s="80"/>
      <c r="D13" s="81"/>
      <c r="E13" s="99"/>
      <c r="F13" s="83"/>
      <c r="G13" s="100"/>
      <c r="H13" s="83">
        <v>302.26701496800001</v>
      </c>
      <c r="I13" s="84"/>
      <c r="J13" s="84">
        <f t="shared" si="0"/>
        <v>5.6446852549184249E-3</v>
      </c>
      <c r="K13" s="84">
        <f>H13/'סכום נכסי הקרן'!$C$42</f>
        <v>5.1382392823806373E-4</v>
      </c>
    </row>
    <row r="14" spans="2:11">
      <c r="B14" s="86" t="s">
        <v>1832</v>
      </c>
      <c r="C14" s="87">
        <v>7034</v>
      </c>
      <c r="D14" s="88" t="s">
        <v>132</v>
      </c>
      <c r="E14" s="101">
        <v>43850</v>
      </c>
      <c r="F14" s="90">
        <v>39052.129999999997</v>
      </c>
      <c r="G14" s="102">
        <v>71.479299999999995</v>
      </c>
      <c r="H14" s="90">
        <v>100.90978999999999</v>
      </c>
      <c r="I14" s="91">
        <v>5.9836985714285709E-4</v>
      </c>
      <c r="J14" s="91">
        <f t="shared" si="0"/>
        <v>1.8844398345953055E-3</v>
      </c>
      <c r="K14" s="91">
        <f>H14/'סכום נכסי הקרן'!$C$42</f>
        <v>1.7153662863599999E-4</v>
      </c>
    </row>
    <row r="15" spans="2:11">
      <c r="B15" s="86" t="s">
        <v>1833</v>
      </c>
      <c r="C15" s="110">
        <v>91381</v>
      </c>
      <c r="D15" s="88" t="s">
        <v>132</v>
      </c>
      <c r="E15" s="101">
        <v>44742</v>
      </c>
      <c r="F15" s="90">
        <v>19670.080000000002</v>
      </c>
      <c r="G15" s="102">
        <v>100</v>
      </c>
      <c r="H15" s="90">
        <v>71.107350000000011</v>
      </c>
      <c r="I15" s="91">
        <v>2.0000000000000001E-4</v>
      </c>
      <c r="J15" s="91">
        <f t="shared" si="0"/>
        <v>1.3278941802624951E-3</v>
      </c>
      <c r="K15" s="91">
        <f>H15/'סכום נכסי הקרן'!$C$42</f>
        <v>1.2087543825272134E-4</v>
      </c>
    </row>
    <row r="16" spans="2:11">
      <c r="B16" s="86" t="s">
        <v>1834</v>
      </c>
      <c r="C16" s="87">
        <v>8401</v>
      </c>
      <c r="D16" s="88" t="s">
        <v>132</v>
      </c>
      <c r="E16" s="101">
        <v>44621</v>
      </c>
      <c r="F16" s="90">
        <v>6245.7533869999997</v>
      </c>
      <c r="G16" s="102">
        <v>59.898299999999999</v>
      </c>
      <c r="H16" s="90">
        <v>13.52407702</v>
      </c>
      <c r="I16" s="91">
        <v>5.5517835562886666E-4</v>
      </c>
      <c r="J16" s="91">
        <f t="shared" si="0"/>
        <v>2.5255537111535932E-4</v>
      </c>
      <c r="K16" s="91">
        <f>H16/'סכום נכסי הקרן'!$C$42</f>
        <v>2.2989588794351884E-5</v>
      </c>
    </row>
    <row r="17" spans="2:11">
      <c r="B17" s="86" t="s">
        <v>1835</v>
      </c>
      <c r="C17" s="87">
        <v>8507</v>
      </c>
      <c r="D17" s="88" t="s">
        <v>132</v>
      </c>
      <c r="E17" s="101">
        <v>44621</v>
      </c>
      <c r="F17" s="90">
        <v>4996.6027100000001</v>
      </c>
      <c r="G17" s="102">
        <v>87.794200000000004</v>
      </c>
      <c r="H17" s="90">
        <v>15.858019484</v>
      </c>
      <c r="I17" s="91">
        <v>3.3310699870773333E-4</v>
      </c>
      <c r="J17" s="91">
        <f t="shared" si="0"/>
        <v>2.9614057876285439E-4</v>
      </c>
      <c r="K17" s="91">
        <f>H17/'סכום נכסי הקרן'!$C$42</f>
        <v>2.6957059360933767E-5</v>
      </c>
    </row>
    <row r="18" spans="2:11">
      <c r="B18" s="86" t="s">
        <v>1836</v>
      </c>
      <c r="C18" s="110">
        <v>85741</v>
      </c>
      <c r="D18" s="88" t="s">
        <v>132</v>
      </c>
      <c r="E18" s="101">
        <v>44404</v>
      </c>
      <c r="F18" s="90">
        <v>10790</v>
      </c>
      <c r="G18" s="102">
        <v>100</v>
      </c>
      <c r="H18" s="90">
        <v>39.005870000000002</v>
      </c>
      <c r="I18" s="91">
        <v>1E-4</v>
      </c>
      <c r="J18" s="91">
        <f t="shared" si="0"/>
        <v>7.2841510433275104E-4</v>
      </c>
      <c r="K18" s="91">
        <f>H18/'סכום נכסי הקרן'!$C$42</f>
        <v>6.6306108027913788E-5</v>
      </c>
    </row>
    <row r="19" spans="2:11">
      <c r="B19" s="86" t="s">
        <v>1837</v>
      </c>
      <c r="C19" s="87">
        <v>8402</v>
      </c>
      <c r="D19" s="88" t="s">
        <v>132</v>
      </c>
      <c r="E19" s="101">
        <v>44560</v>
      </c>
      <c r="F19" s="90">
        <v>8420.7753400000001</v>
      </c>
      <c r="G19" s="102">
        <v>105.4036</v>
      </c>
      <c r="H19" s="90">
        <v>32.086018463999999</v>
      </c>
      <c r="I19" s="91">
        <v>3.2916190676546671E-4</v>
      </c>
      <c r="J19" s="91">
        <f t="shared" si="0"/>
        <v>5.9919033948165068E-4</v>
      </c>
      <c r="K19" s="91">
        <f>H19/'סכום נכסי הקרן'!$C$42</f>
        <v>5.4543047148022089E-5</v>
      </c>
    </row>
    <row r="20" spans="2:11">
      <c r="B20" s="86" t="s">
        <v>1838</v>
      </c>
      <c r="C20" s="87">
        <v>8291</v>
      </c>
      <c r="D20" s="88" t="s">
        <v>132</v>
      </c>
      <c r="E20" s="101">
        <v>44279</v>
      </c>
      <c r="F20" s="90">
        <v>8055.65</v>
      </c>
      <c r="G20" s="102">
        <v>102.2482</v>
      </c>
      <c r="H20" s="90">
        <v>29.77589</v>
      </c>
      <c r="I20" s="91">
        <v>1.019702806824436E-3</v>
      </c>
      <c r="J20" s="91">
        <f t="shared" si="0"/>
        <v>5.5604984636800864E-4</v>
      </c>
      <c r="K20" s="91">
        <f>H20/'סכום נכסי הקרן'!$C$42</f>
        <v>5.0616058018120803E-5</v>
      </c>
    </row>
    <row r="21" spans="2:11">
      <c r="B21" s="92"/>
      <c r="C21" s="87"/>
      <c r="D21" s="87"/>
      <c r="E21" s="87"/>
      <c r="F21" s="90"/>
      <c r="G21" s="102"/>
      <c r="H21" s="87"/>
      <c r="I21" s="87"/>
      <c r="J21" s="91"/>
      <c r="K21" s="87"/>
    </row>
    <row r="22" spans="2:11" ht="16.5" customHeight="1">
      <c r="B22" s="85" t="s">
        <v>196</v>
      </c>
      <c r="C22" s="87"/>
      <c r="D22" s="88"/>
      <c r="E22" s="101"/>
      <c r="F22" s="90"/>
      <c r="G22" s="102"/>
      <c r="H22" s="90">
        <v>626.07024000000001</v>
      </c>
      <c r="I22" s="91"/>
      <c r="J22" s="91">
        <f t="shared" si="0"/>
        <v>1.1691548456404908E-2</v>
      </c>
      <c r="K22" s="91">
        <f>H22/'סכום נכסי הקרן'!$C$42</f>
        <v>1.0642572763151267E-3</v>
      </c>
    </row>
    <row r="23" spans="2:11" ht="16.5" customHeight="1">
      <c r="B23" s="86" t="s">
        <v>1839</v>
      </c>
      <c r="C23" s="87">
        <v>8510</v>
      </c>
      <c r="D23" s="88" t="s">
        <v>133</v>
      </c>
      <c r="E23" s="101">
        <v>44655</v>
      </c>
      <c r="F23" s="90">
        <v>316798.27</v>
      </c>
      <c r="G23" s="102">
        <v>89.812100000000001</v>
      </c>
      <c r="H23" s="90">
        <v>284.52317999999997</v>
      </c>
      <c r="I23" s="91">
        <v>4.3600091904761907E-4</v>
      </c>
      <c r="J23" s="91">
        <f t="shared" si="0"/>
        <v>5.3133280156239578E-3</v>
      </c>
      <c r="K23" s="91">
        <f>H23/'סכום נכסי הקרן'!$C$42</f>
        <v>4.8366116970408702E-4</v>
      </c>
    </row>
    <row r="24" spans="2:11" ht="16.5" customHeight="1">
      <c r="B24" s="86" t="s">
        <v>1840</v>
      </c>
      <c r="C24" s="87">
        <v>7004</v>
      </c>
      <c r="D24" s="88" t="s">
        <v>133</v>
      </c>
      <c r="E24" s="101">
        <v>43614</v>
      </c>
      <c r="F24" s="90">
        <v>363112.69</v>
      </c>
      <c r="G24" s="102">
        <v>94.060879</v>
      </c>
      <c r="H24" s="90">
        <v>341.54705999999999</v>
      </c>
      <c r="I24" s="91">
        <v>3.2568003333333334E-4</v>
      </c>
      <c r="J24" s="91">
        <f t="shared" si="0"/>
        <v>6.3782204407809486E-3</v>
      </c>
      <c r="K24" s="91">
        <f>H24/'סכום נכסי הקרן'!$C$42</f>
        <v>5.8059610661103961E-4</v>
      </c>
    </row>
    <row r="25" spans="2:11">
      <c r="B25" s="92"/>
      <c r="C25" s="87"/>
      <c r="D25" s="87"/>
      <c r="E25" s="87"/>
      <c r="F25" s="90"/>
      <c r="G25" s="102"/>
      <c r="H25" s="87"/>
      <c r="I25" s="87"/>
      <c r="J25" s="91"/>
      <c r="K25" s="87"/>
    </row>
    <row r="26" spans="2:11">
      <c r="B26" s="85" t="s">
        <v>197</v>
      </c>
      <c r="C26" s="80"/>
      <c r="D26" s="81"/>
      <c r="E26" s="99"/>
      <c r="F26" s="83"/>
      <c r="G26" s="100"/>
      <c r="H26" s="83">
        <v>2706.4170476049994</v>
      </c>
      <c r="I26" s="84"/>
      <c r="J26" s="84">
        <f t="shared" si="0"/>
        <v>5.0540984115958233E-2</v>
      </c>
      <c r="K26" s="84">
        <f>H26/'סכום נכסי הקרן'!$C$42</f>
        <v>4.6006403940505513E-3</v>
      </c>
    </row>
    <row r="27" spans="2:11">
      <c r="B27" s="86" t="s">
        <v>1841</v>
      </c>
      <c r="C27" s="110">
        <v>83021</v>
      </c>
      <c r="D27" s="88" t="s">
        <v>132</v>
      </c>
      <c r="E27" s="101">
        <v>44255</v>
      </c>
      <c r="F27" s="90">
        <v>21688.06</v>
      </c>
      <c r="G27" s="102">
        <v>100</v>
      </c>
      <c r="H27" s="90">
        <v>78.402320000000003</v>
      </c>
      <c r="I27" s="91">
        <v>0</v>
      </c>
      <c r="J27" s="91">
        <f t="shared" si="0"/>
        <v>1.4641240947254794E-3</v>
      </c>
      <c r="K27" s="91">
        <f>H27/'סכום נכסי הקרן'!$C$42</f>
        <v>1.3327616329437251E-4</v>
      </c>
    </row>
    <row r="28" spans="2:11">
      <c r="B28" s="86" t="s">
        <v>1842</v>
      </c>
      <c r="C28" s="87">
        <v>8292</v>
      </c>
      <c r="D28" s="88" t="s">
        <v>132</v>
      </c>
      <c r="E28" s="101">
        <v>44317</v>
      </c>
      <c r="F28" s="90">
        <v>29476.720000000001</v>
      </c>
      <c r="G28" s="102">
        <v>116.1189</v>
      </c>
      <c r="H28" s="90">
        <v>123.73436</v>
      </c>
      <c r="I28" s="91">
        <v>9.9920639999999996E-5</v>
      </c>
      <c r="J28" s="91">
        <f t="shared" si="0"/>
        <v>2.310677258293333E-3</v>
      </c>
      <c r="K28" s="91">
        <f>H28/'סכום נכסי הקרן'!$C$42</f>
        <v>2.1033613250838332E-4</v>
      </c>
    </row>
    <row r="29" spans="2:11">
      <c r="B29" s="86" t="s">
        <v>1843</v>
      </c>
      <c r="C29" s="87">
        <v>7038</v>
      </c>
      <c r="D29" s="88" t="s">
        <v>132</v>
      </c>
      <c r="E29" s="101">
        <v>43556</v>
      </c>
      <c r="F29" s="90">
        <v>73734.75</v>
      </c>
      <c r="G29" s="102">
        <v>117.84350000000001</v>
      </c>
      <c r="H29" s="90">
        <v>314.11316999999997</v>
      </c>
      <c r="I29" s="91">
        <v>1.3040286153846153E-4</v>
      </c>
      <c r="J29" s="91">
        <f t="shared" si="0"/>
        <v>5.8659062725133718E-3</v>
      </c>
      <c r="K29" s="91">
        <f>H29/'סכום נכסי הקרן'!$C$42</f>
        <v>5.3396121617106467E-4</v>
      </c>
    </row>
    <row r="30" spans="2:11">
      <c r="B30" s="86" t="s">
        <v>1844</v>
      </c>
      <c r="C30" s="110">
        <v>83791</v>
      </c>
      <c r="D30" s="88" t="s">
        <v>133</v>
      </c>
      <c r="E30" s="101">
        <v>44308</v>
      </c>
      <c r="F30" s="90">
        <v>212191.33</v>
      </c>
      <c r="G30" s="102">
        <v>100</v>
      </c>
      <c r="H30" s="90">
        <v>212.19132999999999</v>
      </c>
      <c r="I30" s="91">
        <v>1E-4</v>
      </c>
      <c r="J30" s="91">
        <f t="shared" si="0"/>
        <v>3.9625669105817973E-3</v>
      </c>
      <c r="K30" s="91">
        <f>H30/'סכום נכסי הקרן'!$C$42</f>
        <v>3.6070420297167332E-4</v>
      </c>
    </row>
    <row r="31" spans="2:11">
      <c r="B31" s="86" t="s">
        <v>1845</v>
      </c>
      <c r="C31" s="87">
        <v>7079</v>
      </c>
      <c r="D31" s="88" t="s">
        <v>133</v>
      </c>
      <c r="E31" s="101">
        <v>44166</v>
      </c>
      <c r="F31" s="90">
        <v>327509.15000000002</v>
      </c>
      <c r="G31" s="102">
        <v>56.796007000000003</v>
      </c>
      <c r="H31" s="90">
        <v>186.0121</v>
      </c>
      <c r="I31" s="91">
        <v>8.5418264214046817E-4</v>
      </c>
      <c r="J31" s="91">
        <f t="shared" si="0"/>
        <v>3.4736828900023028E-3</v>
      </c>
      <c r="K31" s="91">
        <f>H31/'סכום נכסי הקרן'!$C$42</f>
        <v>3.1620211001828958E-4</v>
      </c>
    </row>
    <row r="32" spans="2:11">
      <c r="B32" s="86" t="s">
        <v>1846</v>
      </c>
      <c r="C32" s="87">
        <v>8279</v>
      </c>
      <c r="D32" s="88" t="s">
        <v>133</v>
      </c>
      <c r="E32" s="101">
        <v>44308</v>
      </c>
      <c r="F32" s="90">
        <v>47246.54</v>
      </c>
      <c r="G32" s="102">
        <v>100.329408</v>
      </c>
      <c r="H32" s="90">
        <v>47.402169999999998</v>
      </c>
      <c r="I32" s="91">
        <v>7.3822718750000006E-4</v>
      </c>
      <c r="J32" s="91">
        <f t="shared" si="0"/>
        <v>8.8521180545771193E-4</v>
      </c>
      <c r="K32" s="91">
        <f>H32/'סכום נכסי הקרן'!$C$42</f>
        <v>8.0578984772741488E-5</v>
      </c>
    </row>
    <row r="33" spans="2:11">
      <c r="B33" s="86" t="s">
        <v>1847</v>
      </c>
      <c r="C33" s="87">
        <v>7992</v>
      </c>
      <c r="D33" s="88" t="s">
        <v>132</v>
      </c>
      <c r="E33" s="101">
        <v>44196</v>
      </c>
      <c r="F33" s="90">
        <v>58964.73</v>
      </c>
      <c r="G33" s="102">
        <v>111.49509999999999</v>
      </c>
      <c r="H33" s="90">
        <v>237.66014999999999</v>
      </c>
      <c r="I33" s="91">
        <v>1.0538444444444445E-3</v>
      </c>
      <c r="J33" s="91">
        <f t="shared" si="0"/>
        <v>4.4381843798891613E-3</v>
      </c>
      <c r="K33" s="91">
        <f>H33/'סכום נכסי הקרן'!$C$42</f>
        <v>4.0399866942668355E-4</v>
      </c>
    </row>
    <row r="34" spans="2:11">
      <c r="B34" s="86" t="s">
        <v>1848</v>
      </c>
      <c r="C34" s="87">
        <v>6662</v>
      </c>
      <c r="D34" s="88" t="s">
        <v>132</v>
      </c>
      <c r="E34" s="101">
        <v>43556</v>
      </c>
      <c r="F34" s="90">
        <v>28180.49</v>
      </c>
      <c r="G34" s="102">
        <v>141.5772</v>
      </c>
      <c r="H34" s="90">
        <v>144.22819000000001</v>
      </c>
      <c r="I34" s="91">
        <v>2.1240002304347824E-4</v>
      </c>
      <c r="J34" s="91">
        <f t="shared" si="0"/>
        <v>2.6933892787566038E-3</v>
      </c>
      <c r="K34" s="91">
        <f>H34/'סכום נכסי הקרן'!$C$42</f>
        <v>2.4517360968516981E-4</v>
      </c>
    </row>
    <row r="35" spans="2:11">
      <c r="B35" s="86" t="s">
        <v>1849</v>
      </c>
      <c r="C35" s="87">
        <v>8283</v>
      </c>
      <c r="D35" s="88" t="s">
        <v>133</v>
      </c>
      <c r="E35" s="101">
        <v>44317</v>
      </c>
      <c r="F35" s="90">
        <v>238943.1</v>
      </c>
      <c r="G35" s="102">
        <v>108.047907</v>
      </c>
      <c r="H35" s="90">
        <v>258.173</v>
      </c>
      <c r="I35" s="91">
        <v>2.7882753181818177E-4</v>
      </c>
      <c r="J35" s="91">
        <f t="shared" si="0"/>
        <v>4.8212515893351271E-3</v>
      </c>
      <c r="K35" s="91">
        <f>H35/'סכום נכסי הקרן'!$C$42</f>
        <v>4.3886847871591085E-4</v>
      </c>
    </row>
    <row r="36" spans="2:11">
      <c r="B36" s="86" t="s">
        <v>1850</v>
      </c>
      <c r="C36" s="87">
        <v>7067</v>
      </c>
      <c r="D36" s="88" t="s">
        <v>133</v>
      </c>
      <c r="E36" s="101">
        <v>44048</v>
      </c>
      <c r="F36" s="90">
        <v>239941.19</v>
      </c>
      <c r="G36" s="102">
        <v>133.20028600000001</v>
      </c>
      <c r="H36" s="90">
        <v>319.60237999999998</v>
      </c>
      <c r="I36" s="91">
        <v>7.8720177483443702E-4</v>
      </c>
      <c r="J36" s="91">
        <f t="shared" si="0"/>
        <v>5.968414522549953E-3</v>
      </c>
      <c r="K36" s="91">
        <f>H36/'סכום נכסי הקרן'!$C$42</f>
        <v>5.4329232841770613E-4</v>
      </c>
    </row>
    <row r="37" spans="2:11">
      <c r="B37" s="86" t="s">
        <v>1851</v>
      </c>
      <c r="C37" s="87">
        <v>8405</v>
      </c>
      <c r="D37" s="88" t="s">
        <v>132</v>
      </c>
      <c r="E37" s="101">
        <v>44581</v>
      </c>
      <c r="F37" s="90">
        <v>5169.275952</v>
      </c>
      <c r="G37" s="102">
        <v>151.50800000000001</v>
      </c>
      <c r="H37" s="90">
        <v>28.312197605000005</v>
      </c>
      <c r="I37" s="91">
        <v>4.7023127442268574E-4</v>
      </c>
      <c r="J37" s="91">
        <f t="shared" si="0"/>
        <v>5.2871612329978904E-4</v>
      </c>
      <c r="K37" s="91">
        <f>H37/'סכום נכסי הקרן'!$C$42</f>
        <v>4.8127926204562856E-5</v>
      </c>
    </row>
    <row r="38" spans="2:11">
      <c r="B38" s="86" t="s">
        <v>1852</v>
      </c>
      <c r="C38" s="87">
        <v>7029</v>
      </c>
      <c r="D38" s="88" t="s">
        <v>133</v>
      </c>
      <c r="E38" s="101">
        <v>43739</v>
      </c>
      <c r="F38" s="90">
        <v>432004.88</v>
      </c>
      <c r="G38" s="102">
        <v>106.957263</v>
      </c>
      <c r="H38" s="90">
        <v>462.06074999999998</v>
      </c>
      <c r="I38" s="91">
        <v>3.5793488372093022E-4</v>
      </c>
      <c r="J38" s="91">
        <f t="shared" si="0"/>
        <v>8.6287532983963487E-3</v>
      </c>
      <c r="K38" s="91">
        <f>H38/'סכום נכסי הקרן'!$C$42</f>
        <v>7.8545741974115344E-4</v>
      </c>
    </row>
    <row r="39" spans="2:11">
      <c r="B39" s="86" t="s">
        <v>1853</v>
      </c>
      <c r="C39" s="87">
        <v>7076</v>
      </c>
      <c r="D39" s="88" t="s">
        <v>133</v>
      </c>
      <c r="E39" s="101">
        <v>44104</v>
      </c>
      <c r="F39" s="90">
        <v>331381.89</v>
      </c>
      <c r="G39" s="102">
        <v>88.877776999999995</v>
      </c>
      <c r="H39" s="90">
        <v>294.52492999999998</v>
      </c>
      <c r="I39" s="91">
        <v>6.4976885406464247E-4</v>
      </c>
      <c r="J39" s="91">
        <f t="shared" si="0"/>
        <v>5.500105692157262E-3</v>
      </c>
      <c r="K39" s="91">
        <f>H39/'סכום נכסי הקרן'!$C$42</f>
        <v>5.0066315212284062E-4</v>
      </c>
    </row>
    <row r="40" spans="2:11">
      <c r="B40" s="92"/>
      <c r="C40" s="87"/>
      <c r="D40" s="87"/>
      <c r="E40" s="87"/>
      <c r="F40" s="90"/>
      <c r="G40" s="102"/>
      <c r="H40" s="87"/>
      <c r="I40" s="87"/>
      <c r="J40" s="91"/>
      <c r="K40" s="87"/>
    </row>
    <row r="41" spans="2:11">
      <c r="B41" s="79" t="s">
        <v>1854</v>
      </c>
      <c r="C41" s="80"/>
      <c r="D41" s="81"/>
      <c r="E41" s="99"/>
      <c r="F41" s="83"/>
      <c r="G41" s="100"/>
      <c r="H41" s="83">
        <v>49914.203932896984</v>
      </c>
      <c r="I41" s="84"/>
      <c r="J41" s="84">
        <f t="shared" si="0"/>
        <v>0.93212278217271838</v>
      </c>
      <c r="K41" s="84">
        <f>H41/'סכום נכסי הקרן'!$C$42</f>
        <v>8.4849193162515962E-2</v>
      </c>
    </row>
    <row r="42" spans="2:11">
      <c r="B42" s="85" t="s">
        <v>194</v>
      </c>
      <c r="C42" s="80"/>
      <c r="D42" s="81"/>
      <c r="E42" s="99"/>
      <c r="F42" s="83"/>
      <c r="G42" s="100"/>
      <c r="H42" s="83">
        <v>1732.5092557189998</v>
      </c>
      <c r="I42" s="84"/>
      <c r="J42" s="84">
        <f t="shared" si="0"/>
        <v>3.2353743430463468E-2</v>
      </c>
      <c r="K42" s="84">
        <f>H42/'סכום נכסי הקרן'!$C$42</f>
        <v>2.9450937991913656E-3</v>
      </c>
    </row>
    <row r="43" spans="2:11">
      <c r="B43" s="86" t="s">
        <v>1855</v>
      </c>
      <c r="C43" s="110">
        <v>87255</v>
      </c>
      <c r="D43" s="88" t="s">
        <v>132</v>
      </c>
      <c r="E43" s="101">
        <v>44469</v>
      </c>
      <c r="F43" s="90">
        <v>1799.68</v>
      </c>
      <c r="G43" s="102">
        <v>100</v>
      </c>
      <c r="H43" s="90">
        <v>6.5058500000000006</v>
      </c>
      <c r="I43" s="91">
        <v>0</v>
      </c>
      <c r="J43" s="91">
        <f t="shared" si="0"/>
        <v>1.2149349332608729E-4</v>
      </c>
      <c r="K43" s="91">
        <f>H43/'סכום נכסי הקרן'!$C$42</f>
        <v>1.1059299354517741E-5</v>
      </c>
    </row>
    <row r="44" spans="2:11">
      <c r="B44" s="86" t="s">
        <v>1856</v>
      </c>
      <c r="C44" s="110">
        <v>87254</v>
      </c>
      <c r="D44" s="88" t="s">
        <v>132</v>
      </c>
      <c r="E44" s="101">
        <v>44469</v>
      </c>
      <c r="F44" s="90">
        <v>7107.66</v>
      </c>
      <c r="G44" s="102">
        <v>100</v>
      </c>
      <c r="H44" s="90">
        <v>25.694200000000002</v>
      </c>
      <c r="I44" s="91">
        <v>0</v>
      </c>
      <c r="J44" s="91">
        <f t="shared" si="0"/>
        <v>4.7982632803079571E-4</v>
      </c>
      <c r="K44" s="91">
        <f>H44/'סכום נכסי הקרן'!$C$42</f>
        <v>4.367759008812834E-5</v>
      </c>
    </row>
    <row r="45" spans="2:11">
      <c r="B45" s="86" t="s">
        <v>1857</v>
      </c>
      <c r="C45" s="110">
        <v>87253</v>
      </c>
      <c r="D45" s="88" t="s">
        <v>132</v>
      </c>
      <c r="E45" s="101">
        <v>44469</v>
      </c>
      <c r="F45" s="90">
        <v>1632.64</v>
      </c>
      <c r="G45" s="102">
        <v>100</v>
      </c>
      <c r="H45" s="90">
        <v>5.9019899999999996</v>
      </c>
      <c r="I45" s="91">
        <v>0</v>
      </c>
      <c r="J45" s="91">
        <f t="shared" si="0"/>
        <v>1.1021670998803137E-4</v>
      </c>
      <c r="K45" s="91">
        <f>H45/'סכום נכסי הקרן'!$C$42</f>
        <v>1.0032797282041572E-5</v>
      </c>
    </row>
    <row r="46" spans="2:11">
      <c r="B46" s="86" t="s">
        <v>1858</v>
      </c>
      <c r="C46" s="110">
        <v>87259</v>
      </c>
      <c r="D46" s="88" t="s">
        <v>132</v>
      </c>
      <c r="E46" s="101">
        <v>44469</v>
      </c>
      <c r="F46" s="90">
        <v>2101.7800000000002</v>
      </c>
      <c r="G46" s="102">
        <v>100</v>
      </c>
      <c r="H46" s="90">
        <v>7.5979200000000002</v>
      </c>
      <c r="I46" s="91">
        <v>0</v>
      </c>
      <c r="J46" s="91">
        <f t="shared" si="0"/>
        <v>1.4188735412162056E-4</v>
      </c>
      <c r="K46" s="91">
        <f>H46/'סכום נכסי הקרן'!$C$42</f>
        <v>1.2915709976663685E-5</v>
      </c>
    </row>
    <row r="47" spans="2:11">
      <c r="B47" s="86" t="s">
        <v>1859</v>
      </c>
      <c r="C47" s="110">
        <v>87252</v>
      </c>
      <c r="D47" s="88" t="s">
        <v>132</v>
      </c>
      <c r="E47" s="101">
        <v>44469</v>
      </c>
      <c r="F47" s="90">
        <v>5194.6099999999997</v>
      </c>
      <c r="G47" s="102">
        <v>100</v>
      </c>
      <c r="H47" s="90">
        <v>18.77852</v>
      </c>
      <c r="I47" s="91">
        <v>0</v>
      </c>
      <c r="J47" s="91">
        <f t="shared" si="0"/>
        <v>3.5067946452712505E-4</v>
      </c>
      <c r="K47" s="91">
        <f>H47/'סכום נכסי הקרן'!$C$42</f>
        <v>3.1921620405450248E-5</v>
      </c>
    </row>
    <row r="48" spans="2:11">
      <c r="B48" s="86" t="s">
        <v>1860</v>
      </c>
      <c r="C48" s="110">
        <v>87251</v>
      </c>
      <c r="D48" s="88" t="s">
        <v>132</v>
      </c>
      <c r="E48" s="101">
        <v>44469</v>
      </c>
      <c r="F48" s="90">
        <v>18829.45</v>
      </c>
      <c r="G48" s="102">
        <v>100</v>
      </c>
      <c r="H48" s="90">
        <v>68.068470000000005</v>
      </c>
      <c r="I48" s="91">
        <v>0</v>
      </c>
      <c r="J48" s="91">
        <f t="shared" si="0"/>
        <v>1.2711446168697362E-3</v>
      </c>
      <c r="K48" s="91">
        <f>H48/'סכום נכסי הקרן'!$C$42</f>
        <v>1.1570964383347453E-4</v>
      </c>
    </row>
    <row r="49" spans="2:11">
      <c r="B49" s="86" t="s">
        <v>1861</v>
      </c>
      <c r="C49" s="87">
        <v>9457</v>
      </c>
      <c r="D49" s="88" t="s">
        <v>132</v>
      </c>
      <c r="E49" s="101">
        <v>44893</v>
      </c>
      <c r="F49" s="90">
        <v>3351.9256819999996</v>
      </c>
      <c r="G49" s="102">
        <v>100</v>
      </c>
      <c r="H49" s="90">
        <v>12.117211340999999</v>
      </c>
      <c r="I49" s="91">
        <v>1.6234054442107008E-3</v>
      </c>
      <c r="J49" s="91">
        <f t="shared" si="0"/>
        <v>2.2628285853325432E-4</v>
      </c>
      <c r="K49" s="91">
        <f>H49/'סכום נכסי הקרן'!$C$42</f>
        <v>2.0598056758467584E-5</v>
      </c>
    </row>
    <row r="50" spans="2:11">
      <c r="B50" s="86" t="s">
        <v>1862</v>
      </c>
      <c r="C50" s="87">
        <v>8338</v>
      </c>
      <c r="D50" s="88" t="s">
        <v>132</v>
      </c>
      <c r="E50" s="101">
        <v>44561</v>
      </c>
      <c r="F50" s="90">
        <v>16558.728512000002</v>
      </c>
      <c r="G50" s="102">
        <v>77.295500000000004</v>
      </c>
      <c r="H50" s="90">
        <v>46.268934377999997</v>
      </c>
      <c r="I50" s="91">
        <v>5.5195785103163834E-4</v>
      </c>
      <c r="J50" s="91">
        <f t="shared" si="0"/>
        <v>8.6404919726995144E-4</v>
      </c>
      <c r="K50" s="91">
        <f>H50/'סכום נכסי הקרן'!$C$42</f>
        <v>7.8652596678503053E-5</v>
      </c>
    </row>
    <row r="51" spans="2:11">
      <c r="B51" s="86" t="s">
        <v>1863</v>
      </c>
      <c r="C51" s="110">
        <v>872510</v>
      </c>
      <c r="D51" s="88" t="s">
        <v>132</v>
      </c>
      <c r="E51" s="101">
        <v>44469</v>
      </c>
      <c r="F51" s="90">
        <v>857.3</v>
      </c>
      <c r="G51" s="102">
        <v>100</v>
      </c>
      <c r="H51" s="90">
        <v>3.0991300000000002</v>
      </c>
      <c r="I51" s="91">
        <v>0</v>
      </c>
      <c r="J51" s="91">
        <f t="shared" si="0"/>
        <v>5.7874701994616681E-5</v>
      </c>
      <c r="K51" s="91">
        <f>H51/'סכום נכסי הקרן'!$C$42</f>
        <v>5.2682134399911717E-6</v>
      </c>
    </row>
    <row r="52" spans="2:11">
      <c r="B52" s="86" t="s">
        <v>1864</v>
      </c>
      <c r="C52" s="110">
        <v>87256</v>
      </c>
      <c r="D52" s="88" t="s">
        <v>132</v>
      </c>
      <c r="E52" s="101">
        <v>44469</v>
      </c>
      <c r="F52" s="90">
        <v>2903.18</v>
      </c>
      <c r="G52" s="102">
        <v>100</v>
      </c>
      <c r="H52" s="90">
        <v>10.49499</v>
      </c>
      <c r="I52" s="91">
        <v>0</v>
      </c>
      <c r="J52" s="91">
        <f t="shared" si="0"/>
        <v>1.9598868672384895E-4</v>
      </c>
      <c r="K52" s="91">
        <f>H52/'סכום נכסי הקרן'!$C$42</f>
        <v>1.7840441469242319E-5</v>
      </c>
    </row>
    <row r="53" spans="2:11">
      <c r="B53" s="86" t="s">
        <v>1865</v>
      </c>
      <c r="C53" s="110">
        <v>87258</v>
      </c>
      <c r="D53" s="88" t="s">
        <v>132</v>
      </c>
      <c r="E53" s="101">
        <v>44469</v>
      </c>
      <c r="F53" s="90">
        <v>2462.9899999999998</v>
      </c>
      <c r="G53" s="102">
        <v>100</v>
      </c>
      <c r="H53" s="90">
        <v>8.9037000000000006</v>
      </c>
      <c r="I53" s="91">
        <v>0</v>
      </c>
      <c r="J53" s="91">
        <f t="shared" si="0"/>
        <v>1.6627214223006732E-4</v>
      </c>
      <c r="K53" s="91">
        <f>H53/'סכום נכסי הקרן'!$C$42</f>
        <v>1.5135406390067341E-5</v>
      </c>
    </row>
    <row r="54" spans="2:11">
      <c r="B54" s="86" t="s">
        <v>1866</v>
      </c>
      <c r="C54" s="87">
        <v>7068</v>
      </c>
      <c r="D54" s="88" t="s">
        <v>132</v>
      </c>
      <c r="E54" s="101">
        <v>43885</v>
      </c>
      <c r="F54" s="90">
        <v>83410.710000000006</v>
      </c>
      <c r="G54" s="102">
        <v>111.6992</v>
      </c>
      <c r="H54" s="90">
        <v>336.80628999999999</v>
      </c>
      <c r="I54" s="91">
        <v>1.22791E-4</v>
      </c>
      <c r="J54" s="91">
        <f t="shared" si="0"/>
        <v>6.2896889332368896E-3</v>
      </c>
      <c r="K54" s="91">
        <f>H54/'סכום נכסי הקרן'!$C$42</f>
        <v>5.725372680886456E-4</v>
      </c>
    </row>
    <row r="55" spans="2:11">
      <c r="B55" s="86" t="s">
        <v>1867</v>
      </c>
      <c r="C55" s="87">
        <v>8322</v>
      </c>
      <c r="D55" s="88" t="s">
        <v>132</v>
      </c>
      <c r="E55" s="101">
        <v>44197</v>
      </c>
      <c r="F55" s="90">
        <v>148051.26</v>
      </c>
      <c r="G55" s="102">
        <v>107.24590000000001</v>
      </c>
      <c r="H55" s="90">
        <v>573.98576000000003</v>
      </c>
      <c r="I55" s="91">
        <v>7.9618481633333331E-4</v>
      </c>
      <c r="J55" s="91">
        <f t="shared" si="0"/>
        <v>1.0718896854650682E-2</v>
      </c>
      <c r="K55" s="91">
        <f>H55/'סכום נכסי הקרן'!$C$42</f>
        <v>9.7571882921837657E-4</v>
      </c>
    </row>
    <row r="56" spans="2:11">
      <c r="B56" s="86" t="s">
        <v>1868</v>
      </c>
      <c r="C56" s="87">
        <v>9273</v>
      </c>
      <c r="D56" s="88" t="s">
        <v>132</v>
      </c>
      <c r="E56" s="101">
        <v>44852</v>
      </c>
      <c r="F56" s="90">
        <v>17360.849999999999</v>
      </c>
      <c r="G56" s="102">
        <v>100</v>
      </c>
      <c r="H56" s="90">
        <v>62.75947</v>
      </c>
      <c r="I56" s="91">
        <v>8.6373731343283584E-4</v>
      </c>
      <c r="J56" s="91">
        <f t="shared" si="0"/>
        <v>1.1720016984089359E-3</v>
      </c>
      <c r="K56" s="91">
        <f>H56/'סכום נכסי הקרן'!$C$42</f>
        <v>1.0668487070265614E-4</v>
      </c>
    </row>
    <row r="57" spans="2:11">
      <c r="B57" s="86" t="s">
        <v>1869</v>
      </c>
      <c r="C57" s="87">
        <v>8316</v>
      </c>
      <c r="D57" s="88" t="s">
        <v>132</v>
      </c>
      <c r="E57" s="101">
        <v>44378</v>
      </c>
      <c r="F57" s="90">
        <v>130670.89</v>
      </c>
      <c r="G57" s="102">
        <v>115.4859</v>
      </c>
      <c r="H57" s="90">
        <v>545.52681999999993</v>
      </c>
      <c r="I57" s="91">
        <v>8.4727528580645162E-4</v>
      </c>
      <c r="J57" s="91">
        <f t="shared" si="0"/>
        <v>1.0187440390551828E-2</v>
      </c>
      <c r="K57" s="91">
        <f>H57/'סכום נכסי הקרן'!$C$42</f>
        <v>9.2734145550513994E-4</v>
      </c>
    </row>
    <row r="58" spans="2:11">
      <c r="B58" s="92"/>
      <c r="C58" s="87"/>
      <c r="D58" s="87"/>
      <c r="E58" s="87"/>
      <c r="F58" s="90"/>
      <c r="G58" s="102"/>
      <c r="H58" s="87"/>
      <c r="I58" s="87"/>
      <c r="J58" s="91"/>
      <c r="K58" s="87"/>
    </row>
    <row r="59" spans="2:11">
      <c r="B59" s="85" t="s">
        <v>1870</v>
      </c>
      <c r="C59" s="87"/>
      <c r="D59" s="88"/>
      <c r="E59" s="101"/>
      <c r="F59" s="90"/>
      <c r="G59" s="102"/>
      <c r="H59" s="90">
        <v>120.37184206100001</v>
      </c>
      <c r="I59" s="91"/>
      <c r="J59" s="91">
        <f t="shared" si="0"/>
        <v>2.247883918333029E-3</v>
      </c>
      <c r="K59" s="91">
        <f>H59/'סכום נכסי הקרן'!$C$42</f>
        <v>2.0462018571091076E-4</v>
      </c>
    </row>
    <row r="60" spans="2:11">
      <c r="B60" s="86" t="s">
        <v>1871</v>
      </c>
      <c r="C60" s="87" t="s">
        <v>1872</v>
      </c>
      <c r="D60" s="88" t="s">
        <v>132</v>
      </c>
      <c r="E60" s="101">
        <v>44616</v>
      </c>
      <c r="F60" s="90">
        <v>33.484355999999998</v>
      </c>
      <c r="G60" s="102">
        <v>99443.1</v>
      </c>
      <c r="H60" s="90">
        <v>120.37184206100001</v>
      </c>
      <c r="I60" s="91">
        <v>4.2685050376241138E-5</v>
      </c>
      <c r="J60" s="91">
        <f t="shared" si="0"/>
        <v>2.247883918333029E-3</v>
      </c>
      <c r="K60" s="91">
        <f>H60/'סכום נכסי הקרן'!$C$42</f>
        <v>2.0462018571091076E-4</v>
      </c>
    </row>
    <row r="61" spans="2:11">
      <c r="B61" s="92"/>
      <c r="C61" s="87"/>
      <c r="D61" s="87"/>
      <c r="E61" s="87"/>
      <c r="F61" s="90"/>
      <c r="G61" s="102"/>
      <c r="H61" s="87"/>
      <c r="I61" s="87"/>
      <c r="J61" s="91"/>
      <c r="K61" s="87"/>
    </row>
    <row r="62" spans="2:11">
      <c r="B62" s="85" t="s">
        <v>196</v>
      </c>
      <c r="C62" s="80"/>
      <c r="D62" s="81"/>
      <c r="E62" s="99"/>
      <c r="F62" s="83"/>
      <c r="G62" s="100"/>
      <c r="H62" s="83">
        <v>1681.7093200000002</v>
      </c>
      <c r="I62" s="84"/>
      <c r="J62" s="84">
        <f t="shared" si="0"/>
        <v>3.1405080050391387E-2</v>
      </c>
      <c r="K62" s="84">
        <f>H62/'סכום נכסי הקרן'!$C$42</f>
        <v>2.8587389498931685E-3</v>
      </c>
    </row>
    <row r="63" spans="2:11">
      <c r="B63" s="86" t="s">
        <v>1873</v>
      </c>
      <c r="C63" s="87">
        <v>7064</v>
      </c>
      <c r="D63" s="88" t="s">
        <v>132</v>
      </c>
      <c r="E63" s="101">
        <v>43466</v>
      </c>
      <c r="F63" s="90">
        <v>78679.81</v>
      </c>
      <c r="G63" s="102">
        <v>118.3724</v>
      </c>
      <c r="H63" s="90">
        <v>336.68367999999998</v>
      </c>
      <c r="I63" s="91">
        <v>4.4110205555555553E-6</v>
      </c>
      <c r="J63" s="91">
        <f t="shared" si="0"/>
        <v>6.2873992528389841E-3</v>
      </c>
      <c r="K63" s="91">
        <f>H63/'סכום נכסי הקרן'!$C$42</f>
        <v>5.7232884325655485E-4</v>
      </c>
    </row>
    <row r="64" spans="2:11">
      <c r="B64" s="86" t="s">
        <v>1874</v>
      </c>
      <c r="C64" s="87">
        <v>7989</v>
      </c>
      <c r="D64" s="88" t="s">
        <v>132</v>
      </c>
      <c r="E64" s="101">
        <v>43830</v>
      </c>
      <c r="F64" s="90">
        <v>135278.39000000001</v>
      </c>
      <c r="G64" s="102">
        <v>134.0771</v>
      </c>
      <c r="H64" s="90">
        <v>655.67912000000001</v>
      </c>
      <c r="I64" s="91">
        <v>1.6909799999999999E-4</v>
      </c>
      <c r="J64" s="91">
        <f t="shared" si="0"/>
        <v>1.2244479474592064E-2</v>
      </c>
      <c r="K64" s="91">
        <f>H64/'סכום נכסי הקרן'!$C$42</f>
        <v>1.1145894339074465E-3</v>
      </c>
    </row>
    <row r="65" spans="2:11">
      <c r="B65" s="86" t="s">
        <v>1875</v>
      </c>
      <c r="C65" s="87">
        <v>8404</v>
      </c>
      <c r="D65" s="88" t="s">
        <v>132</v>
      </c>
      <c r="E65" s="101">
        <v>44469</v>
      </c>
      <c r="F65" s="90">
        <v>175739.56</v>
      </c>
      <c r="G65" s="102">
        <v>108.50749999999999</v>
      </c>
      <c r="H65" s="90">
        <v>689.34652000000006</v>
      </c>
      <c r="I65" s="91">
        <v>5.9532282785714288E-4</v>
      </c>
      <c r="J65" s="91">
        <f t="shared" si="0"/>
        <v>1.2873201322960336E-2</v>
      </c>
      <c r="K65" s="91">
        <f>H65/'סכום נכסי הקרן'!$C$42</f>
        <v>1.1718206727291669E-3</v>
      </c>
    </row>
    <row r="66" spans="2:11">
      <c r="B66" s="92"/>
      <c r="C66" s="87"/>
      <c r="D66" s="87"/>
      <c r="E66" s="87"/>
      <c r="F66" s="90"/>
      <c r="G66" s="102"/>
      <c r="H66" s="87"/>
      <c r="I66" s="87"/>
      <c r="J66" s="91"/>
      <c r="K66" s="87"/>
    </row>
    <row r="67" spans="2:11">
      <c r="B67" s="85" t="s">
        <v>197</v>
      </c>
      <c r="C67" s="80"/>
      <c r="D67" s="81"/>
      <c r="E67" s="99"/>
      <c r="F67" s="83"/>
      <c r="G67" s="100"/>
      <c r="H67" s="83">
        <v>46379.613515116973</v>
      </c>
      <c r="I67" s="84"/>
      <c r="J67" s="84">
        <f t="shared" si="0"/>
        <v>0.86611607477353025</v>
      </c>
      <c r="K67" s="84">
        <f>H67/'סכום נכסי הקרן'!$C$42</f>
        <v>7.8840740227720502E-2</v>
      </c>
    </row>
    <row r="68" spans="2:11">
      <c r="B68" s="86" t="s">
        <v>1876</v>
      </c>
      <c r="C68" s="87">
        <v>7055</v>
      </c>
      <c r="D68" s="88" t="s">
        <v>132</v>
      </c>
      <c r="E68" s="101">
        <v>43914</v>
      </c>
      <c r="F68" s="90">
        <v>70256.13</v>
      </c>
      <c r="G68" s="102">
        <v>104.70650000000001</v>
      </c>
      <c r="H68" s="90">
        <v>265.92927000000003</v>
      </c>
      <c r="I68" s="91">
        <v>3.9392499999999999E-4</v>
      </c>
      <c r="J68" s="91">
        <f t="shared" si="0"/>
        <v>4.9660960504709249E-3</v>
      </c>
      <c r="K68" s="91">
        <f>H68/'סכום נכסי הקרן'!$C$42</f>
        <v>4.5205336797780063E-4</v>
      </c>
    </row>
    <row r="69" spans="2:11">
      <c r="B69" s="86" t="s">
        <v>1877</v>
      </c>
      <c r="C69" s="87">
        <v>7070</v>
      </c>
      <c r="D69" s="88" t="s">
        <v>134</v>
      </c>
      <c r="E69" s="101">
        <v>44075</v>
      </c>
      <c r="F69" s="90">
        <v>337610.34</v>
      </c>
      <c r="G69" s="102">
        <v>102.0639</v>
      </c>
      <c r="H69" s="90">
        <v>1354.95072</v>
      </c>
      <c r="I69" s="91">
        <v>4.6222489300000005E-5</v>
      </c>
      <c r="J69" s="91">
        <f t="shared" si="0"/>
        <v>2.5303026700200154E-2</v>
      </c>
      <c r="K69" s="91">
        <f>H69/'סכום נכסי הקרן'!$C$42</f>
        <v>2.3032817576641557E-3</v>
      </c>
    </row>
    <row r="70" spans="2:11">
      <c r="B70" s="86" t="s">
        <v>1878</v>
      </c>
      <c r="C70" s="87">
        <v>7006</v>
      </c>
      <c r="D70" s="88" t="s">
        <v>134</v>
      </c>
      <c r="E70" s="101">
        <v>43617</v>
      </c>
      <c r="F70" s="90">
        <v>50863.64</v>
      </c>
      <c r="G70" s="102">
        <v>145.35929999999999</v>
      </c>
      <c r="H70" s="90">
        <v>290.72732999999999</v>
      </c>
      <c r="I70" s="91">
        <v>3.2451428571428572E-6</v>
      </c>
      <c r="J70" s="91">
        <f t="shared" si="0"/>
        <v>5.4291874124159298E-3</v>
      </c>
      <c r="K70" s="91">
        <f>H70/'סכום נכסי הקרן'!$C$42</f>
        <v>4.9420760899954131E-4</v>
      </c>
    </row>
    <row r="71" spans="2:11">
      <c r="B71" s="86" t="s">
        <v>1879</v>
      </c>
      <c r="C71" s="87">
        <v>8417</v>
      </c>
      <c r="D71" s="88" t="s">
        <v>134</v>
      </c>
      <c r="E71" s="101">
        <v>44713</v>
      </c>
      <c r="F71" s="90">
        <v>9929.84</v>
      </c>
      <c r="G71" s="102">
        <v>122.83320000000001</v>
      </c>
      <c r="H71" s="90">
        <v>47.961589999999994</v>
      </c>
      <c r="I71" s="91">
        <v>6.9697200000000001E-6</v>
      </c>
      <c r="J71" s="91">
        <f t="shared" si="0"/>
        <v>8.9565869403283719E-4</v>
      </c>
      <c r="K71" s="91">
        <f>H71/'סכום נכסי הקרן'!$C$42</f>
        <v>8.1529943255476912E-5</v>
      </c>
    </row>
    <row r="72" spans="2:11">
      <c r="B72" s="86" t="s">
        <v>1880</v>
      </c>
      <c r="C72" s="87">
        <v>9282</v>
      </c>
      <c r="D72" s="88" t="s">
        <v>132</v>
      </c>
      <c r="E72" s="101">
        <v>44848</v>
      </c>
      <c r="F72" s="90">
        <v>37631.81</v>
      </c>
      <c r="G72" s="102">
        <v>102.1096</v>
      </c>
      <c r="H72" s="90">
        <v>138.90887000000001</v>
      </c>
      <c r="I72" s="91">
        <v>4.1527052000000001E-4</v>
      </c>
      <c r="J72" s="91">
        <f t="shared" si="0"/>
        <v>2.5940536394597675E-3</v>
      </c>
      <c r="K72" s="91">
        <f>H72/'סכום נכסי הקרן'!$C$42</f>
        <v>2.3613129357851606E-4</v>
      </c>
    </row>
    <row r="73" spans="2:11">
      <c r="B73" s="86" t="s">
        <v>1881</v>
      </c>
      <c r="C73" s="87">
        <v>8400</v>
      </c>
      <c r="D73" s="88" t="s">
        <v>132</v>
      </c>
      <c r="E73" s="101">
        <v>44544</v>
      </c>
      <c r="F73" s="90">
        <v>70084.818668000007</v>
      </c>
      <c r="G73" s="102">
        <v>109.32470000000001</v>
      </c>
      <c r="H73" s="90">
        <v>276.98136423</v>
      </c>
      <c r="I73" s="91">
        <v>2.0142209424396144E-4</v>
      </c>
      <c r="J73" s="91">
        <f t="shared" si="0"/>
        <v>5.1724883799239233E-3</v>
      </c>
      <c r="K73" s="91">
        <f>H73/'סכום נכסי הקרן'!$C$42</f>
        <v>4.7084083135059707E-4</v>
      </c>
    </row>
    <row r="74" spans="2:11">
      <c r="B74" s="86" t="s">
        <v>1882</v>
      </c>
      <c r="C74" s="87">
        <v>8843</v>
      </c>
      <c r="D74" s="88" t="s">
        <v>132</v>
      </c>
      <c r="E74" s="101">
        <v>44562</v>
      </c>
      <c r="F74" s="90">
        <v>33301.751544999999</v>
      </c>
      <c r="G74" s="102">
        <v>100.10809999999999</v>
      </c>
      <c r="H74" s="90">
        <v>120.51596873</v>
      </c>
      <c r="I74" s="91">
        <v>7.0534694958372546E-5</v>
      </c>
      <c r="J74" s="91">
        <f t="shared" si="0"/>
        <v>2.2505754117579102E-3</v>
      </c>
      <c r="K74" s="91">
        <f>H74/'סכום נכסי הקרן'!$C$42</f>
        <v>2.0486518674497093E-4</v>
      </c>
    </row>
    <row r="75" spans="2:11">
      <c r="B75" s="86" t="s">
        <v>1883</v>
      </c>
      <c r="C75" s="87">
        <v>7025</v>
      </c>
      <c r="D75" s="88" t="s">
        <v>132</v>
      </c>
      <c r="E75" s="101">
        <v>43556</v>
      </c>
      <c r="F75" s="90">
        <v>87863.9</v>
      </c>
      <c r="G75" s="102">
        <v>126.929</v>
      </c>
      <c r="H75" s="90">
        <v>403.16203999999999</v>
      </c>
      <c r="I75" s="91">
        <v>3.83149141037037E-5</v>
      </c>
      <c r="J75" s="91">
        <f t="shared" si="0"/>
        <v>7.528849361124486E-3</v>
      </c>
      <c r="K75" s="91">
        <f>H75/'סכום נכסי הקרן'!$C$42</f>
        <v>6.8533545789375028E-4</v>
      </c>
    </row>
    <row r="76" spans="2:11">
      <c r="B76" s="86" t="s">
        <v>1884</v>
      </c>
      <c r="C76" s="87">
        <v>9386</v>
      </c>
      <c r="D76" s="88" t="s">
        <v>132</v>
      </c>
      <c r="E76" s="101">
        <v>44896</v>
      </c>
      <c r="F76" s="90">
        <v>2650.26</v>
      </c>
      <c r="G76" s="102">
        <v>132.78270000000001</v>
      </c>
      <c r="H76" s="90">
        <v>12.72151</v>
      </c>
      <c r="I76" s="91">
        <v>7.9349705433069749E-5</v>
      </c>
      <c r="J76" s="91">
        <f t="shared" ref="J76:J139" si="1">IFERROR(H76/$H$11,0)</f>
        <v>2.3756783360863728E-4</v>
      </c>
      <c r="K76" s="91">
        <f>H76/'סכום נכסי הקרן'!$C$42</f>
        <v>2.1625304507710904E-5</v>
      </c>
    </row>
    <row r="77" spans="2:11">
      <c r="B77" s="86" t="s">
        <v>1885</v>
      </c>
      <c r="C77" s="87">
        <v>7045</v>
      </c>
      <c r="D77" s="88" t="s">
        <v>134</v>
      </c>
      <c r="E77" s="101">
        <v>43909</v>
      </c>
      <c r="F77" s="90">
        <v>204082.49</v>
      </c>
      <c r="G77" s="102">
        <v>97.561099999999996</v>
      </c>
      <c r="H77" s="90">
        <v>782.92115999999999</v>
      </c>
      <c r="I77" s="91">
        <v>7.4376910000000003E-5</v>
      </c>
      <c r="J77" s="91">
        <f t="shared" si="1"/>
        <v>1.462066090169809E-2</v>
      </c>
      <c r="K77" s="91">
        <f>H77/'סכום נכסי הקרן'!$C$42</f>
        <v>1.3308882743110094E-3</v>
      </c>
    </row>
    <row r="78" spans="2:11">
      <c r="B78" s="86" t="s">
        <v>1886</v>
      </c>
      <c r="C78" s="87">
        <v>7086</v>
      </c>
      <c r="D78" s="88" t="s">
        <v>132</v>
      </c>
      <c r="E78" s="101">
        <v>44160</v>
      </c>
      <c r="F78" s="90">
        <v>157993.45000000001</v>
      </c>
      <c r="G78" s="102">
        <v>94.392200000000003</v>
      </c>
      <c r="H78" s="90">
        <v>539.11757</v>
      </c>
      <c r="I78" s="91">
        <v>6.2400359999999997E-5</v>
      </c>
      <c r="J78" s="91">
        <f t="shared" si="1"/>
        <v>1.0067750853888639E-2</v>
      </c>
      <c r="K78" s="91">
        <f>H78/'סכום נכסי הקרן'!$C$42</f>
        <v>9.1644636656396518E-4</v>
      </c>
    </row>
    <row r="79" spans="2:11">
      <c r="B79" s="86" t="s">
        <v>1887</v>
      </c>
      <c r="C79" s="110">
        <v>87952</v>
      </c>
      <c r="D79" s="88" t="s">
        <v>134</v>
      </c>
      <c r="E79" s="101">
        <v>44819</v>
      </c>
      <c r="F79" s="90">
        <v>4744</v>
      </c>
      <c r="G79" s="102">
        <v>100</v>
      </c>
      <c r="H79" s="90">
        <v>18.654349999999997</v>
      </c>
      <c r="I79" s="91">
        <v>0</v>
      </c>
      <c r="J79" s="91">
        <f t="shared" si="1"/>
        <v>3.4836065190981902E-4</v>
      </c>
      <c r="K79" s="91">
        <f>H79/'סכום נכסי הקרן'!$C$42</f>
        <v>3.17105437281751E-5</v>
      </c>
    </row>
    <row r="80" spans="2:11">
      <c r="B80" s="86" t="s">
        <v>1888</v>
      </c>
      <c r="C80" s="87">
        <v>8318</v>
      </c>
      <c r="D80" s="88" t="s">
        <v>134</v>
      </c>
      <c r="E80" s="101">
        <v>44256</v>
      </c>
      <c r="F80" s="90">
        <v>29099.37</v>
      </c>
      <c r="G80" s="102">
        <v>93.769099999999995</v>
      </c>
      <c r="H80" s="90">
        <v>107.29488000000001</v>
      </c>
      <c r="I80" s="91">
        <v>1.1538461538461538E-4</v>
      </c>
      <c r="J80" s="91">
        <f t="shared" si="1"/>
        <v>2.0036781953477775E-3</v>
      </c>
      <c r="K80" s="91">
        <f>H80/'סכום נכסי הקרן'!$C$42</f>
        <v>1.8239064797483166E-4</v>
      </c>
    </row>
    <row r="81" spans="2:11">
      <c r="B81" s="86" t="s">
        <v>1889</v>
      </c>
      <c r="C81" s="87">
        <v>6650</v>
      </c>
      <c r="D81" s="88" t="s">
        <v>134</v>
      </c>
      <c r="E81" s="101">
        <v>43466</v>
      </c>
      <c r="F81" s="90">
        <v>93975.29</v>
      </c>
      <c r="G81" s="102">
        <v>138.0883</v>
      </c>
      <c r="H81" s="90">
        <v>510.27722999999997</v>
      </c>
      <c r="I81" s="91">
        <v>2.7671495000000001E-5</v>
      </c>
      <c r="J81" s="91">
        <f t="shared" si="1"/>
        <v>9.5291719356362815E-3</v>
      </c>
      <c r="K81" s="91">
        <f>H81/'סכום נכסי הקרן'!$C$42</f>
        <v>8.6742065070115359E-4</v>
      </c>
    </row>
    <row r="82" spans="2:11">
      <c r="B82" s="86" t="s">
        <v>1890</v>
      </c>
      <c r="C82" s="87">
        <v>7035</v>
      </c>
      <c r="D82" s="88" t="s">
        <v>134</v>
      </c>
      <c r="E82" s="101">
        <v>43847</v>
      </c>
      <c r="F82" s="90">
        <v>26655.45</v>
      </c>
      <c r="G82" s="102">
        <v>139.12549999999999</v>
      </c>
      <c r="H82" s="90">
        <v>145.82379</v>
      </c>
      <c r="I82" s="91">
        <v>6.6638625000000004E-5</v>
      </c>
      <c r="J82" s="91">
        <f t="shared" si="1"/>
        <v>2.7231863103437297E-3</v>
      </c>
      <c r="K82" s="91">
        <f>H82/'סכום נכסי הקרן'!$C$42</f>
        <v>2.4788597133661714E-4</v>
      </c>
    </row>
    <row r="83" spans="2:11">
      <c r="B83" s="86" t="s">
        <v>1891</v>
      </c>
      <c r="C83" s="87">
        <v>7040</v>
      </c>
      <c r="D83" s="88" t="s">
        <v>134</v>
      </c>
      <c r="E83" s="101">
        <v>43891</v>
      </c>
      <c r="F83" s="90">
        <v>8121.02</v>
      </c>
      <c r="G83" s="102">
        <v>139.18879999999999</v>
      </c>
      <c r="H83" s="90">
        <v>44.44782</v>
      </c>
      <c r="I83" s="91">
        <v>2.5378187500000003E-5</v>
      </c>
      <c r="J83" s="91">
        <f t="shared" si="1"/>
        <v>8.3004079751748487E-4</v>
      </c>
      <c r="K83" s="91">
        <f>H83/'סכום נכסי הקרן'!$C$42</f>
        <v>7.5556882964673442E-5</v>
      </c>
    </row>
    <row r="84" spans="2:11">
      <c r="B84" s="86" t="s">
        <v>1892</v>
      </c>
      <c r="C84" s="87">
        <v>9391</v>
      </c>
      <c r="D84" s="88" t="s">
        <v>134</v>
      </c>
      <c r="E84" s="101">
        <v>44608</v>
      </c>
      <c r="F84" s="90">
        <v>36677.331375000002</v>
      </c>
      <c r="G84" s="102">
        <v>100</v>
      </c>
      <c r="H84" s="90">
        <v>144.22260240400001</v>
      </c>
      <c r="I84" s="91">
        <v>3.319217017472154E-5</v>
      </c>
      <c r="J84" s="91">
        <f t="shared" si="1"/>
        <v>2.693284933197248E-3</v>
      </c>
      <c r="K84" s="91">
        <f>H84/'סכום נכסי הקרן'!$C$42</f>
        <v>2.4516411132648712E-4</v>
      </c>
    </row>
    <row r="85" spans="2:11">
      <c r="B85" s="86" t="s">
        <v>1893</v>
      </c>
      <c r="C85" s="110">
        <v>84032</v>
      </c>
      <c r="D85" s="88" t="s">
        <v>132</v>
      </c>
      <c r="E85" s="101">
        <v>44314</v>
      </c>
      <c r="F85" s="90">
        <v>33029.519999999997</v>
      </c>
      <c r="G85" s="102">
        <v>100</v>
      </c>
      <c r="H85" s="90">
        <v>119.40171000000001</v>
      </c>
      <c r="I85" s="91">
        <v>5.0000000000000001E-4</v>
      </c>
      <c r="J85" s="91">
        <f t="shared" si="1"/>
        <v>2.2297671875325148E-3</v>
      </c>
      <c r="K85" s="91">
        <f>H85/'סכום נכסי הקרן'!$C$42</f>
        <v>2.0297105748385137E-4</v>
      </c>
    </row>
    <row r="86" spans="2:11">
      <c r="B86" s="86" t="s">
        <v>1894</v>
      </c>
      <c r="C86" s="87">
        <v>8314</v>
      </c>
      <c r="D86" s="88" t="s">
        <v>132</v>
      </c>
      <c r="E86" s="101">
        <v>44264</v>
      </c>
      <c r="F86" s="90">
        <v>27337.59</v>
      </c>
      <c r="G86" s="102">
        <v>102.13639999999999</v>
      </c>
      <c r="H86" s="90">
        <v>100.93669</v>
      </c>
      <c r="I86" s="91">
        <v>1.168742984E-4</v>
      </c>
      <c r="J86" s="91">
        <f t="shared" si="1"/>
        <v>1.8849421786349733E-3</v>
      </c>
      <c r="K86" s="91">
        <f>H86/'סכום נכסי הקרן'!$C$42</f>
        <v>1.7158235596642364E-4</v>
      </c>
    </row>
    <row r="87" spans="2:11">
      <c r="B87" s="86" t="s">
        <v>1895</v>
      </c>
      <c r="C87" s="110">
        <v>84035</v>
      </c>
      <c r="D87" s="88" t="s">
        <v>132</v>
      </c>
      <c r="E87" s="101">
        <v>44314</v>
      </c>
      <c r="F87" s="90">
        <v>18030.22</v>
      </c>
      <c r="G87" s="102">
        <v>100</v>
      </c>
      <c r="H87" s="90">
        <v>65.179259999999999</v>
      </c>
      <c r="I87" s="91">
        <v>2.9999999999999997E-4</v>
      </c>
      <c r="J87" s="91">
        <f t="shared" si="1"/>
        <v>1.2171900658344886E-3</v>
      </c>
      <c r="K87" s="91">
        <f>H87/'סכום נכסי הקרן'!$C$42</f>
        <v>1.1079827356086353E-4</v>
      </c>
    </row>
    <row r="88" spans="2:11">
      <c r="B88" s="86" t="s">
        <v>1896</v>
      </c>
      <c r="C88" s="87">
        <v>8337</v>
      </c>
      <c r="D88" s="88" t="s">
        <v>132</v>
      </c>
      <c r="E88" s="101">
        <v>44470</v>
      </c>
      <c r="F88" s="90">
        <v>75584.849547999998</v>
      </c>
      <c r="G88" s="102">
        <v>136.1335</v>
      </c>
      <c r="H88" s="90">
        <v>371.97012872000005</v>
      </c>
      <c r="I88" s="91">
        <v>1.4680117677186264E-4</v>
      </c>
      <c r="J88" s="91">
        <f t="shared" si="1"/>
        <v>6.9463560259070151E-3</v>
      </c>
      <c r="K88" s="91">
        <f>H88/'סכום נכסי הקרן'!$C$42</f>
        <v>6.3231230422665407E-4</v>
      </c>
    </row>
    <row r="89" spans="2:11">
      <c r="B89" s="86" t="s">
        <v>1897</v>
      </c>
      <c r="C89" s="87">
        <v>8111</v>
      </c>
      <c r="D89" s="88" t="s">
        <v>132</v>
      </c>
      <c r="E89" s="101">
        <v>44377</v>
      </c>
      <c r="F89" s="90">
        <v>26061</v>
      </c>
      <c r="G89" s="102">
        <v>100.378</v>
      </c>
      <c r="H89" s="90">
        <v>94.566630000000004</v>
      </c>
      <c r="I89" s="91">
        <v>2.5425365853658537E-5</v>
      </c>
      <c r="J89" s="91">
        <f t="shared" si="1"/>
        <v>1.7659844956117289E-3</v>
      </c>
      <c r="K89" s="91">
        <f>H89/'סכום נכסי הקרן'!$C$42</f>
        <v>1.6075388613600344E-4</v>
      </c>
    </row>
    <row r="90" spans="2:11">
      <c r="B90" s="86" t="s">
        <v>1898</v>
      </c>
      <c r="C90" s="87">
        <v>9237</v>
      </c>
      <c r="D90" s="88" t="s">
        <v>132</v>
      </c>
      <c r="E90" s="101">
        <v>44712</v>
      </c>
      <c r="F90" s="90">
        <v>55279.62</v>
      </c>
      <c r="G90" s="102">
        <v>111.6357</v>
      </c>
      <c r="H90" s="90">
        <v>223.08812</v>
      </c>
      <c r="I90" s="91">
        <v>4.0630259740259739E-5</v>
      </c>
      <c r="J90" s="91">
        <f t="shared" si="1"/>
        <v>4.1660590112513139E-3</v>
      </c>
      <c r="K90" s="91">
        <f>H90/'סכום נכסי הקרן'!$C$42</f>
        <v>3.7922766456597928E-4</v>
      </c>
    </row>
    <row r="91" spans="2:11">
      <c r="B91" s="86" t="s">
        <v>1899</v>
      </c>
      <c r="C91" s="87">
        <v>7042</v>
      </c>
      <c r="D91" s="88" t="s">
        <v>132</v>
      </c>
      <c r="E91" s="101">
        <v>43558</v>
      </c>
      <c r="F91" s="90">
        <v>46539.75</v>
      </c>
      <c r="G91" s="102">
        <v>101.9453</v>
      </c>
      <c r="H91" s="90">
        <v>171.51400000000001</v>
      </c>
      <c r="I91" s="91">
        <v>1.4488760248360403E-4</v>
      </c>
      <c r="J91" s="91">
        <f t="shared" si="1"/>
        <v>3.2029381271210583E-3</v>
      </c>
      <c r="K91" s="91">
        <f>H91/'סכום נכסי הקרן'!$C$42</f>
        <v>2.9155677882071609E-4</v>
      </c>
    </row>
    <row r="92" spans="2:11">
      <c r="B92" s="86" t="s">
        <v>1900</v>
      </c>
      <c r="C92" s="87">
        <v>7057</v>
      </c>
      <c r="D92" s="88" t="s">
        <v>132</v>
      </c>
      <c r="E92" s="101">
        <v>43917</v>
      </c>
      <c r="F92" s="90">
        <v>5104.24</v>
      </c>
      <c r="G92" s="102">
        <v>117.5414</v>
      </c>
      <c r="H92" s="90">
        <v>21.688549999999999</v>
      </c>
      <c r="I92" s="91">
        <v>8.0733109803921563E-4</v>
      </c>
      <c r="J92" s="91">
        <f t="shared" si="1"/>
        <v>4.0502281864437549E-4</v>
      </c>
      <c r="K92" s="91">
        <f>H92/'סכום נכסי הקרן'!$C$42</f>
        <v>3.6868382611868661E-5</v>
      </c>
    </row>
    <row r="93" spans="2:11">
      <c r="B93" s="86" t="s">
        <v>1901</v>
      </c>
      <c r="C93" s="110">
        <v>87954</v>
      </c>
      <c r="D93" s="88" t="s">
        <v>134</v>
      </c>
      <c r="E93" s="101">
        <v>44837</v>
      </c>
      <c r="F93" s="90">
        <v>9916.3799999999992</v>
      </c>
      <c r="G93" s="102">
        <v>100</v>
      </c>
      <c r="H93" s="90">
        <v>38.993209999999998</v>
      </c>
      <c r="I93" s="91">
        <v>0</v>
      </c>
      <c r="J93" s="91">
        <f t="shared" si="1"/>
        <v>7.2817868516761373E-4</v>
      </c>
      <c r="K93" s="91">
        <f>H93/'סכום נכסי הקרן'!$C$42</f>
        <v>6.6284587284301774E-5</v>
      </c>
    </row>
    <row r="94" spans="2:11">
      <c r="B94" s="86" t="s">
        <v>1902</v>
      </c>
      <c r="C94" s="110">
        <v>87953</v>
      </c>
      <c r="D94" s="88" t="s">
        <v>134</v>
      </c>
      <c r="E94" s="101">
        <v>44792</v>
      </c>
      <c r="F94" s="90">
        <v>13406.95</v>
      </c>
      <c r="G94" s="102">
        <v>100</v>
      </c>
      <c r="H94" s="90">
        <v>52.718809999999998</v>
      </c>
      <c r="I94" s="91">
        <v>0</v>
      </c>
      <c r="J94" s="91">
        <f t="shared" si="1"/>
        <v>9.8449739709557753E-4</v>
      </c>
      <c r="K94" s="91">
        <f>H94/'סכום נכסי הקרן'!$C$42</f>
        <v>8.9616745145360458E-5</v>
      </c>
    </row>
    <row r="95" spans="2:11">
      <c r="B95" s="86" t="s">
        <v>1903</v>
      </c>
      <c r="C95" s="110">
        <v>87343</v>
      </c>
      <c r="D95" s="88" t="s">
        <v>132</v>
      </c>
      <c r="E95" s="101">
        <v>44421</v>
      </c>
      <c r="F95" s="90">
        <v>16597.240000000002</v>
      </c>
      <c r="G95" s="102">
        <v>100</v>
      </c>
      <c r="H95" s="90">
        <v>59.999019999999994</v>
      </c>
      <c r="I95" s="91">
        <v>0</v>
      </c>
      <c r="J95" s="91">
        <f t="shared" si="1"/>
        <v>1.1204516759442313E-3</v>
      </c>
      <c r="K95" s="91">
        <f>H95/'סכום נכסי הקרן'!$C$42</f>
        <v>1.0199237965180521E-4</v>
      </c>
    </row>
    <row r="96" spans="2:11">
      <c r="B96" s="86" t="s">
        <v>1904</v>
      </c>
      <c r="C96" s="110">
        <v>87342</v>
      </c>
      <c r="D96" s="88" t="s">
        <v>132</v>
      </c>
      <c r="E96" s="101">
        <v>44421</v>
      </c>
      <c r="F96" s="90">
        <v>9213.66</v>
      </c>
      <c r="G96" s="102">
        <v>100</v>
      </c>
      <c r="H96" s="90">
        <v>33.307370000000006</v>
      </c>
      <c r="I96" s="91">
        <v>0</v>
      </c>
      <c r="J96" s="91">
        <f t="shared" si="1"/>
        <v>6.2199846827155881E-4</v>
      </c>
      <c r="K96" s="91">
        <f>H96/'סכום נכסי הקרן'!$C$42</f>
        <v>5.6619223551370477E-5</v>
      </c>
    </row>
    <row r="97" spans="2:11">
      <c r="B97" s="86" t="s">
        <v>1905</v>
      </c>
      <c r="C97" s="87">
        <v>9011</v>
      </c>
      <c r="D97" s="88" t="s">
        <v>135</v>
      </c>
      <c r="E97" s="101">
        <v>44644</v>
      </c>
      <c r="F97" s="90">
        <v>261594.22984400002</v>
      </c>
      <c r="G97" s="102">
        <v>102.169</v>
      </c>
      <c r="H97" s="90">
        <v>1193.9405421450001</v>
      </c>
      <c r="I97" s="91">
        <v>4.036948367414582E-4</v>
      </c>
      <c r="J97" s="91">
        <f t="shared" si="1"/>
        <v>2.2296242195691356E-2</v>
      </c>
      <c r="K97" s="91">
        <f>H97/'סכום נכסי הקרן'!$C$42</f>
        <v>2.0295804340826735E-3</v>
      </c>
    </row>
    <row r="98" spans="2:11">
      <c r="B98" s="86" t="s">
        <v>1906</v>
      </c>
      <c r="C98" s="87">
        <v>8329</v>
      </c>
      <c r="D98" s="88" t="s">
        <v>132</v>
      </c>
      <c r="E98" s="101">
        <v>43810</v>
      </c>
      <c r="F98" s="90">
        <v>115256.38</v>
      </c>
      <c r="G98" s="102">
        <v>107.44889999999999</v>
      </c>
      <c r="H98" s="90">
        <v>447.68778000000003</v>
      </c>
      <c r="I98" s="91">
        <v>1.2353183328571428E-5</v>
      </c>
      <c r="J98" s="91">
        <f t="shared" si="1"/>
        <v>8.3603452756520428E-3</v>
      </c>
      <c r="K98" s="91">
        <f>H98/'סכום נכסי הקרן'!$C$42</f>
        <v>7.6102479712558397E-4</v>
      </c>
    </row>
    <row r="99" spans="2:11">
      <c r="B99" s="86" t="s">
        <v>1907</v>
      </c>
      <c r="C99" s="87">
        <v>8278</v>
      </c>
      <c r="D99" s="88" t="s">
        <v>132</v>
      </c>
      <c r="E99" s="101">
        <v>44256</v>
      </c>
      <c r="F99" s="90">
        <v>21260.61</v>
      </c>
      <c r="G99" s="102">
        <v>117.8798</v>
      </c>
      <c r="H99" s="90">
        <v>90.598990000000001</v>
      </c>
      <c r="I99" s="91">
        <v>8.5042918400000001E-5</v>
      </c>
      <c r="J99" s="91">
        <f t="shared" si="1"/>
        <v>1.691890803955709E-3</v>
      </c>
      <c r="K99" s="91">
        <f>H99/'סכום נכסי הקרן'!$C$42</f>
        <v>1.5400929188760258E-4</v>
      </c>
    </row>
    <row r="100" spans="2:11">
      <c r="B100" s="86" t="s">
        <v>1908</v>
      </c>
      <c r="C100" s="87">
        <v>8413</v>
      </c>
      <c r="D100" s="88" t="s">
        <v>134</v>
      </c>
      <c r="E100" s="101">
        <v>44661</v>
      </c>
      <c r="F100" s="90">
        <v>12379.78</v>
      </c>
      <c r="G100" s="102">
        <v>101.27200000000001</v>
      </c>
      <c r="H100" s="90">
        <v>49.29898</v>
      </c>
      <c r="I100" s="91">
        <v>6.7430999999999999E-5</v>
      </c>
      <c r="J100" s="91">
        <f t="shared" si="1"/>
        <v>9.2063378307414266E-4</v>
      </c>
      <c r="K100" s="91">
        <f>H100/'סכום נכסי הקרן'!$C$42</f>
        <v>8.3803373531880228E-5</v>
      </c>
    </row>
    <row r="101" spans="2:11">
      <c r="B101" s="86" t="s">
        <v>1909</v>
      </c>
      <c r="C101" s="87">
        <v>8281</v>
      </c>
      <c r="D101" s="88" t="s">
        <v>134</v>
      </c>
      <c r="E101" s="101">
        <v>44302</v>
      </c>
      <c r="F101" s="90">
        <v>134458.03</v>
      </c>
      <c r="G101" s="102">
        <v>140.8741</v>
      </c>
      <c r="H101" s="90">
        <v>744.82371999999998</v>
      </c>
      <c r="I101" s="91">
        <v>5.0712674285714285E-5</v>
      </c>
      <c r="J101" s="91">
        <f t="shared" si="1"/>
        <v>1.3909210273051408E-2</v>
      </c>
      <c r="K101" s="91">
        <f>H101/'סכום נכסי הקרן'!$C$42</f>
        <v>1.2661264071298143E-3</v>
      </c>
    </row>
    <row r="102" spans="2:11">
      <c r="B102" s="86" t="s">
        <v>1910</v>
      </c>
      <c r="C102" s="87">
        <v>8323</v>
      </c>
      <c r="D102" s="88" t="s">
        <v>132</v>
      </c>
      <c r="E102" s="101">
        <v>44406</v>
      </c>
      <c r="F102" s="90">
        <v>196953.43</v>
      </c>
      <c r="G102" s="102">
        <v>96.047300000000007</v>
      </c>
      <c r="H102" s="90">
        <v>683.84397999999999</v>
      </c>
      <c r="I102" s="91">
        <v>1.304520056445993E-5</v>
      </c>
      <c r="J102" s="91">
        <f t="shared" si="1"/>
        <v>1.2770444141843874E-2</v>
      </c>
      <c r="K102" s="91">
        <f>H102/'סכום נכסי הקרן'!$C$42</f>
        <v>1.1624669008054047E-3</v>
      </c>
    </row>
    <row r="103" spans="2:11">
      <c r="B103" s="86" t="s">
        <v>1911</v>
      </c>
      <c r="C103" s="87">
        <v>7060</v>
      </c>
      <c r="D103" s="88" t="s">
        <v>134</v>
      </c>
      <c r="E103" s="101">
        <v>44197</v>
      </c>
      <c r="F103" s="90">
        <v>107710.82</v>
      </c>
      <c r="G103" s="102">
        <v>110.4329</v>
      </c>
      <c r="H103" s="90">
        <v>467.72803000000005</v>
      </c>
      <c r="I103" s="91">
        <v>8.9341635135135129E-6</v>
      </c>
      <c r="J103" s="91">
        <f t="shared" si="1"/>
        <v>8.7345869165795335E-3</v>
      </c>
      <c r="K103" s="91">
        <f>H103/'סכום נכסי הקרן'!$C$42</f>
        <v>7.9509123331599331E-4</v>
      </c>
    </row>
    <row r="104" spans="2:11">
      <c r="B104" s="86" t="s">
        <v>1912</v>
      </c>
      <c r="C104" s="87">
        <v>9317</v>
      </c>
      <c r="D104" s="88" t="s">
        <v>134</v>
      </c>
      <c r="E104" s="101">
        <v>44545</v>
      </c>
      <c r="F104" s="90">
        <v>309422.81802800001</v>
      </c>
      <c r="G104" s="102">
        <v>100.1293</v>
      </c>
      <c r="H104" s="90">
        <v>1218.285613948</v>
      </c>
      <c r="I104" s="91">
        <v>7.7374971800765857E-5</v>
      </c>
      <c r="J104" s="91">
        <f t="shared" si="1"/>
        <v>2.2750874229725476E-2</v>
      </c>
      <c r="K104" s="91">
        <f>H104/'סכום נכסי הקרן'!$C$42</f>
        <v>2.070964640124406E-3</v>
      </c>
    </row>
    <row r="105" spans="2:11">
      <c r="B105" s="86" t="s">
        <v>1913</v>
      </c>
      <c r="C105" s="87">
        <v>7999</v>
      </c>
      <c r="D105" s="88" t="s">
        <v>134</v>
      </c>
      <c r="E105" s="101">
        <v>44228</v>
      </c>
      <c r="F105" s="90">
        <v>167145.37</v>
      </c>
      <c r="G105" s="102">
        <v>118.4289</v>
      </c>
      <c r="H105" s="90">
        <v>778.37278000000003</v>
      </c>
      <c r="I105" s="91">
        <v>3.1433522641509436E-4</v>
      </c>
      <c r="J105" s="91">
        <f t="shared" si="1"/>
        <v>1.4535722181135134E-2</v>
      </c>
      <c r="K105" s="91">
        <f>H105/'סכום נכסי הקרן'!$C$42</f>
        <v>1.3231564796956862E-3</v>
      </c>
    </row>
    <row r="106" spans="2:11">
      <c r="B106" s="86" t="s">
        <v>1914</v>
      </c>
      <c r="C106" s="110">
        <v>87957</v>
      </c>
      <c r="D106" s="88" t="s">
        <v>134</v>
      </c>
      <c r="E106" s="101">
        <v>44895</v>
      </c>
      <c r="F106" s="90">
        <v>24751.29</v>
      </c>
      <c r="G106" s="102">
        <v>100</v>
      </c>
      <c r="H106" s="90">
        <v>97.327039999999997</v>
      </c>
      <c r="I106" s="91">
        <v>0</v>
      </c>
      <c r="J106" s="91">
        <f t="shared" si="1"/>
        <v>1.8175337710964485E-3</v>
      </c>
      <c r="K106" s="91">
        <f>H106/'סכום נכסי הקרן'!$C$42</f>
        <v>1.6544630919082399E-4</v>
      </c>
    </row>
    <row r="107" spans="2:11">
      <c r="B107" s="86" t="s">
        <v>1915</v>
      </c>
      <c r="C107" s="110">
        <v>87958</v>
      </c>
      <c r="D107" s="88" t="s">
        <v>134</v>
      </c>
      <c r="E107" s="101">
        <v>44895</v>
      </c>
      <c r="F107" s="90">
        <v>18563.47</v>
      </c>
      <c r="G107" s="102">
        <v>100</v>
      </c>
      <c r="H107" s="90">
        <v>72.995279999999994</v>
      </c>
      <c r="I107" s="91">
        <v>0</v>
      </c>
      <c r="J107" s="91">
        <f t="shared" si="1"/>
        <v>1.3631503283223364E-3</v>
      </c>
      <c r="K107" s="91">
        <f>H107/'סכום נכסי הקרן'!$C$42</f>
        <v>1.24084731893118E-4</v>
      </c>
    </row>
    <row r="108" spans="2:11">
      <c r="B108" s="86" t="s">
        <v>1916</v>
      </c>
      <c r="C108" s="87">
        <v>7991</v>
      </c>
      <c r="D108" s="88" t="s">
        <v>132</v>
      </c>
      <c r="E108" s="101">
        <v>44105</v>
      </c>
      <c r="F108" s="90">
        <v>121608.28</v>
      </c>
      <c r="G108" s="102">
        <v>110.7782</v>
      </c>
      <c r="H108" s="90">
        <v>486.99637999999999</v>
      </c>
      <c r="I108" s="91">
        <v>2.4030672222222221E-5</v>
      </c>
      <c r="J108" s="91">
        <f t="shared" si="1"/>
        <v>9.0944137112535135E-3</v>
      </c>
      <c r="K108" s="91">
        <f>H108/'סכום נכסי הקרן'!$C$42</f>
        <v>8.2784551611034317E-4</v>
      </c>
    </row>
    <row r="109" spans="2:11">
      <c r="B109" s="86" t="s">
        <v>1917</v>
      </c>
      <c r="C109" s="87">
        <v>9229</v>
      </c>
      <c r="D109" s="88" t="s">
        <v>132</v>
      </c>
      <c r="E109" s="101">
        <v>44735</v>
      </c>
      <c r="F109" s="90">
        <v>17311.240000000002</v>
      </c>
      <c r="G109" s="102">
        <v>102.0635</v>
      </c>
      <c r="H109" s="90">
        <v>63.871480000000005</v>
      </c>
      <c r="I109" s="91">
        <v>1.1528687933333334E-4</v>
      </c>
      <c r="J109" s="91">
        <f t="shared" si="1"/>
        <v>1.1927679287268103E-3</v>
      </c>
      <c r="K109" s="91">
        <f>H109/'סכום נכסי הקרן'!$C$42</f>
        <v>1.085751773459414E-4</v>
      </c>
    </row>
    <row r="110" spans="2:11">
      <c r="B110" s="86" t="s">
        <v>1918</v>
      </c>
      <c r="C110" s="87">
        <v>9385</v>
      </c>
      <c r="D110" s="88" t="s">
        <v>134</v>
      </c>
      <c r="E110" s="101">
        <v>44896</v>
      </c>
      <c r="F110" s="90">
        <v>58621.7</v>
      </c>
      <c r="G110" s="102">
        <v>100</v>
      </c>
      <c r="H110" s="90">
        <v>230.51224999999999</v>
      </c>
      <c r="I110" s="91">
        <v>1.4219313333333335E-4</v>
      </c>
      <c r="J110" s="91">
        <f t="shared" si="1"/>
        <v>4.3047009240846871E-3</v>
      </c>
      <c r="K110" s="91">
        <f>H110/'סכום נכסי הקרן'!$C$42</f>
        <v>3.9184794878969418E-4</v>
      </c>
    </row>
    <row r="111" spans="2:11">
      <c r="B111" s="86" t="s">
        <v>1919</v>
      </c>
      <c r="C111" s="87">
        <v>7027</v>
      </c>
      <c r="D111" s="88" t="s">
        <v>135</v>
      </c>
      <c r="E111" s="101">
        <v>43738</v>
      </c>
      <c r="F111" s="90">
        <v>115433.98</v>
      </c>
      <c r="G111" s="102">
        <v>108.46040000000001</v>
      </c>
      <c r="H111" s="90">
        <v>559.29410999999993</v>
      </c>
      <c r="I111" s="91">
        <v>4.8097491666666667E-5</v>
      </c>
      <c r="J111" s="91">
        <f t="shared" si="1"/>
        <v>1.0444537642368778E-2</v>
      </c>
      <c r="K111" s="91">
        <f>H111/'סכום נכסי הקרן'!$C$42</f>
        <v>9.5074448222885147E-4</v>
      </c>
    </row>
    <row r="112" spans="2:11">
      <c r="B112" s="86" t="s">
        <v>1920</v>
      </c>
      <c r="C112" s="87">
        <v>9246</v>
      </c>
      <c r="D112" s="88" t="s">
        <v>134</v>
      </c>
      <c r="E112" s="101">
        <v>44816</v>
      </c>
      <c r="F112" s="90">
        <v>241812.82</v>
      </c>
      <c r="G112" s="102">
        <v>86.131399999999999</v>
      </c>
      <c r="H112" s="90">
        <v>818.98592000000008</v>
      </c>
      <c r="I112" s="91">
        <v>1.4852102272727274E-4</v>
      </c>
      <c r="J112" s="91">
        <f t="shared" si="1"/>
        <v>1.5294152248465529E-2</v>
      </c>
      <c r="K112" s="91">
        <f>H112/'סכום נכסי הקרן'!$C$42</f>
        <v>1.3921947872169076E-3</v>
      </c>
    </row>
    <row r="113" spans="2:11">
      <c r="B113" s="86" t="s">
        <v>1921</v>
      </c>
      <c r="C113" s="87">
        <v>9245</v>
      </c>
      <c r="D113" s="88" t="s">
        <v>132</v>
      </c>
      <c r="E113" s="101">
        <v>44816</v>
      </c>
      <c r="F113" s="90">
        <v>22557.55</v>
      </c>
      <c r="G113" s="102">
        <v>100.9092</v>
      </c>
      <c r="H113" s="90">
        <v>82.286940000000001</v>
      </c>
      <c r="I113" s="91">
        <v>1.5942083333333334E-4</v>
      </c>
      <c r="J113" s="91">
        <f t="shared" si="1"/>
        <v>1.5366674294233875E-3</v>
      </c>
      <c r="K113" s="91">
        <f>H113/'סכום נכסי הקרן'!$C$42</f>
        <v>1.3987963178174105E-4</v>
      </c>
    </row>
    <row r="114" spans="2:11">
      <c r="B114" s="86" t="s">
        <v>1922</v>
      </c>
      <c r="C114" s="87">
        <v>8412</v>
      </c>
      <c r="D114" s="88" t="s">
        <v>134</v>
      </c>
      <c r="E114" s="101">
        <v>44440</v>
      </c>
      <c r="F114" s="90">
        <v>40209.94</v>
      </c>
      <c r="G114" s="102">
        <v>104.2872</v>
      </c>
      <c r="H114" s="90">
        <v>164.89217000000002</v>
      </c>
      <c r="I114" s="91">
        <v>1.363049372881356E-4</v>
      </c>
      <c r="J114" s="91">
        <f t="shared" si="1"/>
        <v>3.0792787653295193E-3</v>
      </c>
      <c r="K114" s="91">
        <f>H114/'סכום נכסי הקרן'!$C$42</f>
        <v>2.8030032497614141E-4</v>
      </c>
    </row>
    <row r="115" spans="2:11">
      <c r="B115" s="86" t="s">
        <v>1923</v>
      </c>
      <c r="C115" s="87">
        <v>9495</v>
      </c>
      <c r="D115" s="88" t="s">
        <v>132</v>
      </c>
      <c r="E115" s="101">
        <v>44980</v>
      </c>
      <c r="F115" s="90">
        <v>234088.94</v>
      </c>
      <c r="G115" s="102">
        <v>100.6091</v>
      </c>
      <c r="H115" s="90">
        <v>851.38593000000003</v>
      </c>
      <c r="I115" s="91">
        <v>5.0504133333333328E-4</v>
      </c>
      <c r="J115" s="91">
        <f t="shared" si="1"/>
        <v>1.5899206222765607E-2</v>
      </c>
      <c r="K115" s="91">
        <f>H115/'סכום נכסי הקרן'!$C$42</f>
        <v>1.4472715888153719E-3</v>
      </c>
    </row>
    <row r="116" spans="2:11">
      <c r="B116" s="86" t="s">
        <v>1924</v>
      </c>
      <c r="C116" s="87">
        <v>7018</v>
      </c>
      <c r="D116" s="88" t="s">
        <v>132</v>
      </c>
      <c r="E116" s="101">
        <v>43525</v>
      </c>
      <c r="F116" s="90">
        <v>183915.15</v>
      </c>
      <c r="G116" s="102">
        <v>109.30629999999999</v>
      </c>
      <c r="H116" s="90">
        <v>726.72648000000004</v>
      </c>
      <c r="I116" s="91">
        <v>1.1423424090909091E-5</v>
      </c>
      <c r="J116" s="91">
        <f t="shared" si="1"/>
        <v>1.3571253371622603E-2</v>
      </c>
      <c r="K116" s="91">
        <f>H116/'סכום נכסי הקרן'!$C$42</f>
        <v>1.2353628951136209E-3</v>
      </c>
    </row>
    <row r="117" spans="2:11">
      <c r="B117" s="86" t="s">
        <v>1925</v>
      </c>
      <c r="C117" s="87">
        <v>8287</v>
      </c>
      <c r="D117" s="88" t="s">
        <v>132</v>
      </c>
      <c r="E117" s="101">
        <v>43800</v>
      </c>
      <c r="F117" s="90">
        <v>52182.76</v>
      </c>
      <c r="G117" s="102">
        <v>211.86580000000001</v>
      </c>
      <c r="H117" s="90">
        <v>399.66507000000001</v>
      </c>
      <c r="I117" s="91">
        <v>3.9796265151515153E-4</v>
      </c>
      <c r="J117" s="91">
        <f t="shared" si="1"/>
        <v>7.4635451962026811E-3</v>
      </c>
      <c r="K117" s="91">
        <f>H117/'סכום נכסי הקרן'!$C$42</f>
        <v>6.7939095593570211E-4</v>
      </c>
    </row>
    <row r="118" spans="2:11">
      <c r="B118" s="86" t="s">
        <v>1926</v>
      </c>
      <c r="C118" s="110">
        <v>1181106</v>
      </c>
      <c r="D118" s="88" t="s">
        <v>132</v>
      </c>
      <c r="E118" s="101">
        <v>44287</v>
      </c>
      <c r="F118" s="90">
        <v>68899.42</v>
      </c>
      <c r="G118" s="102">
        <v>122.61450000000001</v>
      </c>
      <c r="H118" s="90">
        <v>305.39765999999997</v>
      </c>
      <c r="I118" s="91">
        <v>4.742312666666667E-4</v>
      </c>
      <c r="J118" s="91">
        <f t="shared" si="1"/>
        <v>5.7031484843660203E-3</v>
      </c>
      <c r="K118" s="91">
        <f>H118/'סכום נכסי הקרן'!$C$42</f>
        <v>5.1914571410487912E-4</v>
      </c>
    </row>
    <row r="119" spans="2:11">
      <c r="B119" s="86" t="s">
        <v>1927</v>
      </c>
      <c r="C119" s="110">
        <v>87956</v>
      </c>
      <c r="D119" s="88" t="s">
        <v>134</v>
      </c>
      <c r="E119" s="101">
        <v>44837</v>
      </c>
      <c r="F119" s="90">
        <v>15866.21</v>
      </c>
      <c r="G119" s="102">
        <v>100</v>
      </c>
      <c r="H119" s="90">
        <v>62.389129999999994</v>
      </c>
      <c r="I119" s="91">
        <v>0</v>
      </c>
      <c r="J119" s="91">
        <f t="shared" si="1"/>
        <v>1.1650857842211843E-3</v>
      </c>
      <c r="K119" s="91">
        <f>H119/'סכום נכסי הקרן'!$C$42</f>
        <v>1.0605532945547828E-4</v>
      </c>
    </row>
    <row r="120" spans="2:11">
      <c r="B120" s="86" t="s">
        <v>1928</v>
      </c>
      <c r="C120" s="87">
        <v>8299</v>
      </c>
      <c r="D120" s="88" t="s">
        <v>135</v>
      </c>
      <c r="E120" s="101">
        <v>44286</v>
      </c>
      <c r="F120" s="90">
        <v>153412.54</v>
      </c>
      <c r="G120" s="102">
        <v>99.282499999999999</v>
      </c>
      <c r="H120" s="90">
        <v>680.40731999999991</v>
      </c>
      <c r="I120" s="91">
        <v>5.9505481720430111E-4</v>
      </c>
      <c r="J120" s="91">
        <f t="shared" si="1"/>
        <v>1.2706266235993902E-2</v>
      </c>
      <c r="K120" s="91">
        <f>H120/'סכום נכסי הקרן'!$C$42</f>
        <v>1.1566249198621463E-3</v>
      </c>
    </row>
    <row r="121" spans="2:11">
      <c r="B121" s="86" t="s">
        <v>1929</v>
      </c>
      <c r="C121" s="87">
        <v>7036</v>
      </c>
      <c r="D121" s="88" t="s">
        <v>132</v>
      </c>
      <c r="E121" s="101">
        <v>37987</v>
      </c>
      <c r="F121" s="90">
        <v>479791.92</v>
      </c>
      <c r="G121" s="102">
        <v>126.0834</v>
      </c>
      <c r="H121" s="90">
        <v>2186.8507599999998</v>
      </c>
      <c r="I121" s="91">
        <v>2.3491826315789474E-5</v>
      </c>
      <c r="J121" s="91">
        <f t="shared" si="1"/>
        <v>4.0838343677645335E-2</v>
      </c>
      <c r="K121" s="91">
        <f>H121/'סכום נכסי הקרן'!$C$42</f>
        <v>3.7174292672740115E-3</v>
      </c>
    </row>
    <row r="122" spans="2:11">
      <c r="B122" s="86" t="s">
        <v>1930</v>
      </c>
      <c r="C122" s="110">
        <v>87344</v>
      </c>
      <c r="D122" s="88" t="s">
        <v>132</v>
      </c>
      <c r="E122" s="101">
        <v>44421</v>
      </c>
      <c r="F122" s="90">
        <v>10993.39</v>
      </c>
      <c r="G122" s="102">
        <v>100</v>
      </c>
      <c r="H122" s="90">
        <v>39.741120000000002</v>
      </c>
      <c r="I122" s="91">
        <v>0</v>
      </c>
      <c r="J122" s="91">
        <f t="shared" si="1"/>
        <v>7.4214553017533976E-4</v>
      </c>
      <c r="K122" s="91">
        <f>H122/'סכום נכסי הקרן'!$C$42</f>
        <v>6.7555960061146833E-5</v>
      </c>
    </row>
    <row r="123" spans="2:11">
      <c r="B123" s="86" t="s">
        <v>1931</v>
      </c>
      <c r="C123" s="87">
        <v>7046</v>
      </c>
      <c r="D123" s="88" t="s">
        <v>132</v>
      </c>
      <c r="E123" s="101">
        <v>43795</v>
      </c>
      <c r="F123" s="90">
        <v>119878.99</v>
      </c>
      <c r="G123" s="102">
        <v>146.42519999999999</v>
      </c>
      <c r="H123" s="90">
        <v>634.55196999999998</v>
      </c>
      <c r="I123" s="91">
        <v>1.3827480000000001E-5</v>
      </c>
      <c r="J123" s="91">
        <f t="shared" si="1"/>
        <v>1.1849940520032054E-2</v>
      </c>
      <c r="K123" s="91">
        <f>H123/'סכום נכסי הקרן'!$C$42</f>
        <v>1.0786753755818164E-3</v>
      </c>
    </row>
    <row r="124" spans="2:11">
      <c r="B124" s="86" t="s">
        <v>1932</v>
      </c>
      <c r="C124" s="87">
        <v>8315</v>
      </c>
      <c r="D124" s="88" t="s">
        <v>132</v>
      </c>
      <c r="E124" s="101">
        <v>44337</v>
      </c>
      <c r="F124" s="90">
        <v>242693.49</v>
      </c>
      <c r="G124" s="102">
        <v>86.3249</v>
      </c>
      <c r="H124" s="90">
        <v>757.36024999999995</v>
      </c>
      <c r="I124" s="91">
        <v>4.8383878157894737E-5</v>
      </c>
      <c r="J124" s="91">
        <f t="shared" si="1"/>
        <v>1.4143323697721095E-2</v>
      </c>
      <c r="K124" s="91">
        <f>H124/'סכום נכסי הקרן'!$C$42</f>
        <v>1.2874372639950804E-3</v>
      </c>
    </row>
    <row r="125" spans="2:11">
      <c r="B125" s="86" t="s">
        <v>1933</v>
      </c>
      <c r="C125" s="87">
        <v>8296</v>
      </c>
      <c r="D125" s="88" t="s">
        <v>132</v>
      </c>
      <c r="E125" s="101">
        <v>44085</v>
      </c>
      <c r="F125" s="90">
        <v>72299.37</v>
      </c>
      <c r="G125" s="102">
        <v>117.959</v>
      </c>
      <c r="H125" s="90">
        <v>308.30025000000001</v>
      </c>
      <c r="I125" s="91">
        <v>2.7999769230769232E-5</v>
      </c>
      <c r="J125" s="91">
        <f t="shared" si="1"/>
        <v>5.7573529002061287E-3</v>
      </c>
      <c r="K125" s="91">
        <f>H125/'סכום נכסי הקרן'!$C$42</f>
        <v>5.2407982904964891E-4</v>
      </c>
    </row>
    <row r="126" spans="2:11">
      <c r="B126" s="86" t="s">
        <v>1934</v>
      </c>
      <c r="C126" s="87">
        <v>8333</v>
      </c>
      <c r="D126" s="88" t="s">
        <v>132</v>
      </c>
      <c r="E126" s="101">
        <v>44501</v>
      </c>
      <c r="F126" s="90">
        <v>21824.63</v>
      </c>
      <c r="G126" s="102">
        <v>122.30200000000001</v>
      </c>
      <c r="H126" s="90">
        <v>96.491439999999997</v>
      </c>
      <c r="I126" s="91">
        <v>7.8410290750000007E-5</v>
      </c>
      <c r="J126" s="91">
        <f t="shared" si="1"/>
        <v>1.8019293592174046E-3</v>
      </c>
      <c r="K126" s="91">
        <f>H126/'סכום נכסי הקרן'!$C$42</f>
        <v>1.6402587211640098E-4</v>
      </c>
    </row>
    <row r="127" spans="2:11">
      <c r="B127" s="86" t="s">
        <v>1935</v>
      </c>
      <c r="C127" s="110">
        <v>87955</v>
      </c>
      <c r="D127" s="88" t="s">
        <v>134</v>
      </c>
      <c r="E127" s="101">
        <v>44827</v>
      </c>
      <c r="F127" s="90">
        <v>18563.47</v>
      </c>
      <c r="G127" s="102">
        <v>100</v>
      </c>
      <c r="H127" s="90">
        <v>72.995279999999994</v>
      </c>
      <c r="I127" s="91">
        <v>0</v>
      </c>
      <c r="J127" s="91">
        <f t="shared" si="1"/>
        <v>1.3631503283223364E-3</v>
      </c>
      <c r="K127" s="91">
        <f>H127/'סכום נכסי הקרן'!$C$42</f>
        <v>1.24084731893118E-4</v>
      </c>
    </row>
    <row r="128" spans="2:11">
      <c r="B128" s="86" t="s">
        <v>1936</v>
      </c>
      <c r="C128" s="110">
        <v>84031</v>
      </c>
      <c r="D128" s="88" t="s">
        <v>132</v>
      </c>
      <c r="E128" s="101">
        <v>44314</v>
      </c>
      <c r="F128" s="90">
        <v>19582.41</v>
      </c>
      <c r="G128" s="102">
        <v>100</v>
      </c>
      <c r="H128" s="90">
        <v>70.790419999999997</v>
      </c>
      <c r="I128" s="91">
        <v>2.9999999999999997E-4</v>
      </c>
      <c r="J128" s="91">
        <f t="shared" si="1"/>
        <v>1.3219756710992285E-3</v>
      </c>
      <c r="K128" s="91">
        <f>H128/'סכום נכסי הקרן'!$C$42</f>
        <v>1.203366887050946E-4</v>
      </c>
    </row>
    <row r="129" spans="2:11">
      <c r="B129" s="86" t="s">
        <v>1937</v>
      </c>
      <c r="C129" s="87">
        <v>6653</v>
      </c>
      <c r="D129" s="88" t="s">
        <v>132</v>
      </c>
      <c r="E129" s="101">
        <v>39264</v>
      </c>
      <c r="F129" s="90">
        <v>1493069.04</v>
      </c>
      <c r="G129" s="102">
        <v>89.065100000000001</v>
      </c>
      <c r="H129" s="90">
        <v>4807.2393999999995</v>
      </c>
      <c r="I129" s="91">
        <v>2.0489037294117647E-4</v>
      </c>
      <c r="J129" s="91">
        <f t="shared" si="1"/>
        <v>8.977279032882772E-2</v>
      </c>
      <c r="K129" s="91">
        <f>H129/'סכום נכסי הקרן'!$C$42</f>
        <v>8.1718299059204014E-3</v>
      </c>
    </row>
    <row r="130" spans="2:11">
      <c r="B130" s="86" t="s">
        <v>1938</v>
      </c>
      <c r="C130" s="87">
        <v>8410</v>
      </c>
      <c r="D130" s="88" t="s">
        <v>134</v>
      </c>
      <c r="E130" s="101">
        <v>44651</v>
      </c>
      <c r="F130" s="90">
        <v>64610.068235999999</v>
      </c>
      <c r="G130" s="102">
        <v>112.15470000000001</v>
      </c>
      <c r="H130" s="90">
        <v>284.93990576800002</v>
      </c>
      <c r="I130" s="91">
        <v>2.15366909858437E-4</v>
      </c>
      <c r="J130" s="91">
        <f t="shared" si="1"/>
        <v>5.3211101608184094E-3</v>
      </c>
      <c r="K130" s="91">
        <f>H130/'סכום נכסי הקרן'!$C$42</f>
        <v>4.8436956215350621E-4</v>
      </c>
    </row>
    <row r="131" spans="2:11">
      <c r="B131" s="86" t="s">
        <v>1939</v>
      </c>
      <c r="C131" s="87">
        <v>7001</v>
      </c>
      <c r="D131" s="88" t="s">
        <v>134</v>
      </c>
      <c r="E131" s="101">
        <v>43602</v>
      </c>
      <c r="F131" s="90">
        <v>41013.660000000003</v>
      </c>
      <c r="G131" s="102">
        <v>66.530100000000004</v>
      </c>
      <c r="H131" s="90">
        <v>107.2957</v>
      </c>
      <c r="I131" s="91">
        <v>7.0865550000000005E-5</v>
      </c>
      <c r="J131" s="91">
        <f t="shared" si="1"/>
        <v>2.0036935084374622E-3</v>
      </c>
      <c r="K131" s="91">
        <f>H131/'סכום נכסי הקרן'!$C$42</f>
        <v>1.823920418934542E-4</v>
      </c>
    </row>
    <row r="132" spans="2:11">
      <c r="B132" s="86" t="s">
        <v>1940</v>
      </c>
      <c r="C132" s="87">
        <v>8319</v>
      </c>
      <c r="D132" s="88" t="s">
        <v>134</v>
      </c>
      <c r="E132" s="101">
        <v>44377</v>
      </c>
      <c r="F132" s="90">
        <v>49163.64</v>
      </c>
      <c r="G132" s="102">
        <v>103.1515</v>
      </c>
      <c r="H132" s="90">
        <v>199.41378</v>
      </c>
      <c r="I132" s="91">
        <v>5.4938811E-5</v>
      </c>
      <c r="J132" s="91">
        <f t="shared" si="1"/>
        <v>3.7239525580146852E-3</v>
      </c>
      <c r="K132" s="91">
        <f>H132/'סכום נכסי הקרן'!$C$42</f>
        <v>3.3898363602541447E-4</v>
      </c>
    </row>
    <row r="133" spans="2:11">
      <c r="B133" s="86" t="s">
        <v>1941</v>
      </c>
      <c r="C133" s="87">
        <v>8411</v>
      </c>
      <c r="D133" s="88" t="s">
        <v>134</v>
      </c>
      <c r="E133" s="101">
        <v>44651</v>
      </c>
      <c r="F133" s="90">
        <v>94653.745958</v>
      </c>
      <c r="G133" s="102">
        <v>101.33620000000001</v>
      </c>
      <c r="H133" s="90">
        <v>377.17076225799997</v>
      </c>
      <c r="I133" s="91">
        <v>3.2305036478765551E-4</v>
      </c>
      <c r="J133" s="91">
        <f t="shared" si="1"/>
        <v>7.0434752549148189E-3</v>
      </c>
      <c r="K133" s="91">
        <f>H133/'סכום נכסי הקרן'!$C$42</f>
        <v>6.4115286512644203E-4</v>
      </c>
    </row>
    <row r="134" spans="2:11">
      <c r="B134" s="86" t="s">
        <v>1942</v>
      </c>
      <c r="C134" s="87">
        <v>9384</v>
      </c>
      <c r="D134" s="88" t="s">
        <v>134</v>
      </c>
      <c r="E134" s="101">
        <v>44910</v>
      </c>
      <c r="F134" s="90">
        <v>12609.815744</v>
      </c>
      <c r="G134" s="102">
        <v>100</v>
      </c>
      <c r="H134" s="90">
        <v>49.584317516000006</v>
      </c>
      <c r="I134" s="91">
        <v>1.2609816611370287E-4</v>
      </c>
      <c r="J134" s="91">
        <f t="shared" si="1"/>
        <v>9.2596231840708586E-4</v>
      </c>
      <c r="K134" s="91">
        <f>H134/'סכום נכסי הקרן'!$C$42</f>
        <v>8.4288418991968999E-5</v>
      </c>
    </row>
    <row r="135" spans="2:11">
      <c r="B135" s="86" t="s">
        <v>1943</v>
      </c>
      <c r="C135" s="87">
        <v>5303</v>
      </c>
      <c r="D135" s="88" t="s">
        <v>134</v>
      </c>
      <c r="E135" s="101">
        <v>42788</v>
      </c>
      <c r="F135" s="90">
        <v>47540.06</v>
      </c>
      <c r="G135" s="102">
        <v>76.059799999999996</v>
      </c>
      <c r="H135" s="90">
        <v>142.18391</v>
      </c>
      <c r="I135" s="91">
        <v>6.001953494682672E-5</v>
      </c>
      <c r="J135" s="91">
        <f t="shared" si="1"/>
        <v>2.6552133726818164E-3</v>
      </c>
      <c r="K135" s="91">
        <f>H135/'סכום נכסי הקרן'!$C$42</f>
        <v>2.4169853656106559E-4</v>
      </c>
    </row>
    <row r="136" spans="2:11">
      <c r="B136" s="86" t="s">
        <v>1944</v>
      </c>
      <c r="C136" s="87">
        <v>7011</v>
      </c>
      <c r="D136" s="88" t="s">
        <v>134</v>
      </c>
      <c r="E136" s="101">
        <v>43651</v>
      </c>
      <c r="F136" s="90">
        <v>174335.21</v>
      </c>
      <c r="G136" s="102">
        <v>98.656800000000004</v>
      </c>
      <c r="H136" s="90">
        <v>676.31299999999999</v>
      </c>
      <c r="I136" s="91">
        <v>2.0347999480246567E-4</v>
      </c>
      <c r="J136" s="91">
        <f t="shared" si="1"/>
        <v>1.2629806858726542E-2</v>
      </c>
      <c r="K136" s="91">
        <f>H136/'סכום נכסי הקרן'!$C$42</f>
        <v>1.1496649821855648E-3</v>
      </c>
    </row>
    <row r="137" spans="2:11">
      <c r="B137" s="86" t="s">
        <v>1945</v>
      </c>
      <c r="C137" s="87">
        <v>8406</v>
      </c>
      <c r="D137" s="88" t="s">
        <v>132</v>
      </c>
      <c r="E137" s="101">
        <v>44621</v>
      </c>
      <c r="F137" s="90">
        <v>170892.38</v>
      </c>
      <c r="G137" s="102">
        <v>100</v>
      </c>
      <c r="H137" s="90">
        <v>617.77594999999997</v>
      </c>
      <c r="I137" s="91">
        <v>2.0105000000000001E-4</v>
      </c>
      <c r="J137" s="91">
        <f t="shared" si="1"/>
        <v>1.1536656740985763E-2</v>
      </c>
      <c r="K137" s="91">
        <f>H137/'סכום נכסי הקרן'!$C$42</f>
        <v>1.0501578064467491E-3</v>
      </c>
    </row>
    <row r="138" spans="2:11">
      <c r="B138" s="86" t="s">
        <v>1946</v>
      </c>
      <c r="C138" s="87">
        <v>8502</v>
      </c>
      <c r="D138" s="88" t="s">
        <v>132</v>
      </c>
      <c r="E138" s="101">
        <v>44621</v>
      </c>
      <c r="F138" s="90">
        <v>292319.738556</v>
      </c>
      <c r="G138" s="102">
        <v>101.2145</v>
      </c>
      <c r="H138" s="90">
        <v>1069.569911777</v>
      </c>
      <c r="I138" s="91">
        <v>2.4319618541914393E-4</v>
      </c>
      <c r="J138" s="91">
        <f t="shared" si="1"/>
        <v>1.9973682906655198E-2</v>
      </c>
      <c r="K138" s="91">
        <f>H138/'סכום נכסי הקרן'!$C$42</f>
        <v>1.8181627050926432E-3</v>
      </c>
    </row>
    <row r="139" spans="2:11">
      <c r="B139" s="86" t="s">
        <v>1947</v>
      </c>
      <c r="C139" s="87">
        <v>7017</v>
      </c>
      <c r="D139" s="88" t="s">
        <v>133</v>
      </c>
      <c r="E139" s="101">
        <v>43709</v>
      </c>
      <c r="F139" s="90">
        <v>258572.32</v>
      </c>
      <c r="G139" s="102">
        <v>100.218141</v>
      </c>
      <c r="H139" s="90">
        <v>259.13625999999999</v>
      </c>
      <c r="I139" s="91">
        <v>1.5671040000000001E-4</v>
      </c>
      <c r="J139" s="91">
        <f t="shared" si="1"/>
        <v>4.8392399878351361E-3</v>
      </c>
      <c r="K139" s="91">
        <f>H139/'סכום נכסי הקרן'!$C$42</f>
        <v>4.4050592512125873E-4</v>
      </c>
    </row>
    <row r="140" spans="2:11">
      <c r="B140" s="86" t="s">
        <v>1948</v>
      </c>
      <c r="C140" s="87">
        <v>6885</v>
      </c>
      <c r="D140" s="88" t="s">
        <v>134</v>
      </c>
      <c r="E140" s="101">
        <v>43602</v>
      </c>
      <c r="F140" s="90">
        <v>50804.63</v>
      </c>
      <c r="G140" s="102">
        <v>92.123699999999999</v>
      </c>
      <c r="H140" s="90">
        <v>184.03918999999999</v>
      </c>
      <c r="I140" s="91">
        <v>8.3284147296944374E-5</v>
      </c>
      <c r="J140" s="91">
        <f t="shared" ref="J140:J179" si="2">IFERROR(H140/$H$11,0)</f>
        <v>3.4368397829651022E-3</v>
      </c>
      <c r="K140" s="91">
        <f>H140/'סכום נכסי הקרן'!$C$42</f>
        <v>3.128483588113725E-4</v>
      </c>
    </row>
    <row r="141" spans="2:11">
      <c r="B141" s="86" t="s">
        <v>1949</v>
      </c>
      <c r="C141" s="110">
        <v>84034</v>
      </c>
      <c r="D141" s="88" t="s">
        <v>132</v>
      </c>
      <c r="E141" s="101">
        <v>44314</v>
      </c>
      <c r="F141" s="90">
        <v>20366.78</v>
      </c>
      <c r="G141" s="102">
        <v>100</v>
      </c>
      <c r="H141" s="90">
        <v>73.625929999999997</v>
      </c>
      <c r="I141" s="91">
        <v>2.9999999999999997E-4</v>
      </c>
      <c r="J141" s="91">
        <f t="shared" si="2"/>
        <v>1.3749274015051023E-3</v>
      </c>
      <c r="K141" s="91">
        <f>H141/'סכום נכסי הקרן'!$C$42</f>
        <v>1.2515677430693426E-4</v>
      </c>
    </row>
    <row r="142" spans="2:11">
      <c r="B142" s="86" t="s">
        <v>1950</v>
      </c>
      <c r="C142" s="110">
        <v>87345</v>
      </c>
      <c r="D142" s="88" t="s">
        <v>132</v>
      </c>
      <c r="E142" s="101">
        <v>44421</v>
      </c>
      <c r="F142" s="90">
        <v>10363.91</v>
      </c>
      <c r="G142" s="102">
        <v>100</v>
      </c>
      <c r="H142" s="90">
        <v>37.465530000000001</v>
      </c>
      <c r="I142" s="91">
        <v>0</v>
      </c>
      <c r="J142" s="91">
        <f t="shared" si="2"/>
        <v>6.9965002559439933E-4</v>
      </c>
      <c r="K142" s="91">
        <f>H142/'סכום נכסי הקרן'!$C$42</f>
        <v>6.3687682892422218E-5</v>
      </c>
    </row>
    <row r="143" spans="2:11">
      <c r="B143" s="86" t="s">
        <v>1951</v>
      </c>
      <c r="C143" s="87">
        <v>7077</v>
      </c>
      <c r="D143" s="88" t="s">
        <v>132</v>
      </c>
      <c r="E143" s="101">
        <v>44012</v>
      </c>
      <c r="F143" s="90">
        <v>226216.24</v>
      </c>
      <c r="G143" s="102">
        <v>118.6538</v>
      </c>
      <c r="H143" s="90">
        <v>970.31723</v>
      </c>
      <c r="I143" s="91">
        <v>1.1310812800000001E-4</v>
      </c>
      <c r="J143" s="91">
        <f t="shared" si="2"/>
        <v>1.8120188738933805E-2</v>
      </c>
      <c r="K143" s="91">
        <f>H143/'סכום נכסי הקרן'!$C$42</f>
        <v>1.6494429959830678E-3</v>
      </c>
    </row>
    <row r="144" spans="2:11">
      <c r="B144" s="86" t="s">
        <v>1952</v>
      </c>
      <c r="C144" s="87">
        <v>9172</v>
      </c>
      <c r="D144" s="88" t="s">
        <v>134</v>
      </c>
      <c r="E144" s="101">
        <v>44743</v>
      </c>
      <c r="F144" s="90">
        <v>13946.396753999998</v>
      </c>
      <c r="G144" s="102">
        <v>91.522499999999994</v>
      </c>
      <c r="H144" s="90">
        <v>50.190958756999997</v>
      </c>
      <c r="I144" s="91">
        <v>4.7477090220995725E-4</v>
      </c>
      <c r="J144" s="91">
        <f t="shared" si="2"/>
        <v>9.3729104002912783E-4</v>
      </c>
      <c r="K144" s="91">
        <f>H144/'סכום נכסי הקרן'!$C$42</f>
        <v>8.5319648898132697E-5</v>
      </c>
    </row>
    <row r="145" spans="2:11">
      <c r="B145" s="86" t="s">
        <v>1953</v>
      </c>
      <c r="C145" s="110">
        <v>84033</v>
      </c>
      <c r="D145" s="88" t="s">
        <v>132</v>
      </c>
      <c r="E145" s="101">
        <v>44314</v>
      </c>
      <c r="F145" s="90">
        <v>23498.07</v>
      </c>
      <c r="G145" s="102">
        <v>100</v>
      </c>
      <c r="H145" s="90">
        <v>84.945509999999999</v>
      </c>
      <c r="I145" s="91">
        <v>4.0000000000000002E-4</v>
      </c>
      <c r="J145" s="91">
        <f t="shared" si="2"/>
        <v>1.5863148938672243E-3</v>
      </c>
      <c r="K145" s="91">
        <f>H145/'סכום נכסי הקרן'!$C$42</f>
        <v>1.4439893694324034E-4</v>
      </c>
    </row>
    <row r="146" spans="2:11">
      <c r="B146" s="86" t="s">
        <v>1953</v>
      </c>
      <c r="C146" s="110">
        <v>84037</v>
      </c>
      <c r="D146" s="88" t="s">
        <v>132</v>
      </c>
      <c r="E146" s="101">
        <v>44314</v>
      </c>
      <c r="F146" s="90">
        <v>5199.96</v>
      </c>
      <c r="G146" s="102">
        <v>100</v>
      </c>
      <c r="H146" s="90">
        <v>18.79786</v>
      </c>
      <c r="I146" s="91">
        <v>0</v>
      </c>
      <c r="J146" s="91">
        <f t="shared" si="2"/>
        <v>3.5104062934969654E-4</v>
      </c>
      <c r="K146" s="91">
        <f>H146/'סכום נכסי הקרן'!$C$42</f>
        <v>3.1954496486133997E-5</v>
      </c>
    </row>
    <row r="147" spans="2:11">
      <c r="B147" s="86" t="s">
        <v>1954</v>
      </c>
      <c r="C147" s="87">
        <v>8275</v>
      </c>
      <c r="D147" s="88" t="s">
        <v>132</v>
      </c>
      <c r="E147" s="101">
        <v>44256</v>
      </c>
      <c r="F147" s="90">
        <v>16763.86</v>
      </c>
      <c r="G147" s="102">
        <v>108.51009999999999</v>
      </c>
      <c r="H147" s="90">
        <v>65.758579999999995</v>
      </c>
      <c r="I147" s="91">
        <v>2.7939766666666666E-5</v>
      </c>
      <c r="J147" s="91">
        <f t="shared" si="2"/>
        <v>1.2280085769519704E-3</v>
      </c>
      <c r="K147" s="91">
        <f>H147/'סכום נכסי הקרן'!$C$42</f>
        <v>1.1178306006870787E-4</v>
      </c>
    </row>
    <row r="148" spans="2:11">
      <c r="B148" s="86" t="s">
        <v>1955</v>
      </c>
      <c r="C148" s="87">
        <v>8335</v>
      </c>
      <c r="D148" s="88" t="s">
        <v>132</v>
      </c>
      <c r="E148" s="101">
        <v>44412</v>
      </c>
      <c r="F148" s="90">
        <v>156399.93</v>
      </c>
      <c r="G148" s="102">
        <v>96.288700000000006</v>
      </c>
      <c r="H148" s="90">
        <v>544.40258999999992</v>
      </c>
      <c r="I148" s="91">
        <v>6.2559971400000009E-4</v>
      </c>
      <c r="J148" s="91">
        <f t="shared" si="2"/>
        <v>1.0166445957848647E-2</v>
      </c>
      <c r="K148" s="91">
        <f>H148/'סכום נכסי הקרן'!$C$42</f>
        <v>9.2543037607457673E-4</v>
      </c>
    </row>
    <row r="149" spans="2:11">
      <c r="B149" s="86" t="s">
        <v>1956</v>
      </c>
      <c r="C149" s="87">
        <v>8415</v>
      </c>
      <c r="D149" s="88" t="s">
        <v>134</v>
      </c>
      <c r="E149" s="101">
        <v>44440</v>
      </c>
      <c r="F149" s="90">
        <v>381636.64</v>
      </c>
      <c r="G149" s="102">
        <v>113.59739999999999</v>
      </c>
      <c r="H149" s="90">
        <v>1704.7239099999999</v>
      </c>
      <c r="I149" s="91">
        <v>6.3606078183333335E-4</v>
      </c>
      <c r="J149" s="91">
        <f t="shared" si="2"/>
        <v>3.1834866002506422E-2</v>
      </c>
      <c r="K149" s="91">
        <f>H149/'סכום נכסי הקרן'!$C$42</f>
        <v>2.8978614689078226E-3</v>
      </c>
    </row>
    <row r="150" spans="2:11">
      <c r="B150" s="86" t="s">
        <v>1957</v>
      </c>
      <c r="C150" s="110">
        <v>87341</v>
      </c>
      <c r="D150" s="88" t="s">
        <v>132</v>
      </c>
      <c r="E150" s="101">
        <v>44421</v>
      </c>
      <c r="F150" s="90">
        <v>9163.43</v>
      </c>
      <c r="G150" s="102">
        <v>100</v>
      </c>
      <c r="H150" s="90">
        <v>33.125800000000005</v>
      </c>
      <c r="I150" s="91">
        <v>0</v>
      </c>
      <c r="J150" s="91">
        <f t="shared" si="2"/>
        <v>6.1860773937630028E-4</v>
      </c>
      <c r="K150" s="91">
        <f>H150/'סכום נכסי הקרן'!$C$42</f>
        <v>5.6310572570514819E-5</v>
      </c>
    </row>
    <row r="151" spans="2:11">
      <c r="B151" s="86" t="s">
        <v>1958</v>
      </c>
      <c r="C151" s="87">
        <v>8310</v>
      </c>
      <c r="D151" s="88" t="s">
        <v>132</v>
      </c>
      <c r="E151" s="101">
        <v>44377</v>
      </c>
      <c r="F151" s="90">
        <v>70127.45</v>
      </c>
      <c r="G151" s="102">
        <v>36.096400000000003</v>
      </c>
      <c r="H151" s="90">
        <v>91.508229999999998</v>
      </c>
      <c r="I151" s="91">
        <v>1.8293923076923078E-4</v>
      </c>
      <c r="J151" s="91">
        <f t="shared" si="2"/>
        <v>1.7088704059864677E-3</v>
      </c>
      <c r="K151" s="91">
        <f>H151/'סכום נכסי הקרן'!$C$42</f>
        <v>1.5555490965393621E-4</v>
      </c>
    </row>
    <row r="152" spans="2:11">
      <c r="B152" s="86" t="s">
        <v>1959</v>
      </c>
      <c r="C152" s="110">
        <v>87951</v>
      </c>
      <c r="D152" s="88" t="s">
        <v>134</v>
      </c>
      <c r="E152" s="101">
        <v>44771</v>
      </c>
      <c r="F152" s="90">
        <v>16067</v>
      </c>
      <c r="G152" s="102">
        <v>100</v>
      </c>
      <c r="H152" s="90">
        <v>63.178640000000001</v>
      </c>
      <c r="I152" s="91">
        <v>1E-4</v>
      </c>
      <c r="J152" s="91">
        <f t="shared" si="2"/>
        <v>1.1798294884129317E-3</v>
      </c>
      <c r="K152" s="91">
        <f>H152/'סכום נכסי הקרן'!$C$42</f>
        <v>1.0739741810390782E-4</v>
      </c>
    </row>
    <row r="153" spans="2:11">
      <c r="B153" s="86" t="s">
        <v>1960</v>
      </c>
      <c r="C153" s="87">
        <v>7085</v>
      </c>
      <c r="D153" s="88" t="s">
        <v>132</v>
      </c>
      <c r="E153" s="101">
        <v>43983</v>
      </c>
      <c r="F153" s="90">
        <v>338196.02</v>
      </c>
      <c r="G153" s="102">
        <v>97.327799999999996</v>
      </c>
      <c r="H153" s="90">
        <v>1189.90888</v>
      </c>
      <c r="I153" s="91">
        <v>1.1273196333333334E-4</v>
      </c>
      <c r="J153" s="91">
        <f t="shared" si="2"/>
        <v>2.2220952922513124E-2</v>
      </c>
      <c r="K153" s="91">
        <f>H153/'סכום נכסי הקרן'!$C$42</f>
        <v>2.0227270085413783E-3</v>
      </c>
    </row>
    <row r="154" spans="2:11">
      <c r="B154" s="86" t="s">
        <v>1961</v>
      </c>
      <c r="C154" s="87">
        <v>8330</v>
      </c>
      <c r="D154" s="88" t="s">
        <v>132</v>
      </c>
      <c r="E154" s="101">
        <v>44002</v>
      </c>
      <c r="F154" s="90">
        <v>145852.19</v>
      </c>
      <c r="G154" s="102">
        <v>109.64279999999999</v>
      </c>
      <c r="H154" s="90">
        <v>578.09784999999999</v>
      </c>
      <c r="I154" s="91">
        <v>4.7413503015384615E-4</v>
      </c>
      <c r="J154" s="91">
        <f t="shared" si="2"/>
        <v>1.0795688077776219E-2</v>
      </c>
      <c r="K154" s="91">
        <f>H154/'סכום נכסי הקרן'!$C$42</f>
        <v>9.8270897413144987E-4</v>
      </c>
    </row>
    <row r="155" spans="2:11">
      <c r="B155" s="86" t="s">
        <v>1962</v>
      </c>
      <c r="C155" s="87">
        <v>7028</v>
      </c>
      <c r="D155" s="88" t="s">
        <v>134</v>
      </c>
      <c r="E155" s="101">
        <v>43754</v>
      </c>
      <c r="F155" s="90">
        <v>149414.47</v>
      </c>
      <c r="G155" s="102">
        <v>104.396</v>
      </c>
      <c r="H155" s="90">
        <v>613.35529000000008</v>
      </c>
      <c r="I155" s="91">
        <v>1.6320754716981134E-5</v>
      </c>
      <c r="J155" s="91">
        <f t="shared" si="2"/>
        <v>1.1454103127513751E-2</v>
      </c>
      <c r="K155" s="91">
        <f>H155/'סכום נכסי הקרן'!$C$42</f>
        <v>1.0426431231563965E-3</v>
      </c>
    </row>
    <row r="156" spans="2:11">
      <c r="B156" s="86" t="s">
        <v>1963</v>
      </c>
      <c r="C156" s="87">
        <v>8416</v>
      </c>
      <c r="D156" s="88" t="s">
        <v>134</v>
      </c>
      <c r="E156" s="101">
        <v>44713</v>
      </c>
      <c r="F156" s="90">
        <v>50285.49</v>
      </c>
      <c r="G156" s="102">
        <v>103.69289999999999</v>
      </c>
      <c r="H156" s="90">
        <v>205.03466</v>
      </c>
      <c r="I156" s="91">
        <v>1.2434610778443115E-5</v>
      </c>
      <c r="J156" s="91">
        <f t="shared" si="2"/>
        <v>3.8289196794156913E-3</v>
      </c>
      <c r="K156" s="91">
        <f>H156/'סכום נכסי הקרן'!$C$42</f>
        <v>3.4853857420502539E-4</v>
      </c>
    </row>
    <row r="157" spans="2:11">
      <c r="B157" s="86" t="s">
        <v>1964</v>
      </c>
      <c r="C157" s="87">
        <v>8339</v>
      </c>
      <c r="D157" s="88" t="s">
        <v>132</v>
      </c>
      <c r="E157" s="101">
        <v>44539</v>
      </c>
      <c r="F157" s="90">
        <v>59038.619822000008</v>
      </c>
      <c r="G157" s="102">
        <v>99.008600000000001</v>
      </c>
      <c r="H157" s="90">
        <v>211.30871886399999</v>
      </c>
      <c r="I157" s="91">
        <v>1.4419574146267827E-4</v>
      </c>
      <c r="J157" s="91">
        <f t="shared" si="2"/>
        <v>3.9460845892615778E-3</v>
      </c>
      <c r="K157" s="91">
        <f>H157/'סכום נכסי הקרן'!$C$42</f>
        <v>3.5920385163147102E-4</v>
      </c>
    </row>
    <row r="158" spans="2:11">
      <c r="B158" s="86" t="s">
        <v>1965</v>
      </c>
      <c r="C158" s="87">
        <v>7013</v>
      </c>
      <c r="D158" s="88" t="s">
        <v>134</v>
      </c>
      <c r="E158" s="101">
        <v>43507</v>
      </c>
      <c r="F158" s="90">
        <v>105891.38</v>
      </c>
      <c r="G158" s="102">
        <v>96.519499999999994</v>
      </c>
      <c r="H158" s="90">
        <v>401.89377000000002</v>
      </c>
      <c r="I158" s="91">
        <v>8.8614300107952502E-5</v>
      </c>
      <c r="J158" s="91">
        <f t="shared" si="2"/>
        <v>7.5051650534966319E-3</v>
      </c>
      <c r="K158" s="91">
        <f>H158/'סכום נכסי הקרן'!$C$42</f>
        <v>6.8317952475782586E-4</v>
      </c>
    </row>
    <row r="159" spans="2:11">
      <c r="B159" s="86" t="s">
        <v>1966</v>
      </c>
      <c r="C159" s="87">
        <v>8112</v>
      </c>
      <c r="D159" s="88" t="s">
        <v>132</v>
      </c>
      <c r="E159" s="101">
        <v>44440</v>
      </c>
      <c r="F159" s="90">
        <v>22439.62</v>
      </c>
      <c r="G159" s="102">
        <v>73.055599999999998</v>
      </c>
      <c r="H159" s="90">
        <v>59.262140000000002</v>
      </c>
      <c r="I159" s="91">
        <v>1.4024759937500001E-5</v>
      </c>
      <c r="J159" s="91">
        <f t="shared" si="2"/>
        <v>1.1066908106672688E-3</v>
      </c>
      <c r="K159" s="91">
        <f>H159/'סכום נכסי הקרן'!$C$42</f>
        <v>1.0073975678033462E-4</v>
      </c>
    </row>
    <row r="160" spans="2:11">
      <c r="B160" s="86" t="s">
        <v>1967</v>
      </c>
      <c r="C160" s="87">
        <v>8317</v>
      </c>
      <c r="D160" s="88" t="s">
        <v>132</v>
      </c>
      <c r="E160" s="101">
        <v>44378</v>
      </c>
      <c r="F160" s="90">
        <v>21580.62</v>
      </c>
      <c r="G160" s="102">
        <v>103.96210000000001</v>
      </c>
      <c r="H160" s="90">
        <v>81.104950000000002</v>
      </c>
      <c r="I160" s="91">
        <v>4.6409943655913983E-6</v>
      </c>
      <c r="J160" s="91">
        <f t="shared" si="2"/>
        <v>1.5145943576223926E-3</v>
      </c>
      <c r="K160" s="91">
        <f>H160/'סכום נכסי הקרן'!$C$42</f>
        <v>1.3787036608332403E-4</v>
      </c>
    </row>
    <row r="161" spans="2:11">
      <c r="B161" s="86" t="s">
        <v>1968</v>
      </c>
      <c r="C161" s="87">
        <v>9377</v>
      </c>
      <c r="D161" s="88" t="s">
        <v>132</v>
      </c>
      <c r="E161" s="101">
        <v>44502</v>
      </c>
      <c r="F161" s="90">
        <v>87381.57</v>
      </c>
      <c r="G161" s="102">
        <v>100.6054</v>
      </c>
      <c r="H161" s="90">
        <v>317.79671000000002</v>
      </c>
      <c r="I161" s="91">
        <v>4.9797736113466539E-4</v>
      </c>
      <c r="J161" s="91">
        <f t="shared" si="2"/>
        <v>5.9346945388285156E-3</v>
      </c>
      <c r="K161" s="91">
        <f>H161/'סכום נכסי הקרן'!$C$42</f>
        <v>5.4022286861376482E-4</v>
      </c>
    </row>
    <row r="162" spans="2:11">
      <c r="B162" s="86" t="s">
        <v>1969</v>
      </c>
      <c r="C162" s="110">
        <v>84036</v>
      </c>
      <c r="D162" s="88" t="s">
        <v>132</v>
      </c>
      <c r="E162" s="101">
        <v>44314</v>
      </c>
      <c r="F162" s="90">
        <v>15666.76</v>
      </c>
      <c r="G162" s="102">
        <v>100</v>
      </c>
      <c r="H162" s="90">
        <v>56.635330000000003</v>
      </c>
      <c r="I162" s="91">
        <v>2.0000000000000001E-4</v>
      </c>
      <c r="J162" s="91">
        <f t="shared" si="2"/>
        <v>1.0576364483312329E-3</v>
      </c>
      <c r="K162" s="91">
        <f>H162/'סכום נכסי הקרן'!$C$42</f>
        <v>9.6274440466948864E-5</v>
      </c>
    </row>
    <row r="163" spans="2:11">
      <c r="B163" s="86" t="s">
        <v>1970</v>
      </c>
      <c r="C163" s="87">
        <v>7043</v>
      </c>
      <c r="D163" s="88" t="s">
        <v>134</v>
      </c>
      <c r="E163" s="101">
        <v>43860</v>
      </c>
      <c r="F163" s="90">
        <v>228423.95</v>
      </c>
      <c r="G163" s="102">
        <v>93.8172</v>
      </c>
      <c r="H163" s="90">
        <v>842.67422999999997</v>
      </c>
      <c r="I163" s="91">
        <v>7.5296274999999991E-5</v>
      </c>
      <c r="J163" s="91">
        <f t="shared" si="2"/>
        <v>1.5736519584461789E-2</v>
      </c>
      <c r="K163" s="91">
        <f>H163/'סכום נכסי הקרן'!$C$42</f>
        <v>1.432462563371079E-3</v>
      </c>
    </row>
    <row r="164" spans="2:11">
      <c r="B164" s="86" t="s">
        <v>1971</v>
      </c>
      <c r="C164" s="87">
        <v>5304</v>
      </c>
      <c r="D164" s="88" t="s">
        <v>134</v>
      </c>
      <c r="E164" s="101">
        <v>42928</v>
      </c>
      <c r="F164" s="90">
        <v>55761.26</v>
      </c>
      <c r="G164" s="102">
        <v>56.3155</v>
      </c>
      <c r="H164" s="90">
        <v>123.47985</v>
      </c>
      <c r="I164" s="91">
        <v>1.04454E-5</v>
      </c>
      <c r="J164" s="91">
        <f t="shared" si="2"/>
        <v>2.3059244113960912E-3</v>
      </c>
      <c r="K164" s="91">
        <f>H164/'סכום נכסי הקרן'!$C$42</f>
        <v>2.0990349076614853E-4</v>
      </c>
    </row>
    <row r="165" spans="2:11">
      <c r="B165" s="86" t="s">
        <v>1972</v>
      </c>
      <c r="C165" s="110">
        <v>85891</v>
      </c>
      <c r="D165" s="88" t="s">
        <v>132</v>
      </c>
      <c r="E165" s="101">
        <v>44395</v>
      </c>
      <c r="F165" s="90">
        <v>410007.69</v>
      </c>
      <c r="G165" s="102">
        <v>100</v>
      </c>
      <c r="H165" s="90">
        <v>1482.17779</v>
      </c>
      <c r="I165" s="91">
        <v>2.0000000000000001E-4</v>
      </c>
      <c r="J165" s="91">
        <f t="shared" si="2"/>
        <v>2.7678928570046928E-2</v>
      </c>
      <c r="K165" s="91">
        <f>H165/'סכום נכסי הקרן'!$C$42</f>
        <v>2.5195551505533529E-3</v>
      </c>
    </row>
    <row r="166" spans="2:11">
      <c r="B166" s="86" t="s">
        <v>1973</v>
      </c>
      <c r="C166" s="87">
        <v>7041</v>
      </c>
      <c r="D166" s="88" t="s">
        <v>132</v>
      </c>
      <c r="E166" s="101">
        <v>43516</v>
      </c>
      <c r="F166" s="90">
        <v>101076.54</v>
      </c>
      <c r="G166" s="102">
        <v>81.263800000000003</v>
      </c>
      <c r="H166" s="90">
        <v>296.93117999999998</v>
      </c>
      <c r="I166" s="91">
        <v>6.5878215999999999E-5</v>
      </c>
      <c r="J166" s="91">
        <f t="shared" si="2"/>
        <v>5.5450412068580156E-3</v>
      </c>
      <c r="K166" s="91">
        <f>H166/'סכום נכסי הקרן'!$C$42</f>
        <v>5.0475353832476783E-4</v>
      </c>
    </row>
    <row r="167" spans="2:11">
      <c r="B167" s="86" t="s">
        <v>1974</v>
      </c>
      <c r="C167" s="87">
        <v>7054</v>
      </c>
      <c r="D167" s="88" t="s">
        <v>132</v>
      </c>
      <c r="E167" s="101">
        <v>43973</v>
      </c>
      <c r="F167" s="90">
        <v>36631.11</v>
      </c>
      <c r="G167" s="102">
        <v>105.3861</v>
      </c>
      <c r="H167" s="90">
        <v>139.55382</v>
      </c>
      <c r="I167" s="91">
        <v>1.1492492307692307E-4</v>
      </c>
      <c r="J167" s="91">
        <f t="shared" si="2"/>
        <v>2.6060977579870402E-3</v>
      </c>
      <c r="K167" s="91">
        <f>H167/'סכום נכסי הקרן'!$C$42</f>
        <v>2.3722764457318951E-4</v>
      </c>
    </row>
    <row r="168" spans="2:11">
      <c r="B168" s="86" t="s">
        <v>1975</v>
      </c>
      <c r="C168" s="87">
        <v>7071</v>
      </c>
      <c r="D168" s="88" t="s">
        <v>132</v>
      </c>
      <c r="E168" s="101">
        <v>44055</v>
      </c>
      <c r="F168" s="90">
        <v>48961.41</v>
      </c>
      <c r="G168" s="126">
        <v>0</v>
      </c>
      <c r="H168" s="126">
        <v>0</v>
      </c>
      <c r="I168" s="91">
        <v>1.5202664615384615E-4</v>
      </c>
      <c r="J168" s="91">
        <f t="shared" ref="J168" si="3">IFERROR(H168/$H$11,0)</f>
        <v>0</v>
      </c>
      <c r="K168" s="91">
        <f>H168/'סכום נכסי הקרן'!$C$42</f>
        <v>0</v>
      </c>
    </row>
    <row r="169" spans="2:11">
      <c r="B169" s="86" t="s">
        <v>1976</v>
      </c>
      <c r="C169" s="110">
        <v>83111</v>
      </c>
      <c r="D169" s="88" t="s">
        <v>132</v>
      </c>
      <c r="E169" s="101">
        <v>44256</v>
      </c>
      <c r="F169" s="90">
        <v>39414.65</v>
      </c>
      <c r="G169" s="102">
        <v>100</v>
      </c>
      <c r="H169" s="90">
        <v>142.48396</v>
      </c>
      <c r="I169" s="91">
        <v>0</v>
      </c>
      <c r="J169" s="91">
        <f t="shared" si="2"/>
        <v>2.6608166562915665E-3</v>
      </c>
      <c r="K169" s="91">
        <f>H169/'סכום נכסי הקרן'!$C$42</f>
        <v>2.4220859178387629E-4</v>
      </c>
    </row>
    <row r="170" spans="2:11">
      <c r="B170" s="86" t="s">
        <v>1977</v>
      </c>
      <c r="C170" s="87">
        <v>6647</v>
      </c>
      <c r="D170" s="88" t="s">
        <v>132</v>
      </c>
      <c r="E170" s="101">
        <v>43454</v>
      </c>
      <c r="F170" s="90">
        <v>143221.25</v>
      </c>
      <c r="G170" s="102">
        <v>122.6987</v>
      </c>
      <c r="H170" s="90">
        <v>635.26615000000004</v>
      </c>
      <c r="I170" s="91">
        <v>1.0442391304347826E-5</v>
      </c>
      <c r="J170" s="91">
        <f t="shared" si="2"/>
        <v>1.1863277474167737E-2</v>
      </c>
      <c r="K170" s="91">
        <f>H170/'סכום נכסי הקרן'!$C$42</f>
        <v>1.0798894107060524E-3</v>
      </c>
    </row>
    <row r="171" spans="2:11">
      <c r="B171" s="86" t="s">
        <v>1978</v>
      </c>
      <c r="C171" s="87">
        <v>8000</v>
      </c>
      <c r="D171" s="88" t="s">
        <v>132</v>
      </c>
      <c r="E171" s="101">
        <v>44228</v>
      </c>
      <c r="F171" s="90">
        <v>123911.49</v>
      </c>
      <c r="G171" s="102">
        <v>96.393000000000001</v>
      </c>
      <c r="H171" s="90">
        <v>431.78282999999999</v>
      </c>
      <c r="I171" s="91">
        <v>8.0647509090909103E-6</v>
      </c>
      <c r="J171" s="91">
        <f t="shared" si="2"/>
        <v>8.0633282929861716E-3</v>
      </c>
      <c r="K171" s="91">
        <f>H171/'סכום נכסי הקרן'!$C$42</f>
        <v>7.3398796054487006E-4</v>
      </c>
    </row>
    <row r="172" spans="2:11">
      <c r="B172" s="86" t="s">
        <v>1979</v>
      </c>
      <c r="C172" s="87">
        <v>8312</v>
      </c>
      <c r="D172" s="88" t="s">
        <v>134</v>
      </c>
      <c r="E172" s="101">
        <v>44377</v>
      </c>
      <c r="F172" s="90">
        <v>354230.09</v>
      </c>
      <c r="G172" s="102">
        <v>89.034099999999995</v>
      </c>
      <c r="H172" s="90">
        <v>1240.15914</v>
      </c>
      <c r="I172" s="91">
        <v>3.2429744545454546E-4</v>
      </c>
      <c r="J172" s="91">
        <f t="shared" si="2"/>
        <v>2.3159351383581876E-2</v>
      </c>
      <c r="K172" s="91">
        <f>H172/'סכום נכסי הקרן'!$C$42</f>
        <v>2.108147463667511E-3</v>
      </c>
    </row>
    <row r="173" spans="2:11">
      <c r="B173" s="86" t="s">
        <v>1980</v>
      </c>
      <c r="C173" s="87">
        <v>7049</v>
      </c>
      <c r="D173" s="88" t="s">
        <v>134</v>
      </c>
      <c r="E173" s="101">
        <v>43922</v>
      </c>
      <c r="F173" s="90">
        <v>29759.29</v>
      </c>
      <c r="G173" s="102">
        <v>102.9158</v>
      </c>
      <c r="H173" s="90">
        <v>120.43153</v>
      </c>
      <c r="I173" s="91">
        <v>8.9941666666666666E-5</v>
      </c>
      <c r="J173" s="91">
        <f t="shared" si="2"/>
        <v>2.2489985607269582E-3</v>
      </c>
      <c r="K173" s="91">
        <f>H173/'סכום נכסי הקרן'!$C$42</f>
        <v>2.0472164928373446E-4</v>
      </c>
    </row>
    <row r="174" spans="2:11">
      <c r="B174" s="86" t="s">
        <v>1981</v>
      </c>
      <c r="C174" s="87">
        <v>7005</v>
      </c>
      <c r="D174" s="88" t="s">
        <v>132</v>
      </c>
      <c r="E174" s="101">
        <v>43621</v>
      </c>
      <c r="F174" s="90">
        <v>42245.63</v>
      </c>
      <c r="G174" s="102">
        <v>87.2577</v>
      </c>
      <c r="H174" s="90">
        <v>133.25819000000001</v>
      </c>
      <c r="I174" s="91">
        <v>2.1609021176470587E-5</v>
      </c>
      <c r="J174" s="91">
        <f t="shared" si="2"/>
        <v>2.4885300179702074E-3</v>
      </c>
      <c r="K174" s="91">
        <f>H174/'סכום נכסי הקרן'!$C$42</f>
        <v>2.2652569835627975E-4</v>
      </c>
    </row>
    <row r="175" spans="2:11">
      <c r="B175" s="86" t="s">
        <v>1982</v>
      </c>
      <c r="C175" s="87">
        <v>8273</v>
      </c>
      <c r="D175" s="88" t="s">
        <v>132</v>
      </c>
      <c r="E175" s="101">
        <v>43922</v>
      </c>
      <c r="F175" s="90">
        <v>326702.39</v>
      </c>
      <c r="G175" s="102">
        <v>70.557599999999994</v>
      </c>
      <c r="H175" s="90">
        <v>833.30583000000001</v>
      </c>
      <c r="I175" s="91">
        <v>9.5780937500000002E-5</v>
      </c>
      <c r="J175" s="91">
        <f t="shared" si="2"/>
        <v>1.5561569402260217E-2</v>
      </c>
      <c r="K175" s="91">
        <f>H175/'סכום נכסי הקרן'!$C$42</f>
        <v>1.4165372130981917E-3</v>
      </c>
    </row>
    <row r="176" spans="2:11">
      <c r="B176" s="86" t="s">
        <v>1983</v>
      </c>
      <c r="C176" s="87">
        <v>8321</v>
      </c>
      <c r="D176" s="88" t="s">
        <v>132</v>
      </c>
      <c r="E176" s="101">
        <v>44217</v>
      </c>
      <c r="F176" s="90">
        <v>187086.45</v>
      </c>
      <c r="G176" s="102">
        <v>91.584900000000005</v>
      </c>
      <c r="H176" s="90">
        <v>619.40472999999997</v>
      </c>
      <c r="I176" s="91">
        <v>5.2804980159999997E-4</v>
      </c>
      <c r="J176" s="91">
        <f t="shared" si="2"/>
        <v>1.1567073392470146E-2</v>
      </c>
      <c r="K176" s="91">
        <f>H176/'סכום נכסי הקרן'!$C$42</f>
        <v>1.0529265708053882E-3</v>
      </c>
    </row>
    <row r="177" spans="2:11">
      <c r="B177" s="86" t="s">
        <v>1984</v>
      </c>
      <c r="C177" s="87">
        <v>8509</v>
      </c>
      <c r="D177" s="88" t="s">
        <v>132</v>
      </c>
      <c r="E177" s="101">
        <v>44531</v>
      </c>
      <c r="F177" s="90">
        <v>281453.78999999998</v>
      </c>
      <c r="G177" s="102">
        <v>74.951899999999995</v>
      </c>
      <c r="H177" s="90">
        <v>762.60218000000009</v>
      </c>
      <c r="I177" s="91">
        <v>1.5296689380000001E-4</v>
      </c>
      <c r="J177" s="91">
        <f t="shared" si="2"/>
        <v>1.424121411749266E-2</v>
      </c>
      <c r="K177" s="91">
        <f>H177/'סכום נכסי הקרן'!$C$42</f>
        <v>1.2963480247819767E-3</v>
      </c>
    </row>
    <row r="178" spans="2:11">
      <c r="B178" s="86" t="s">
        <v>1985</v>
      </c>
      <c r="C178" s="87">
        <v>9409</v>
      </c>
      <c r="D178" s="88" t="s">
        <v>132</v>
      </c>
      <c r="E178" s="101">
        <v>44931</v>
      </c>
      <c r="F178" s="90">
        <v>63505.88</v>
      </c>
      <c r="G178" s="102">
        <v>77.922300000000007</v>
      </c>
      <c r="H178" s="90">
        <v>178.88915</v>
      </c>
      <c r="I178" s="91">
        <v>2.213611758868767E-4</v>
      </c>
      <c r="J178" s="91">
        <f t="shared" si="2"/>
        <v>3.340665362963245E-3</v>
      </c>
      <c r="K178" s="91">
        <f>H178/'סכום נכסי הקרן'!$C$42</f>
        <v>3.0409380190524334E-4</v>
      </c>
    </row>
    <row r="179" spans="2:11">
      <c r="B179" s="86" t="s">
        <v>1986</v>
      </c>
      <c r="C179" s="87">
        <v>6658</v>
      </c>
      <c r="D179" s="88" t="s">
        <v>132</v>
      </c>
      <c r="E179" s="101">
        <v>43356</v>
      </c>
      <c r="F179" s="90">
        <v>84833.77</v>
      </c>
      <c r="G179" s="102">
        <v>54.564500000000002</v>
      </c>
      <c r="H179" s="90">
        <v>167.33517000000001</v>
      </c>
      <c r="I179" s="91">
        <v>1.0856149731916368E-4</v>
      </c>
      <c r="J179" s="91">
        <f t="shared" si="2"/>
        <v>3.1249005678911567E-3</v>
      </c>
      <c r="K179" s="91">
        <f>H179/'סכום נכסי הקרן'!$C$42</f>
        <v>2.844531825309708E-4</v>
      </c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109" t="s">
        <v>112</v>
      </c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109" t="s">
        <v>204</v>
      </c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109" t="s">
        <v>212</v>
      </c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35.710937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9453</v>
      </c>
    </row>
    <row r="6" spans="2:12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206</v>
      </c>
      <c r="H8" s="29" t="s">
        <v>205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1.123952769</v>
      </c>
      <c r="J11" s="91"/>
      <c r="K11" s="91">
        <f>IFERROR(I11/$I$11,0)</f>
        <v>1</v>
      </c>
      <c r="L11" s="91">
        <f>I11/'סכום נכסי הקרן'!$C$42</f>
        <v>1.9106081653757966E-6</v>
      </c>
    </row>
    <row r="12" spans="2:12" ht="21" customHeight="1">
      <c r="B12" s="113" t="s">
        <v>1987</v>
      </c>
      <c r="C12" s="87"/>
      <c r="D12" s="88"/>
      <c r="E12" s="88"/>
      <c r="F12" s="101"/>
      <c r="G12" s="90"/>
      <c r="H12" s="102"/>
      <c r="I12" s="90">
        <v>0.73566276900000005</v>
      </c>
      <c r="J12" s="91"/>
      <c r="K12" s="91">
        <f t="shared" ref="K12:K17" si="0">IFERROR(I12/$I$11,0)</f>
        <v>0.6545317466093632</v>
      </c>
      <c r="L12" s="91">
        <f>I12/'סכום נכסי הקרן'!$C$42</f>
        <v>1.2505536995695312E-6</v>
      </c>
    </row>
    <row r="13" spans="2:12">
      <c r="B13" s="92" t="s">
        <v>1988</v>
      </c>
      <c r="C13" s="87">
        <v>8944</v>
      </c>
      <c r="D13" s="88" t="s">
        <v>501</v>
      </c>
      <c r="E13" s="88" t="s">
        <v>133</v>
      </c>
      <c r="F13" s="101">
        <v>44607</v>
      </c>
      <c r="G13" s="90">
        <v>4325.0626499999998</v>
      </c>
      <c r="H13" s="102">
        <v>17.0045</v>
      </c>
      <c r="I13" s="90">
        <v>0.73545527799999988</v>
      </c>
      <c r="J13" s="91">
        <v>2.5964906952456686E-5</v>
      </c>
      <c r="K13" s="91">
        <f t="shared" si="0"/>
        <v>0.65434713831822933</v>
      </c>
      <c r="L13" s="91">
        <f>I13/'סכום נכסי הקרן'!$C$42</f>
        <v>1.2502009854610949E-6</v>
      </c>
    </row>
    <row r="14" spans="2:12">
      <c r="B14" s="92" t="s">
        <v>1989</v>
      </c>
      <c r="C14" s="87" t="s">
        <v>1990</v>
      </c>
      <c r="D14" s="88" t="s">
        <v>1100</v>
      </c>
      <c r="E14" s="88" t="s">
        <v>133</v>
      </c>
      <c r="F14" s="101">
        <v>44628</v>
      </c>
      <c r="G14" s="90">
        <v>7673.4982499999996</v>
      </c>
      <c r="H14" s="102">
        <v>1E-4</v>
      </c>
      <c r="I14" s="90">
        <v>7.6730000000000009E-6</v>
      </c>
      <c r="J14" s="91">
        <v>8.4365372322608192E-5</v>
      </c>
      <c r="K14" s="91">
        <f t="shared" si="0"/>
        <v>6.8267993207817806E-6</v>
      </c>
      <c r="L14" s="91">
        <f>I14/'סכום נכסי הקרן'!$C$42</f>
        <v>1.3043338525667612E-11</v>
      </c>
    </row>
    <row r="15" spans="2:12">
      <c r="B15" s="92" t="s">
        <v>1991</v>
      </c>
      <c r="C15" s="87">
        <v>8731</v>
      </c>
      <c r="D15" s="88" t="s">
        <v>156</v>
      </c>
      <c r="E15" s="88" t="s">
        <v>133</v>
      </c>
      <c r="F15" s="101">
        <v>44537</v>
      </c>
      <c r="G15" s="90">
        <v>920.81979000000001</v>
      </c>
      <c r="H15" s="102">
        <v>2.1700000000000001E-2</v>
      </c>
      <c r="I15" s="90">
        <v>1.9981799999999999E-4</v>
      </c>
      <c r="J15" s="91">
        <v>1.4072613461064111E-4</v>
      </c>
      <c r="K15" s="91">
        <f t="shared" si="0"/>
        <v>1.7778149181284681E-4</v>
      </c>
      <c r="L15" s="91">
        <f>I15/'סכום נכסי הקרן'!$C$42</f>
        <v>3.3967076991031547E-10</v>
      </c>
    </row>
    <row r="16" spans="2:12">
      <c r="B16" s="113" t="s">
        <v>200</v>
      </c>
      <c r="C16" s="87"/>
      <c r="D16" s="88"/>
      <c r="E16" s="88"/>
      <c r="F16" s="101"/>
      <c r="G16" s="90"/>
      <c r="H16" s="102"/>
      <c r="I16" s="90">
        <v>0.38829000000000002</v>
      </c>
      <c r="J16" s="91"/>
      <c r="K16" s="91">
        <f t="shared" si="0"/>
        <v>0.34546825339063697</v>
      </c>
      <c r="L16" s="91">
        <f>I16/'סכום נכסי הקרן'!$C$42</f>
        <v>6.6005446580626571E-7</v>
      </c>
    </row>
    <row r="17" spans="2:12">
      <c r="B17" s="92" t="s">
        <v>1992</v>
      </c>
      <c r="C17" s="87">
        <v>9122</v>
      </c>
      <c r="D17" s="88" t="s">
        <v>1188</v>
      </c>
      <c r="E17" s="88" t="s">
        <v>132</v>
      </c>
      <c r="F17" s="101">
        <v>44742</v>
      </c>
      <c r="G17" s="90">
        <v>645.09</v>
      </c>
      <c r="H17" s="102">
        <v>16.649999999999999</v>
      </c>
      <c r="I17" s="90">
        <v>0.38829000000000002</v>
      </c>
      <c r="J17" s="91">
        <v>7.7550218542091475E-5</v>
      </c>
      <c r="K17" s="91">
        <f t="shared" si="0"/>
        <v>0.34546825339063697</v>
      </c>
      <c r="L17" s="91">
        <f>I17/'סכום נכסי הקרן'!$C$42</f>
        <v>6.6005446580626571E-7</v>
      </c>
    </row>
    <row r="18" spans="2:12">
      <c r="B18" s="87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9453</v>
      </c>
    </row>
    <row r="6" spans="2:12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206</v>
      </c>
      <c r="H8" s="29" t="s">
        <v>205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52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ht="19.5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3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9453</v>
      </c>
    </row>
    <row r="6" spans="2:12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s="3" customFormat="1" ht="63">
      <c r="B7" s="66" t="s">
        <v>115</v>
      </c>
      <c r="C7" s="49" t="s">
        <v>47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46</v>
      </c>
      <c r="C10" s="74"/>
      <c r="D10" s="74"/>
      <c r="E10" s="74"/>
      <c r="F10" s="74"/>
      <c r="G10" s="75"/>
      <c r="H10" s="76"/>
      <c r="I10" s="76"/>
      <c r="J10" s="77">
        <f>J11+J55</f>
        <v>100845.08160566501</v>
      </c>
      <c r="K10" s="78">
        <f>IFERROR(J10/$J$10,0)</f>
        <v>1</v>
      </c>
      <c r="L10" s="78">
        <f>J10/'סכום נכסי הקרן'!$C$42</f>
        <v>0.17142663078734061</v>
      </c>
    </row>
    <row r="11" spans="2:12">
      <c r="B11" s="79" t="s">
        <v>199</v>
      </c>
      <c r="C11" s="80"/>
      <c r="D11" s="80"/>
      <c r="E11" s="80"/>
      <c r="F11" s="80"/>
      <c r="G11" s="81"/>
      <c r="H11" s="82"/>
      <c r="I11" s="82"/>
      <c r="J11" s="83">
        <f>J12+J21</f>
        <v>97336.317981673012</v>
      </c>
      <c r="K11" s="84">
        <f t="shared" ref="K11:K56" si="0">IFERROR(J11/$J$10,0)</f>
        <v>0.96520639808977171</v>
      </c>
      <c r="L11" s="84">
        <f>J11/'סכום נכסי הקרן'!$C$42</f>
        <v>0.1654620808389142</v>
      </c>
    </row>
    <row r="12" spans="2:12">
      <c r="B12" s="85" t="s">
        <v>44</v>
      </c>
      <c r="C12" s="80"/>
      <c r="D12" s="80"/>
      <c r="E12" s="80"/>
      <c r="F12" s="80"/>
      <c r="G12" s="81"/>
      <c r="H12" s="82"/>
      <c r="I12" s="82"/>
      <c r="J12" s="83">
        <f>SUM(J13:J19)</f>
        <v>58683.872402795001</v>
      </c>
      <c r="K12" s="84">
        <f t="shared" si="0"/>
        <v>0.5819210165575236</v>
      </c>
      <c r="L12" s="84">
        <f>J12/'סכום נכסי הקרן'!$C$42</f>
        <v>9.9756759252800503E-2</v>
      </c>
    </row>
    <row r="13" spans="2:12">
      <c r="B13" s="86" t="s">
        <v>2637</v>
      </c>
      <c r="C13" s="87" t="s">
        <v>2638</v>
      </c>
      <c r="D13" s="87">
        <v>11</v>
      </c>
      <c r="E13" s="87" t="s">
        <v>315</v>
      </c>
      <c r="F13" s="87" t="s">
        <v>316</v>
      </c>
      <c r="G13" s="88" t="s">
        <v>133</v>
      </c>
      <c r="H13" s="89">
        <v>0</v>
      </c>
      <c r="I13" s="89">
        <v>0</v>
      </c>
      <c r="J13" s="90">
        <v>4665.1929245269994</v>
      </c>
      <c r="K13" s="91">
        <f t="shared" si="0"/>
        <v>4.62609861606273E-2</v>
      </c>
      <c r="L13" s="91">
        <f>J13/'סכום נכסי הקרן'!$C$42</f>
        <v>7.9303649944161298E-3</v>
      </c>
    </row>
    <row r="14" spans="2:12">
      <c r="B14" s="86" t="s">
        <v>2639</v>
      </c>
      <c r="C14" s="87" t="s">
        <v>2640</v>
      </c>
      <c r="D14" s="87">
        <v>12</v>
      </c>
      <c r="E14" s="87" t="s">
        <v>315</v>
      </c>
      <c r="F14" s="87" t="s">
        <v>316</v>
      </c>
      <c r="G14" s="88" t="s">
        <v>133</v>
      </c>
      <c r="H14" s="89">
        <v>0</v>
      </c>
      <c r="I14" s="89">
        <v>0</v>
      </c>
      <c r="J14" s="90">
        <v>2695.9379514439997</v>
      </c>
      <c r="K14" s="91">
        <f t="shared" si="0"/>
        <v>2.6733459961745466E-2</v>
      </c>
      <c r="L14" s="91">
        <f>J14/'סכום נכסי הקרן'!$C$42</f>
        <v>4.5828269705302932E-3</v>
      </c>
    </row>
    <row r="15" spans="2:12">
      <c r="B15" s="86" t="s">
        <v>2639</v>
      </c>
      <c r="C15" s="87" t="s">
        <v>2641</v>
      </c>
      <c r="D15" s="87">
        <v>12</v>
      </c>
      <c r="E15" s="87" t="s">
        <v>315</v>
      </c>
      <c r="F15" s="87" t="s">
        <v>316</v>
      </c>
      <c r="G15" s="88" t="s">
        <v>133</v>
      </c>
      <c r="H15" s="89">
        <v>0</v>
      </c>
      <c r="I15" s="89">
        <v>0</v>
      </c>
      <c r="J15" s="90">
        <v>4702.8512300000002</v>
      </c>
      <c r="K15" s="91">
        <f t="shared" si="0"/>
        <v>4.663441345002408E-2</v>
      </c>
      <c r="L15" s="91">
        <f>J15/'סכום נכסי הקרן'!$C$42</f>
        <v>7.9943803764814681E-3</v>
      </c>
    </row>
    <row r="16" spans="2:12">
      <c r="B16" s="86" t="s">
        <v>2642</v>
      </c>
      <c r="C16" s="87" t="s">
        <v>2643</v>
      </c>
      <c r="D16" s="87">
        <v>10</v>
      </c>
      <c r="E16" s="87" t="s">
        <v>315</v>
      </c>
      <c r="F16" s="87" t="s">
        <v>316</v>
      </c>
      <c r="G16" s="88" t="s">
        <v>133</v>
      </c>
      <c r="H16" s="89">
        <v>0</v>
      </c>
      <c r="I16" s="89">
        <v>0</v>
      </c>
      <c r="J16" s="90">
        <v>1052.528382257</v>
      </c>
      <c r="K16" s="91">
        <f t="shared" si="0"/>
        <v>1.0437081962734749E-2</v>
      </c>
      <c r="L16" s="91">
        <f>J16/'סכום נכסי הקרן'!$C$42</f>
        <v>1.7891937961229418E-3</v>
      </c>
    </row>
    <row r="17" spans="2:12">
      <c r="B17" s="86" t="s">
        <v>2642</v>
      </c>
      <c r="C17" s="87" t="s">
        <v>2644</v>
      </c>
      <c r="D17" s="87">
        <v>10</v>
      </c>
      <c r="E17" s="87" t="s">
        <v>315</v>
      </c>
      <c r="F17" s="87" t="s">
        <v>316</v>
      </c>
      <c r="G17" s="88" t="s">
        <v>133</v>
      </c>
      <c r="H17" s="89">
        <v>0</v>
      </c>
      <c r="I17" s="89">
        <v>0</v>
      </c>
      <c r="J17" s="90">
        <v>37586.59332</v>
      </c>
      <c r="K17" s="91">
        <f t="shared" si="0"/>
        <v>0.3727161773439287</v>
      </c>
      <c r="L17" s="91">
        <f>J17/'סכום נכסי הקרן'!$C$42</f>
        <v>6.3893478522006622E-2</v>
      </c>
    </row>
    <row r="18" spans="2:12">
      <c r="B18" s="86" t="s">
        <v>2642</v>
      </c>
      <c r="C18" s="87" t="s">
        <v>2645</v>
      </c>
      <c r="D18" s="87">
        <v>10</v>
      </c>
      <c r="E18" s="87" t="s">
        <v>315</v>
      </c>
      <c r="F18" s="87" t="s">
        <v>316</v>
      </c>
      <c r="G18" s="88" t="s">
        <v>133</v>
      </c>
      <c r="H18" s="89">
        <v>0</v>
      </c>
      <c r="I18" s="89">
        <v>0</v>
      </c>
      <c r="J18" s="90">
        <v>4622.9836106160001</v>
      </c>
      <c r="K18" s="91">
        <f t="shared" si="0"/>
        <v>4.5842430161277217E-2</v>
      </c>
      <c r="L18" s="91">
        <f>J18/'סכום נכסי הקרן'!$C$42</f>
        <v>7.8586133496517177E-3</v>
      </c>
    </row>
    <row r="19" spans="2:12">
      <c r="B19" s="86" t="s">
        <v>2646</v>
      </c>
      <c r="C19" s="87" t="s">
        <v>2647</v>
      </c>
      <c r="D19" s="87">
        <v>20</v>
      </c>
      <c r="E19" s="87" t="s">
        <v>315</v>
      </c>
      <c r="F19" s="87" t="s">
        <v>316</v>
      </c>
      <c r="G19" s="88" t="s">
        <v>133</v>
      </c>
      <c r="H19" s="89">
        <v>0</v>
      </c>
      <c r="I19" s="89">
        <v>0</v>
      </c>
      <c r="J19" s="90">
        <v>3357.7849839509995</v>
      </c>
      <c r="K19" s="91">
        <f t="shared" si="0"/>
        <v>3.3296467517186033E-2</v>
      </c>
      <c r="L19" s="91">
        <f>J19/'סכום נכסי הקרן'!$C$42</f>
        <v>5.707901243591329E-3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45</v>
      </c>
      <c r="C21" s="80"/>
      <c r="D21" s="80"/>
      <c r="E21" s="80"/>
      <c r="F21" s="80"/>
      <c r="G21" s="81"/>
      <c r="H21" s="82"/>
      <c r="I21" s="82"/>
      <c r="J21" s="83">
        <f>SUM(J22:J53)</f>
        <v>38652.445578878011</v>
      </c>
      <c r="K21" s="84">
        <f t="shared" si="0"/>
        <v>0.38328538153224812</v>
      </c>
      <c r="L21" s="84">
        <f>J21/'סכום נכסי הקרן'!$C$42</f>
        <v>6.5705321586113682E-2</v>
      </c>
    </row>
    <row r="22" spans="2:12">
      <c r="B22" s="86" t="s">
        <v>2637</v>
      </c>
      <c r="C22" s="87" t="s">
        <v>2648</v>
      </c>
      <c r="D22" s="87">
        <v>11</v>
      </c>
      <c r="E22" s="87" t="s">
        <v>315</v>
      </c>
      <c r="F22" s="87" t="s">
        <v>316</v>
      </c>
      <c r="G22" s="88" t="s">
        <v>134</v>
      </c>
      <c r="H22" s="89">
        <v>0</v>
      </c>
      <c r="I22" s="89">
        <v>0</v>
      </c>
      <c r="J22" s="90">
        <v>15.203531973999999</v>
      </c>
      <c r="K22" s="91">
        <f t="shared" si="0"/>
        <v>1.5076126402922097E-4</v>
      </c>
      <c r="L22" s="91">
        <f>J22/'סכום נכסי הקרן'!$C$42</f>
        <v>2.5844495545770039E-5</v>
      </c>
    </row>
    <row r="23" spans="2:12">
      <c r="B23" s="86" t="s">
        <v>2637</v>
      </c>
      <c r="C23" s="87" t="s">
        <v>2649</v>
      </c>
      <c r="D23" s="87">
        <v>11</v>
      </c>
      <c r="E23" s="87" t="s">
        <v>315</v>
      </c>
      <c r="F23" s="87" t="s">
        <v>316</v>
      </c>
      <c r="G23" s="88" t="s">
        <v>136</v>
      </c>
      <c r="H23" s="89">
        <v>0</v>
      </c>
      <c r="I23" s="89">
        <v>0</v>
      </c>
      <c r="J23" s="90">
        <v>9.6407E-5</v>
      </c>
      <c r="K23" s="91">
        <f t="shared" si="0"/>
        <v>9.5599109510348499E-10</v>
      </c>
      <c r="L23" s="91">
        <f>J23/'סכום נכסי הקרן'!$C$42</f>
        <v>1.6388233249629054E-10</v>
      </c>
    </row>
    <row r="24" spans="2:12">
      <c r="B24" s="86" t="s">
        <v>2637</v>
      </c>
      <c r="C24" s="87" t="s">
        <v>2650</v>
      </c>
      <c r="D24" s="87">
        <v>11</v>
      </c>
      <c r="E24" s="87" t="s">
        <v>315</v>
      </c>
      <c r="F24" s="87" t="s">
        <v>316</v>
      </c>
      <c r="G24" s="88" t="s">
        <v>135</v>
      </c>
      <c r="H24" s="89">
        <v>0</v>
      </c>
      <c r="I24" s="89">
        <v>0</v>
      </c>
      <c r="J24" s="90">
        <v>2.1872969999999999E-3</v>
      </c>
      <c r="K24" s="91">
        <f t="shared" si="0"/>
        <v>2.1689674550048932E-8</v>
      </c>
      <c r="L24" s="91">
        <f>J24/'סכום נכסי הקרן'!$C$42</f>
        <v>3.7181878309888163E-9</v>
      </c>
    </row>
    <row r="25" spans="2:12">
      <c r="B25" s="86" t="s">
        <v>2637</v>
      </c>
      <c r="C25" s="87" t="s">
        <v>2651</v>
      </c>
      <c r="D25" s="87">
        <v>11</v>
      </c>
      <c r="E25" s="87" t="s">
        <v>315</v>
      </c>
      <c r="F25" s="87" t="s">
        <v>316</v>
      </c>
      <c r="G25" s="88" t="s">
        <v>132</v>
      </c>
      <c r="H25" s="89">
        <v>0</v>
      </c>
      <c r="I25" s="89">
        <v>0</v>
      </c>
      <c r="J25" s="90">
        <v>1952.9830133809999</v>
      </c>
      <c r="K25" s="91">
        <f t="shared" si="0"/>
        <v>1.936617019179734E-2</v>
      </c>
      <c r="L25" s="91">
        <f>J25/'סכום נכסי הקרן'!$C$42</f>
        <v>3.3198773072340439E-3</v>
      </c>
    </row>
    <row r="26" spans="2:12">
      <c r="B26" s="86" t="s">
        <v>2639</v>
      </c>
      <c r="C26" s="87" t="s">
        <v>2652</v>
      </c>
      <c r="D26" s="87">
        <v>12</v>
      </c>
      <c r="E26" s="87" t="s">
        <v>315</v>
      </c>
      <c r="F26" s="87" t="s">
        <v>316</v>
      </c>
      <c r="G26" s="88" t="s">
        <v>134</v>
      </c>
      <c r="H26" s="89">
        <v>0</v>
      </c>
      <c r="I26" s="89">
        <v>0</v>
      </c>
      <c r="J26" s="90">
        <v>257.214023392</v>
      </c>
      <c r="K26" s="91">
        <f t="shared" si="0"/>
        <v>2.5505857033046508E-3</v>
      </c>
      <c r="L26" s="91">
        <f>J26/'סכום נכסי הקרן'!$C$42</f>
        <v>4.3723831365187585E-4</v>
      </c>
    </row>
    <row r="27" spans="2:12">
      <c r="B27" s="86" t="s">
        <v>2639</v>
      </c>
      <c r="C27" s="87" t="s">
        <v>2653</v>
      </c>
      <c r="D27" s="87">
        <v>12</v>
      </c>
      <c r="E27" s="87" t="s">
        <v>315</v>
      </c>
      <c r="F27" s="87" t="s">
        <v>316</v>
      </c>
      <c r="G27" s="88" t="s">
        <v>136</v>
      </c>
      <c r="H27" s="89">
        <v>0</v>
      </c>
      <c r="I27" s="89">
        <v>0</v>
      </c>
      <c r="J27" s="90">
        <v>7.4286799999999999</v>
      </c>
      <c r="K27" s="91">
        <f t="shared" si="0"/>
        <v>7.3664276747262712E-5</v>
      </c>
      <c r="L27" s="91">
        <f>J27/'סכום נכסי הקרן'!$C$42</f>
        <v>1.2628018772169486E-5</v>
      </c>
    </row>
    <row r="28" spans="2:12">
      <c r="B28" s="86" t="s">
        <v>2639</v>
      </c>
      <c r="C28" s="87" t="s">
        <v>2654</v>
      </c>
      <c r="D28" s="87">
        <v>12</v>
      </c>
      <c r="E28" s="87" t="s">
        <v>315</v>
      </c>
      <c r="F28" s="87" t="s">
        <v>316</v>
      </c>
      <c r="G28" s="88" t="s">
        <v>132</v>
      </c>
      <c r="H28" s="89">
        <v>0</v>
      </c>
      <c r="I28" s="89">
        <v>0</v>
      </c>
      <c r="J28" s="90">
        <v>2752.6142918280002</v>
      </c>
      <c r="K28" s="91">
        <f t="shared" si="0"/>
        <v>2.7295473889262747E-2</v>
      </c>
      <c r="L28" s="91">
        <f>J28/'סכום נכסי הקרן'!$C$42</f>
        <v>4.6791711245801407E-3</v>
      </c>
    </row>
    <row r="29" spans="2:12">
      <c r="B29" s="86" t="s">
        <v>2639</v>
      </c>
      <c r="C29" s="87" t="s">
        <v>2655</v>
      </c>
      <c r="D29" s="87">
        <v>12</v>
      </c>
      <c r="E29" s="87" t="s">
        <v>315</v>
      </c>
      <c r="F29" s="87" t="s">
        <v>316</v>
      </c>
      <c r="G29" s="88" t="s">
        <v>135</v>
      </c>
      <c r="H29" s="89">
        <v>0</v>
      </c>
      <c r="I29" s="89">
        <v>0</v>
      </c>
      <c r="J29" s="90">
        <v>130.165042024</v>
      </c>
      <c r="K29" s="91">
        <f t="shared" si="0"/>
        <v>1.2907425920183691E-3</v>
      </c>
      <c r="L29" s="91">
        <f>J29/'סכום נכסי הקרן'!$C$42</f>
        <v>2.2126765376342795E-4</v>
      </c>
    </row>
    <row r="30" spans="2:12">
      <c r="B30" s="86" t="s">
        <v>2639</v>
      </c>
      <c r="C30" s="87" t="s">
        <v>2656</v>
      </c>
      <c r="D30" s="87">
        <v>12</v>
      </c>
      <c r="E30" s="87" t="s">
        <v>315</v>
      </c>
      <c r="F30" s="87" t="s">
        <v>316</v>
      </c>
      <c r="G30" s="88" t="s">
        <v>141</v>
      </c>
      <c r="H30" s="89">
        <v>0</v>
      </c>
      <c r="I30" s="89">
        <v>0</v>
      </c>
      <c r="J30" s="90">
        <v>0.79314792400000012</v>
      </c>
      <c r="K30" s="91">
        <f t="shared" si="0"/>
        <v>7.8650134579835053E-6</v>
      </c>
      <c r="L30" s="91">
        <f>J30/'סכום נכסי הקרן'!$C$42</f>
        <v>1.3482727581992034E-6</v>
      </c>
    </row>
    <row r="31" spans="2:12">
      <c r="B31" s="86" t="s">
        <v>2642</v>
      </c>
      <c r="C31" s="87" t="s">
        <v>2657</v>
      </c>
      <c r="D31" s="87">
        <v>10</v>
      </c>
      <c r="E31" s="87" t="s">
        <v>315</v>
      </c>
      <c r="F31" s="87" t="s">
        <v>316</v>
      </c>
      <c r="G31" s="88" t="s">
        <v>137</v>
      </c>
      <c r="H31" s="89">
        <v>0</v>
      </c>
      <c r="I31" s="89">
        <v>0</v>
      </c>
      <c r="J31" s="90">
        <v>1.037486E-3</v>
      </c>
      <c r="K31" s="91">
        <f t="shared" si="0"/>
        <v>1.0287918691532091E-8</v>
      </c>
      <c r="L31" s="91">
        <f>J31/'סכום נכסי הקרן'!$C$42</f>
        <v>1.7636232391034519E-9</v>
      </c>
    </row>
    <row r="32" spans="2:12">
      <c r="B32" s="86" t="s">
        <v>2642</v>
      </c>
      <c r="C32" s="87" t="s">
        <v>2658</v>
      </c>
      <c r="D32" s="87">
        <v>10</v>
      </c>
      <c r="E32" s="87" t="s">
        <v>315</v>
      </c>
      <c r="F32" s="87" t="s">
        <v>316</v>
      </c>
      <c r="G32" s="88" t="s">
        <v>134</v>
      </c>
      <c r="H32" s="89">
        <v>0</v>
      </c>
      <c r="I32" s="89">
        <v>0</v>
      </c>
      <c r="J32" s="90">
        <v>1918.482636686</v>
      </c>
      <c r="K32" s="91">
        <f t="shared" si="0"/>
        <v>1.9024057555804771E-2</v>
      </c>
      <c r="L32" s="91">
        <f>J32/'סכום נכסי הקרן'!$C$42</f>
        <v>3.2612300906960617E-3</v>
      </c>
    </row>
    <row r="33" spans="2:12">
      <c r="B33" s="86" t="s">
        <v>2642</v>
      </c>
      <c r="C33" s="87" t="s">
        <v>2659</v>
      </c>
      <c r="D33" s="87">
        <v>10</v>
      </c>
      <c r="E33" s="87" t="s">
        <v>315</v>
      </c>
      <c r="F33" s="87" t="s">
        <v>316</v>
      </c>
      <c r="G33" s="88" t="s">
        <v>132</v>
      </c>
      <c r="H33" s="89">
        <v>0</v>
      </c>
      <c r="I33" s="89">
        <v>0</v>
      </c>
      <c r="J33" s="90">
        <v>984.28956000000005</v>
      </c>
      <c r="K33" s="91">
        <f t="shared" si="0"/>
        <v>9.7604121522641245E-3</v>
      </c>
      <c r="L33" s="91">
        <f>J33/'סכום נכסי הקרן'!$C$42</f>
        <v>1.6731945703584545E-3</v>
      </c>
    </row>
    <row r="34" spans="2:12">
      <c r="B34" s="86" t="s">
        <v>2642</v>
      </c>
      <c r="C34" s="87" t="s">
        <v>2660</v>
      </c>
      <c r="D34" s="87">
        <v>10</v>
      </c>
      <c r="E34" s="87" t="s">
        <v>315</v>
      </c>
      <c r="F34" s="87" t="s">
        <v>316</v>
      </c>
      <c r="G34" s="88" t="s">
        <v>134</v>
      </c>
      <c r="H34" s="89">
        <v>0</v>
      </c>
      <c r="I34" s="89">
        <v>0</v>
      </c>
      <c r="J34" s="90">
        <v>59.572000000000003</v>
      </c>
      <c r="K34" s="91">
        <f t="shared" si="0"/>
        <v>5.9072786745262079E-4</v>
      </c>
      <c r="L34" s="91">
        <f>J34/'סכום נכסי הקרן'!$C$42</f>
        <v>1.0126648802959349E-4</v>
      </c>
    </row>
    <row r="35" spans="2:12">
      <c r="B35" s="86" t="s">
        <v>2642</v>
      </c>
      <c r="C35" s="87" t="s">
        <v>2661</v>
      </c>
      <c r="D35" s="87">
        <v>10</v>
      </c>
      <c r="E35" s="87" t="s">
        <v>315</v>
      </c>
      <c r="F35" s="87" t="s">
        <v>316</v>
      </c>
      <c r="G35" s="88" t="s">
        <v>135</v>
      </c>
      <c r="H35" s="89">
        <v>0</v>
      </c>
      <c r="I35" s="89">
        <v>0</v>
      </c>
      <c r="J35" s="90">
        <v>187.37862353699998</v>
      </c>
      <c r="K35" s="91">
        <f t="shared" si="0"/>
        <v>1.8580839100285275E-3</v>
      </c>
      <c r="L35" s="91">
        <f>J35/'סכום נכסי הקרן'!$C$42</f>
        <v>3.1852506441635859E-4</v>
      </c>
    </row>
    <row r="36" spans="2:12">
      <c r="B36" s="86" t="s">
        <v>2642</v>
      </c>
      <c r="C36" s="87" t="s">
        <v>2662</v>
      </c>
      <c r="D36" s="87">
        <v>10</v>
      </c>
      <c r="E36" s="87" t="s">
        <v>315</v>
      </c>
      <c r="F36" s="87" t="s">
        <v>316</v>
      </c>
      <c r="G36" s="88" t="s">
        <v>140</v>
      </c>
      <c r="H36" s="89">
        <v>0</v>
      </c>
      <c r="I36" s="89">
        <v>0</v>
      </c>
      <c r="J36" s="90">
        <v>0.48217000000000004</v>
      </c>
      <c r="K36" s="91">
        <f t="shared" si="0"/>
        <v>4.7812941625198106E-6</v>
      </c>
      <c r="L36" s="91">
        <f>J36/'סכום נכסי הקרן'!$C$42</f>
        <v>8.1964114908395053E-7</v>
      </c>
    </row>
    <row r="37" spans="2:12">
      <c r="B37" s="86" t="s">
        <v>2642</v>
      </c>
      <c r="C37" s="87" t="s">
        <v>2663</v>
      </c>
      <c r="D37" s="87">
        <v>10</v>
      </c>
      <c r="E37" s="87" t="s">
        <v>315</v>
      </c>
      <c r="F37" s="87" t="s">
        <v>316</v>
      </c>
      <c r="G37" s="88" t="s">
        <v>136</v>
      </c>
      <c r="H37" s="89">
        <v>0</v>
      </c>
      <c r="I37" s="89">
        <v>0</v>
      </c>
      <c r="J37" s="90">
        <v>9.7959220000000003E-3</v>
      </c>
      <c r="K37" s="91">
        <f t="shared" si="0"/>
        <v>9.713832190949123E-8</v>
      </c>
      <c r="L37" s="91">
        <f>J37/'סכום נכסי הקרן'!$C$42</f>
        <v>1.6652095245280191E-8</v>
      </c>
    </row>
    <row r="38" spans="2:12">
      <c r="B38" s="86" t="s">
        <v>2642</v>
      </c>
      <c r="C38" s="87" t="s">
        <v>2664</v>
      </c>
      <c r="D38" s="87">
        <v>10</v>
      </c>
      <c r="E38" s="87" t="s">
        <v>315</v>
      </c>
      <c r="F38" s="87" t="s">
        <v>316</v>
      </c>
      <c r="G38" s="88" t="s">
        <v>135</v>
      </c>
      <c r="H38" s="89">
        <v>0</v>
      </c>
      <c r="I38" s="89">
        <v>0</v>
      </c>
      <c r="J38" s="90">
        <v>1.1619600000000001</v>
      </c>
      <c r="K38" s="91">
        <f t="shared" si="0"/>
        <v>1.1522227772531512E-5</v>
      </c>
      <c r="L38" s="91">
        <f>J38/'סכום נכסי הקרן'!$C$42</f>
        <v>1.9752166862094017E-6</v>
      </c>
    </row>
    <row r="39" spans="2:12">
      <c r="B39" s="86" t="s">
        <v>2642</v>
      </c>
      <c r="C39" s="87" t="s">
        <v>2665</v>
      </c>
      <c r="D39" s="87">
        <v>10</v>
      </c>
      <c r="E39" s="87" t="s">
        <v>315</v>
      </c>
      <c r="F39" s="87" t="s">
        <v>316</v>
      </c>
      <c r="G39" s="88" t="s">
        <v>141</v>
      </c>
      <c r="H39" s="89">
        <v>0</v>
      </c>
      <c r="I39" s="89">
        <v>0</v>
      </c>
      <c r="J39" s="90">
        <v>0.35857276299999996</v>
      </c>
      <c r="K39" s="91">
        <f t="shared" si="0"/>
        <v>3.5556792387964811E-6</v>
      </c>
      <c r="L39" s="91">
        <f>J39/'סכום נכסי הקרן'!$C$42</f>
        <v>6.0953811206737662E-7</v>
      </c>
    </row>
    <row r="40" spans="2:12">
      <c r="B40" s="86" t="s">
        <v>2642</v>
      </c>
      <c r="C40" s="87" t="s">
        <v>2666</v>
      </c>
      <c r="D40" s="87">
        <v>10</v>
      </c>
      <c r="E40" s="87" t="s">
        <v>315</v>
      </c>
      <c r="F40" s="87" t="s">
        <v>316</v>
      </c>
      <c r="G40" s="88" t="s">
        <v>2632</v>
      </c>
      <c r="H40" s="89">
        <v>0</v>
      </c>
      <c r="I40" s="89">
        <v>0</v>
      </c>
      <c r="J40" s="90">
        <v>0.10882602300000001</v>
      </c>
      <c r="K40" s="91">
        <f t="shared" si="0"/>
        <v>1.0791406111955257E-6</v>
      </c>
      <c r="L40" s="91">
        <f>J40/'סכום נכסי הקרן'!$C$42</f>
        <v>1.8499343912304048E-7</v>
      </c>
    </row>
    <row r="41" spans="2:12">
      <c r="B41" s="86" t="s">
        <v>2642</v>
      </c>
      <c r="C41" s="87" t="s">
        <v>2667</v>
      </c>
      <c r="D41" s="87">
        <v>10</v>
      </c>
      <c r="E41" s="87" t="s">
        <v>315</v>
      </c>
      <c r="F41" s="87" t="s">
        <v>316</v>
      </c>
      <c r="G41" s="88" t="s">
        <v>140</v>
      </c>
      <c r="H41" s="89">
        <v>0</v>
      </c>
      <c r="I41" s="89">
        <v>0</v>
      </c>
      <c r="J41" s="90">
        <v>6.2830629799999995</v>
      </c>
      <c r="K41" s="91">
        <f t="shared" si="0"/>
        <v>6.2304109233295984E-5</v>
      </c>
      <c r="L41" s="91">
        <f>J41/'סכום נכסי הקרן'!$C$42</f>
        <v>1.0680583530070368E-5</v>
      </c>
    </row>
    <row r="42" spans="2:12">
      <c r="B42" s="86" t="s">
        <v>2642</v>
      </c>
      <c r="C42" s="87" t="s">
        <v>2668</v>
      </c>
      <c r="D42" s="87">
        <v>10</v>
      </c>
      <c r="E42" s="87" t="s">
        <v>315</v>
      </c>
      <c r="F42" s="87" t="s">
        <v>316</v>
      </c>
      <c r="G42" s="88" t="s">
        <v>2634</v>
      </c>
      <c r="H42" s="89">
        <v>0</v>
      </c>
      <c r="I42" s="89">
        <v>0</v>
      </c>
      <c r="J42" s="90">
        <v>16.595393101000003</v>
      </c>
      <c r="K42" s="91">
        <f t="shared" si="0"/>
        <v>1.6456323736137223E-4</v>
      </c>
      <c r="L42" s="91">
        <f>J42/'סכום נכסי הקרן'!$C$42</f>
        <v>2.821052133231745E-5</v>
      </c>
    </row>
    <row r="43" spans="2:12">
      <c r="B43" s="86" t="s">
        <v>2642</v>
      </c>
      <c r="C43" s="87" t="s">
        <v>2669</v>
      </c>
      <c r="D43" s="87">
        <v>10</v>
      </c>
      <c r="E43" s="87" t="s">
        <v>315</v>
      </c>
      <c r="F43" s="87" t="s">
        <v>316</v>
      </c>
      <c r="G43" s="88" t="s">
        <v>132</v>
      </c>
      <c r="H43" s="89">
        <v>0</v>
      </c>
      <c r="I43" s="89">
        <v>0</v>
      </c>
      <c r="J43" s="90">
        <v>24488.325668483001</v>
      </c>
      <c r="K43" s="91">
        <f t="shared" si="0"/>
        <v>0.24283113542651308</v>
      </c>
      <c r="L43" s="91">
        <f>J43/'סכום נכסי הקרן'!$C$42</f>
        <v>4.162772339643156E-2</v>
      </c>
    </row>
    <row r="44" spans="2:12">
      <c r="B44" s="86" t="s">
        <v>2642</v>
      </c>
      <c r="C44" s="87" t="s">
        <v>2670</v>
      </c>
      <c r="D44" s="87">
        <v>10</v>
      </c>
      <c r="E44" s="87" t="s">
        <v>315</v>
      </c>
      <c r="F44" s="87" t="s">
        <v>316</v>
      </c>
      <c r="G44" s="88" t="s">
        <v>132</v>
      </c>
      <c r="H44" s="89">
        <v>0</v>
      </c>
      <c r="I44" s="89">
        <v>0</v>
      </c>
      <c r="J44" s="90">
        <v>4.3398692000000003E-2</v>
      </c>
      <c r="K44" s="91">
        <f t="shared" si="0"/>
        <v>4.3035011037724287E-7</v>
      </c>
      <c r="L44" s="91">
        <f>J44/'סכום נכסי הקרן'!$C$42</f>
        <v>7.3773469480930897E-8</v>
      </c>
    </row>
    <row r="45" spans="2:12">
      <c r="B45" s="86" t="s">
        <v>2642</v>
      </c>
      <c r="C45" s="87" t="s">
        <v>2671</v>
      </c>
      <c r="D45" s="87">
        <v>10</v>
      </c>
      <c r="E45" s="87" t="s">
        <v>315</v>
      </c>
      <c r="F45" s="87" t="s">
        <v>316</v>
      </c>
      <c r="G45" s="88" t="s">
        <v>138</v>
      </c>
      <c r="H45" s="89">
        <v>0</v>
      </c>
      <c r="I45" s="89">
        <v>0</v>
      </c>
      <c r="J45" s="90">
        <v>0.15909405599999998</v>
      </c>
      <c r="K45" s="91">
        <f t="shared" si="0"/>
        <v>1.5776084809183478E-6</v>
      </c>
      <c r="L45" s="91">
        <f>J45/'סכום נכסי הקרן'!$C$42</f>
        <v>2.7044410658536689E-7</v>
      </c>
    </row>
    <row r="46" spans="2:12">
      <c r="B46" s="86" t="s">
        <v>2646</v>
      </c>
      <c r="C46" s="87" t="s">
        <v>2672</v>
      </c>
      <c r="D46" s="87">
        <v>20</v>
      </c>
      <c r="E46" s="87" t="s">
        <v>315</v>
      </c>
      <c r="F46" s="87" t="s">
        <v>316</v>
      </c>
      <c r="G46" s="88" t="s">
        <v>141</v>
      </c>
      <c r="H46" s="89">
        <v>0</v>
      </c>
      <c r="I46" s="89">
        <v>0</v>
      </c>
      <c r="J46" s="90">
        <v>0.13500673599999999</v>
      </c>
      <c r="K46" s="91">
        <f t="shared" si="0"/>
        <v>1.3387537979087315E-6</v>
      </c>
      <c r="L46" s="91">
        <f>J46/'סכום נכסי הקרן'!$C$42</f>
        <v>2.2949805302925013E-7</v>
      </c>
    </row>
    <row r="47" spans="2:12">
      <c r="B47" s="86" t="s">
        <v>2646</v>
      </c>
      <c r="C47" s="87" t="s">
        <v>2673</v>
      </c>
      <c r="D47" s="87">
        <v>20</v>
      </c>
      <c r="E47" s="87" t="s">
        <v>315</v>
      </c>
      <c r="F47" s="87" t="s">
        <v>316</v>
      </c>
      <c r="G47" s="88" t="s">
        <v>134</v>
      </c>
      <c r="H47" s="89">
        <v>0</v>
      </c>
      <c r="I47" s="89">
        <v>0</v>
      </c>
      <c r="J47" s="90">
        <v>4.7371411420000005</v>
      </c>
      <c r="K47" s="91">
        <f t="shared" si="0"/>
        <v>4.6974439076004377E-5</v>
      </c>
      <c r="L47" s="91">
        <f>J47/'סכום נכסי הקרן'!$C$42</f>
        <v>8.0526698239246266E-6</v>
      </c>
    </row>
    <row r="48" spans="2:12">
      <c r="B48" s="86" t="s">
        <v>2646</v>
      </c>
      <c r="C48" s="87" t="s">
        <v>2674</v>
      </c>
      <c r="D48" s="87">
        <v>20</v>
      </c>
      <c r="E48" s="87" t="s">
        <v>315</v>
      </c>
      <c r="F48" s="87" t="s">
        <v>316</v>
      </c>
      <c r="G48" s="88" t="s">
        <v>135</v>
      </c>
      <c r="H48" s="89">
        <v>0</v>
      </c>
      <c r="I48" s="89">
        <v>0</v>
      </c>
      <c r="J48" s="90">
        <v>0.29745913299999999</v>
      </c>
      <c r="K48" s="91">
        <f t="shared" si="0"/>
        <v>2.9496642599106205E-6</v>
      </c>
      <c r="L48" s="91">
        <f>J48/'סכום נכסי הקרן'!$C$42</f>
        <v>5.0565100603031216E-7</v>
      </c>
    </row>
    <row r="49" spans="2:12">
      <c r="B49" s="86" t="s">
        <v>2646</v>
      </c>
      <c r="C49" s="87" t="s">
        <v>2675</v>
      </c>
      <c r="D49" s="87">
        <v>20</v>
      </c>
      <c r="E49" s="87" t="s">
        <v>315</v>
      </c>
      <c r="F49" s="87" t="s">
        <v>316</v>
      </c>
      <c r="G49" s="88" t="s">
        <v>132</v>
      </c>
      <c r="H49" s="89">
        <v>0</v>
      </c>
      <c r="I49" s="89">
        <v>0</v>
      </c>
      <c r="J49" s="90">
        <v>5125.3915421680003</v>
      </c>
      <c r="K49" s="91">
        <f t="shared" si="0"/>
        <v>5.0824407701010571E-2</v>
      </c>
      <c r="L49" s="91">
        <f>J49/'סכום נכסי הקרן'!$C$42</f>
        <v>8.7126569739464105E-3</v>
      </c>
    </row>
    <row r="50" spans="2:12">
      <c r="B50" s="86" t="s">
        <v>2646</v>
      </c>
      <c r="C50" s="87" t="s">
        <v>2676</v>
      </c>
      <c r="D50" s="87">
        <v>20</v>
      </c>
      <c r="E50" s="87" t="s">
        <v>315</v>
      </c>
      <c r="F50" s="87" t="s">
        <v>316</v>
      </c>
      <c r="G50" s="88" t="s">
        <v>136</v>
      </c>
      <c r="H50" s="89">
        <v>0</v>
      </c>
      <c r="I50" s="89">
        <v>0</v>
      </c>
      <c r="J50" s="90">
        <v>370.30750800400006</v>
      </c>
      <c r="K50" s="91">
        <f t="shared" si="0"/>
        <v>3.6720433174124963E-3</v>
      </c>
      <c r="L50" s="91">
        <f>J50/'סכום נכסי הקרן'!$C$42</f>
        <v>6.2948601400919339E-4</v>
      </c>
    </row>
    <row r="51" spans="2:12">
      <c r="B51" s="86" t="s">
        <v>2646</v>
      </c>
      <c r="C51" s="87" t="s">
        <v>2677</v>
      </c>
      <c r="D51" s="87">
        <v>20</v>
      </c>
      <c r="E51" s="87" t="s">
        <v>315</v>
      </c>
      <c r="F51" s="87" t="s">
        <v>316</v>
      </c>
      <c r="G51" s="88" t="s">
        <v>138</v>
      </c>
      <c r="H51" s="89">
        <v>0</v>
      </c>
      <c r="I51" s="89">
        <v>0</v>
      </c>
      <c r="J51" s="90">
        <v>2.7420000000000002E-6</v>
      </c>
      <c r="K51" s="91">
        <f t="shared" si="0"/>
        <v>2.7190220448450382E-11</v>
      </c>
      <c r="L51" s="91">
        <f>J51/'סכום נכסי הקרן'!$C$42</f>
        <v>4.6611278818429024E-12</v>
      </c>
    </row>
    <row r="52" spans="2:12">
      <c r="B52" s="86" t="s">
        <v>2646</v>
      </c>
      <c r="C52" s="87" t="s">
        <v>2678</v>
      </c>
      <c r="D52" s="87">
        <v>20</v>
      </c>
      <c r="E52" s="87" t="s">
        <v>315</v>
      </c>
      <c r="F52" s="87" t="s">
        <v>316</v>
      </c>
      <c r="G52" s="88" t="s">
        <v>134</v>
      </c>
      <c r="H52" s="89">
        <v>0</v>
      </c>
      <c r="I52" s="89">
        <v>0</v>
      </c>
      <c r="J52" s="90">
        <v>0.66410322099999985</v>
      </c>
      <c r="K52" s="91">
        <f t="shared" si="0"/>
        <v>6.5853803718147184E-6</v>
      </c>
      <c r="L52" s="91">
        <f>J52/'סכום נכסי הקרן'!$C$42</f>
        <v>1.1289095695932816E-6</v>
      </c>
    </row>
    <row r="53" spans="2:12">
      <c r="B53" s="86" t="s">
        <v>2646</v>
      </c>
      <c r="C53" s="87" t="s">
        <v>2679</v>
      </c>
      <c r="D53" s="87">
        <v>20</v>
      </c>
      <c r="E53" s="87" t="s">
        <v>315</v>
      </c>
      <c r="F53" s="87" t="s">
        <v>316</v>
      </c>
      <c r="G53" s="88" t="s">
        <v>140</v>
      </c>
      <c r="H53" s="89">
        <v>0</v>
      </c>
      <c r="I53" s="89">
        <v>0</v>
      </c>
      <c r="J53" s="90">
        <v>371.25700177600004</v>
      </c>
      <c r="K53" s="91">
        <f t="shared" si="0"/>
        <v>3.68145868757118E-3</v>
      </c>
      <c r="L53" s="91">
        <f>J53/'סכום נכסי הקרן'!$C$42</f>
        <v>6.3110005919311222E-4</v>
      </c>
    </row>
    <row r="54" spans="2:12">
      <c r="B54" s="92"/>
      <c r="C54" s="87"/>
      <c r="D54" s="87"/>
      <c r="E54" s="87"/>
      <c r="F54" s="87"/>
      <c r="G54" s="87"/>
      <c r="H54" s="87"/>
      <c r="I54" s="87"/>
      <c r="J54" s="87"/>
      <c r="K54" s="91"/>
      <c r="L54" s="87"/>
    </row>
    <row r="55" spans="2:12">
      <c r="B55" s="79" t="s">
        <v>198</v>
      </c>
      <c r="C55" s="80"/>
      <c r="D55" s="80"/>
      <c r="E55" s="80"/>
      <c r="F55" s="80"/>
      <c r="G55" s="81"/>
      <c r="H55" s="82"/>
      <c r="I55" s="82"/>
      <c r="J55" s="83">
        <f>J56</f>
        <v>3508.7636239919998</v>
      </c>
      <c r="K55" s="84">
        <f t="shared" si="0"/>
        <v>3.4793601910228351E-2</v>
      </c>
      <c r="L55" s="84">
        <f>J55/'סכום נכסי הקרן'!$C$42</f>
        <v>5.9645499484264237E-3</v>
      </c>
    </row>
    <row r="56" spans="2:12">
      <c r="B56" s="85" t="s">
        <v>45</v>
      </c>
      <c r="C56" s="87"/>
      <c r="D56" s="87"/>
      <c r="E56" s="87"/>
      <c r="F56" s="87"/>
      <c r="G56" s="88"/>
      <c r="H56" s="89"/>
      <c r="I56" s="89"/>
      <c r="J56" s="90">
        <f>SUM(J57:J58)</f>
        <v>3508.7636239919998</v>
      </c>
      <c r="K56" s="91">
        <f t="shared" si="0"/>
        <v>3.4793601910228351E-2</v>
      </c>
      <c r="L56" s="91">
        <f>J56/'סכום נכסי הקרן'!$C$42</f>
        <v>5.9645499484264237E-3</v>
      </c>
    </row>
    <row r="57" spans="2:12">
      <c r="B57" s="86" t="s">
        <v>2680</v>
      </c>
      <c r="C57" s="87" t="s">
        <v>2681</v>
      </c>
      <c r="D57" s="87">
        <v>85</v>
      </c>
      <c r="E57" s="87" t="s">
        <v>727</v>
      </c>
      <c r="F57" s="87" t="s">
        <v>685</v>
      </c>
      <c r="G57" s="88" t="s">
        <v>134</v>
      </c>
      <c r="H57" s="89">
        <v>0</v>
      </c>
      <c r="I57" s="89">
        <v>0</v>
      </c>
      <c r="J57" s="90">
        <v>559.95186758399996</v>
      </c>
      <c r="K57" s="91">
        <f>IFERROR(J57/$J$10,0)</f>
        <v>5.5525947192306543E-3</v>
      </c>
      <c r="L57" s="91">
        <f>J57/'סכום נכסי הקרן'!$C$42</f>
        <v>9.5186260484529065E-4</v>
      </c>
    </row>
    <row r="58" spans="2:12">
      <c r="B58" s="86" t="s">
        <v>2680</v>
      </c>
      <c r="C58" s="87" t="s">
        <v>2682</v>
      </c>
      <c r="D58" s="87">
        <v>85</v>
      </c>
      <c r="E58" s="87" t="s">
        <v>727</v>
      </c>
      <c r="F58" s="87" t="s">
        <v>685</v>
      </c>
      <c r="G58" s="88" t="s">
        <v>132</v>
      </c>
      <c r="H58" s="89">
        <v>0</v>
      </c>
      <c r="I58" s="89">
        <v>0</v>
      </c>
      <c r="J58" s="90">
        <v>2948.8117564079998</v>
      </c>
      <c r="K58" s="91">
        <f>IFERROR(J58/$J$10,0)</f>
        <v>2.9241007190997696E-2</v>
      </c>
      <c r="L58" s="91">
        <f>J58/'סכום נכסי הקרן'!$C$42</f>
        <v>5.0126873435811332E-3</v>
      </c>
    </row>
    <row r="59" spans="2:12"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5" t="s">
        <v>221</v>
      </c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6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9453</v>
      </c>
    </row>
    <row r="6" spans="2:11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206</v>
      </c>
      <c r="H8" s="29" t="s">
        <v>205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-6096.5995627880002</v>
      </c>
      <c r="J11" s="78">
        <f>IFERROR(I11/$I$11,0)</f>
        <v>1</v>
      </c>
      <c r="K11" s="78">
        <f>I11/'סכום נכסי הקרן'!$C$42</f>
        <v>-1.0363614225580742E-2</v>
      </c>
    </row>
    <row r="12" spans="2:11" ht="19.5" customHeight="1">
      <c r="B12" s="79" t="s">
        <v>35</v>
      </c>
      <c r="C12" s="80"/>
      <c r="D12" s="81"/>
      <c r="E12" s="81"/>
      <c r="F12" s="99"/>
      <c r="G12" s="83"/>
      <c r="H12" s="100"/>
      <c r="I12" s="83">
        <v>-5934.6527386100006</v>
      </c>
      <c r="J12" s="84">
        <f t="shared" ref="J12:J75" si="0">IFERROR(I12/$I$11,0)</f>
        <v>0.97343653252766027</v>
      </c>
      <c r="K12" s="84">
        <f>I12/'סכום נכסי הקרן'!$C$42</f>
        <v>-1.008832069620365E-2</v>
      </c>
    </row>
    <row r="13" spans="2:11">
      <c r="B13" s="85" t="s">
        <v>192</v>
      </c>
      <c r="C13" s="80"/>
      <c r="D13" s="81"/>
      <c r="E13" s="81"/>
      <c r="F13" s="99"/>
      <c r="G13" s="83"/>
      <c r="H13" s="100"/>
      <c r="I13" s="83">
        <v>-95.223574560000003</v>
      </c>
      <c r="J13" s="84">
        <f t="shared" si="0"/>
        <v>1.5619128922492962E-2</v>
      </c>
      <c r="K13" s="84">
        <f>I13/'סכום נכסי הקרן'!$C$42</f>
        <v>-1.6187062669232766E-4</v>
      </c>
    </row>
    <row r="14" spans="2:11">
      <c r="B14" s="86" t="s">
        <v>1993</v>
      </c>
      <c r="C14" s="87" t="s">
        <v>1994</v>
      </c>
      <c r="D14" s="88" t="s">
        <v>534</v>
      </c>
      <c r="E14" s="88" t="s">
        <v>133</v>
      </c>
      <c r="F14" s="101">
        <v>44952</v>
      </c>
      <c r="G14" s="90">
        <v>270182.22818400001</v>
      </c>
      <c r="H14" s="102">
        <v>-27.116361999999999</v>
      </c>
      <c r="I14" s="90">
        <v>-73.26359139600001</v>
      </c>
      <c r="J14" s="91">
        <f t="shared" si="0"/>
        <v>1.2017123749307928E-2</v>
      </c>
      <c r="K14" s="91">
        <f>I14/'סכום נכסי הקרן'!$C$42</f>
        <v>-1.2454083463889182E-4</v>
      </c>
    </row>
    <row r="15" spans="2:11">
      <c r="B15" s="86" t="s">
        <v>963</v>
      </c>
      <c r="C15" s="87" t="s">
        <v>1995</v>
      </c>
      <c r="D15" s="88" t="s">
        <v>534</v>
      </c>
      <c r="E15" s="88" t="s">
        <v>133</v>
      </c>
      <c r="F15" s="101">
        <v>44952</v>
      </c>
      <c r="G15" s="90">
        <v>449685.37553400005</v>
      </c>
      <c r="H15" s="102">
        <v>-12.664854999999999</v>
      </c>
      <c r="I15" s="90">
        <v>-56.951999305000001</v>
      </c>
      <c r="J15" s="91">
        <f t="shared" si="0"/>
        <v>9.341600792123473E-3</v>
      </c>
      <c r="K15" s="91">
        <f>I15/'סכום נכסי הקרן'!$C$42</f>
        <v>-9.6812746858947145E-5</v>
      </c>
    </row>
    <row r="16" spans="2:11" s="6" customFormat="1">
      <c r="B16" s="86" t="s">
        <v>973</v>
      </c>
      <c r="C16" s="87" t="s">
        <v>1996</v>
      </c>
      <c r="D16" s="88" t="s">
        <v>534</v>
      </c>
      <c r="E16" s="88" t="s">
        <v>133</v>
      </c>
      <c r="F16" s="101">
        <v>44882</v>
      </c>
      <c r="G16" s="90">
        <v>121553.79300600002</v>
      </c>
      <c r="H16" s="102">
        <v>-7.2972849999999996</v>
      </c>
      <c r="I16" s="90">
        <v>-8.870126921999999</v>
      </c>
      <c r="J16" s="91">
        <f t="shared" si="0"/>
        <v>1.4549302165326491E-3</v>
      </c>
      <c r="K16" s="91">
        <f>I16/'סכום נכסי הקרן'!$C$42</f>
        <v>-1.5078335489285031E-5</v>
      </c>
    </row>
    <row r="17" spans="2:11" s="6" customFormat="1">
      <c r="B17" s="86" t="s">
        <v>973</v>
      </c>
      <c r="C17" s="87" t="s">
        <v>1997</v>
      </c>
      <c r="D17" s="88" t="s">
        <v>534</v>
      </c>
      <c r="E17" s="88" t="s">
        <v>133</v>
      </c>
      <c r="F17" s="101">
        <v>44965</v>
      </c>
      <c r="G17" s="90">
        <v>126369.959544</v>
      </c>
      <c r="H17" s="102">
        <v>-6.2907599999999997</v>
      </c>
      <c r="I17" s="90">
        <v>-7.9496306470000002</v>
      </c>
      <c r="J17" s="91">
        <f t="shared" si="0"/>
        <v>1.3039450213398304E-3</v>
      </c>
      <c r="K17" s="91">
        <f>I17/'סכום נכסי הקרן'!$C$42</f>
        <v>-1.3513583172532652E-5</v>
      </c>
    </row>
    <row r="18" spans="2:11" s="6" customFormat="1">
      <c r="B18" s="86" t="s">
        <v>1079</v>
      </c>
      <c r="C18" s="87" t="s">
        <v>1998</v>
      </c>
      <c r="D18" s="88" t="s">
        <v>534</v>
      </c>
      <c r="E18" s="88" t="s">
        <v>133</v>
      </c>
      <c r="F18" s="101">
        <v>44965</v>
      </c>
      <c r="G18" s="90">
        <v>108070.75899</v>
      </c>
      <c r="H18" s="102">
        <v>15.568617</v>
      </c>
      <c r="I18" s="90">
        <v>16.825122795999999</v>
      </c>
      <c r="J18" s="91">
        <f t="shared" si="0"/>
        <v>-2.7597552738572516E-3</v>
      </c>
      <c r="K18" s="91">
        <f>I18/'סכום נכסי הקרן'!$C$42</f>
        <v>2.860103901526849E-5</v>
      </c>
    </row>
    <row r="19" spans="2:11">
      <c r="B19" s="86" t="s">
        <v>1079</v>
      </c>
      <c r="C19" s="87" t="s">
        <v>1999</v>
      </c>
      <c r="D19" s="88" t="s">
        <v>534</v>
      </c>
      <c r="E19" s="88" t="s">
        <v>133</v>
      </c>
      <c r="F19" s="101">
        <v>44952</v>
      </c>
      <c r="G19" s="90">
        <v>311145.274079</v>
      </c>
      <c r="H19" s="102">
        <v>27.412662000000001</v>
      </c>
      <c r="I19" s="90">
        <v>85.293203706999989</v>
      </c>
      <c r="J19" s="91">
        <f t="shared" si="0"/>
        <v>-1.3990291280996494E-2</v>
      </c>
      <c r="K19" s="91">
        <f>I19/'סכום נכסי הקרן'!$C$42</f>
        <v>1.4498998173975347E-4</v>
      </c>
    </row>
    <row r="20" spans="2:11">
      <c r="B20" s="86" t="s">
        <v>1006</v>
      </c>
      <c r="C20" s="87" t="s">
        <v>2000</v>
      </c>
      <c r="D20" s="88" t="s">
        <v>534</v>
      </c>
      <c r="E20" s="88" t="s">
        <v>133</v>
      </c>
      <c r="F20" s="101">
        <v>44917</v>
      </c>
      <c r="G20" s="90">
        <v>428036.27201199991</v>
      </c>
      <c r="H20" s="102">
        <v>-6.9257999999999997</v>
      </c>
      <c r="I20" s="90">
        <v>-29.644937167000002</v>
      </c>
      <c r="J20" s="91">
        <f t="shared" si="0"/>
        <v>4.8625363797787716E-3</v>
      </c>
      <c r="K20" s="91">
        <f>I20/'סכום נכסי הקרן'!$C$42</f>
        <v>-5.0393451197879152E-5</v>
      </c>
    </row>
    <row r="21" spans="2:11">
      <c r="B21" s="86" t="s">
        <v>1006</v>
      </c>
      <c r="C21" s="87" t="s">
        <v>2001</v>
      </c>
      <c r="D21" s="88" t="s">
        <v>534</v>
      </c>
      <c r="E21" s="88" t="s">
        <v>133</v>
      </c>
      <c r="F21" s="101">
        <v>44679</v>
      </c>
      <c r="G21" s="90">
        <v>364477.21506000008</v>
      </c>
      <c r="H21" s="102">
        <v>-5.6688359999999998</v>
      </c>
      <c r="I21" s="90">
        <v>-20.661615626</v>
      </c>
      <c r="J21" s="91">
        <f t="shared" si="0"/>
        <v>3.3890393182640583E-3</v>
      </c>
      <c r="K21" s="91">
        <f>I21/'סכום נכסי הקרן'!$C$42</f>
        <v>-3.5122696089813855E-5</v>
      </c>
    </row>
    <row r="22" spans="2:11">
      <c r="B22" s="92"/>
      <c r="C22" s="87"/>
      <c r="D22" s="87"/>
      <c r="E22" s="87"/>
      <c r="F22" s="87"/>
      <c r="G22" s="90"/>
      <c r="H22" s="102"/>
      <c r="I22" s="87"/>
      <c r="J22" s="91"/>
      <c r="K22" s="87"/>
    </row>
    <row r="23" spans="2:11">
      <c r="B23" s="85" t="s">
        <v>2002</v>
      </c>
      <c r="C23" s="80"/>
      <c r="D23" s="81"/>
      <c r="E23" s="81"/>
      <c r="F23" s="99"/>
      <c r="G23" s="83"/>
      <c r="H23" s="100"/>
      <c r="I23" s="83">
        <v>-4814.6553023180013</v>
      </c>
      <c r="J23" s="84">
        <f t="shared" si="0"/>
        <v>0.78972798733663907</v>
      </c>
      <c r="K23" s="84">
        <f>I23/'סכום נכסי הקרן'!$C$42</f>
        <v>-8.1844362039012412E-3</v>
      </c>
    </row>
    <row r="24" spans="2:11">
      <c r="B24" s="86" t="s">
        <v>2003</v>
      </c>
      <c r="C24" s="87" t="s">
        <v>2004</v>
      </c>
      <c r="D24" s="88" t="s">
        <v>534</v>
      </c>
      <c r="E24" s="88" t="s">
        <v>132</v>
      </c>
      <c r="F24" s="101">
        <v>44817</v>
      </c>
      <c r="G24" s="90">
        <v>703565.83869599993</v>
      </c>
      <c r="H24" s="102">
        <v>-9.2818240000000003</v>
      </c>
      <c r="I24" s="90">
        <v>-65.303739497999999</v>
      </c>
      <c r="J24" s="91">
        <f t="shared" si="0"/>
        <v>1.0711502178459681E-2</v>
      </c>
      <c r="K24" s="91">
        <f>I24/'סכום נכסי הקרן'!$C$42</f>
        <v>-1.1100987635402385E-4</v>
      </c>
    </row>
    <row r="25" spans="2:11">
      <c r="B25" s="86" t="s">
        <v>2005</v>
      </c>
      <c r="C25" s="87" t="s">
        <v>2006</v>
      </c>
      <c r="D25" s="88" t="s">
        <v>534</v>
      </c>
      <c r="E25" s="88" t="s">
        <v>132</v>
      </c>
      <c r="F25" s="101">
        <v>44817</v>
      </c>
      <c r="G25" s="90">
        <v>432982.12320000003</v>
      </c>
      <c r="H25" s="102">
        <v>-9.2288379999999997</v>
      </c>
      <c r="I25" s="90">
        <v>-39.959220426999998</v>
      </c>
      <c r="J25" s="91">
        <f t="shared" si="0"/>
        <v>6.5543455848568934E-3</v>
      </c>
      <c r="K25" s="91">
        <f>I25/'סכום נכסי הקרן'!$C$42</f>
        <v>-6.7926709142595231E-5</v>
      </c>
    </row>
    <row r="26" spans="2:11">
      <c r="B26" s="86" t="s">
        <v>2007</v>
      </c>
      <c r="C26" s="87" t="s">
        <v>2008</v>
      </c>
      <c r="D26" s="88" t="s">
        <v>534</v>
      </c>
      <c r="E26" s="88" t="s">
        <v>132</v>
      </c>
      <c r="F26" s="101">
        <v>44951</v>
      </c>
      <c r="G26" s="90">
        <v>353020.08945000003</v>
      </c>
      <c r="H26" s="102">
        <v>-8.2331059999999994</v>
      </c>
      <c r="I26" s="90">
        <v>-29.064519595000004</v>
      </c>
      <c r="J26" s="91">
        <f t="shared" si="0"/>
        <v>4.7673328870739672E-3</v>
      </c>
      <c r="K26" s="91">
        <f>I26/'סכום נכסי הקרן'!$C$42</f>
        <v>-4.9406798926558672E-5</v>
      </c>
    </row>
    <row r="27" spans="2:11">
      <c r="B27" s="86" t="s">
        <v>2007</v>
      </c>
      <c r="C27" s="87" t="s">
        <v>2009</v>
      </c>
      <c r="D27" s="88" t="s">
        <v>534</v>
      </c>
      <c r="E27" s="88" t="s">
        <v>132</v>
      </c>
      <c r="F27" s="101">
        <v>44951</v>
      </c>
      <c r="G27" s="90">
        <v>138541.52295000001</v>
      </c>
      <c r="H27" s="102">
        <v>-8.2331059999999994</v>
      </c>
      <c r="I27" s="90">
        <v>-11.406270999</v>
      </c>
      <c r="J27" s="91">
        <f t="shared" si="0"/>
        <v>1.870923435519827E-3</v>
      </c>
      <c r="K27" s="91">
        <f>I27/'סכום נכסי הקרן'!$C$42</f>
        <v>-1.9389528731325673E-5</v>
      </c>
    </row>
    <row r="28" spans="2:11">
      <c r="B28" s="86" t="s">
        <v>2010</v>
      </c>
      <c r="C28" s="87" t="s">
        <v>2011</v>
      </c>
      <c r="D28" s="88" t="s">
        <v>534</v>
      </c>
      <c r="E28" s="88" t="s">
        <v>132</v>
      </c>
      <c r="F28" s="101">
        <v>44951</v>
      </c>
      <c r="G28" s="90">
        <v>403451.53080000001</v>
      </c>
      <c r="H28" s="102">
        <v>-8.2331059999999994</v>
      </c>
      <c r="I28" s="90">
        <v>-33.216593823000004</v>
      </c>
      <c r="J28" s="91">
        <f t="shared" si="0"/>
        <v>5.4483804423936808E-3</v>
      </c>
      <c r="K28" s="91">
        <f>I28/'סכום נכסי הקרן'!$C$42</f>
        <v>-5.6464913059167045E-5</v>
      </c>
    </row>
    <row r="29" spans="2:11">
      <c r="B29" s="86" t="s">
        <v>2012</v>
      </c>
      <c r="C29" s="87" t="s">
        <v>2013</v>
      </c>
      <c r="D29" s="88" t="s">
        <v>534</v>
      </c>
      <c r="E29" s="88" t="s">
        <v>132</v>
      </c>
      <c r="F29" s="101">
        <v>44951</v>
      </c>
      <c r="G29" s="90">
        <v>650202.82557999995</v>
      </c>
      <c r="H29" s="102">
        <v>-8.1840799999999998</v>
      </c>
      <c r="I29" s="90">
        <v>-53.213121920999995</v>
      </c>
      <c r="J29" s="91">
        <f t="shared" si="0"/>
        <v>8.7283282054144654E-3</v>
      </c>
      <c r="K29" s="91">
        <f>I29/'סכום נכסי הקרן'!$C$42</f>
        <v>-9.0457026355170967E-5</v>
      </c>
    </row>
    <row r="30" spans="2:11">
      <c r="B30" s="86" t="s">
        <v>2012</v>
      </c>
      <c r="C30" s="87" t="s">
        <v>2014</v>
      </c>
      <c r="D30" s="88" t="s">
        <v>534</v>
      </c>
      <c r="E30" s="88" t="s">
        <v>132</v>
      </c>
      <c r="F30" s="101">
        <v>44951</v>
      </c>
      <c r="G30" s="90">
        <v>756814.43216299999</v>
      </c>
      <c r="H30" s="102">
        <v>-8.1840799999999998</v>
      </c>
      <c r="I30" s="90">
        <v>-61.938301505000005</v>
      </c>
      <c r="J30" s="91">
        <f t="shared" si="0"/>
        <v>1.0159483309852708E-2</v>
      </c>
      <c r="K30" s="91">
        <f>I30/'סכום נכסי הקרן'!$C$42</f>
        <v>-1.0528896575453964E-4</v>
      </c>
    </row>
    <row r="31" spans="2:11">
      <c r="B31" s="86" t="s">
        <v>2015</v>
      </c>
      <c r="C31" s="87" t="s">
        <v>2016</v>
      </c>
      <c r="D31" s="88" t="s">
        <v>534</v>
      </c>
      <c r="E31" s="88" t="s">
        <v>132</v>
      </c>
      <c r="F31" s="101">
        <v>44816</v>
      </c>
      <c r="G31" s="90">
        <v>101350.43742</v>
      </c>
      <c r="H31" s="102">
        <v>-8.3749749999999992</v>
      </c>
      <c r="I31" s="90">
        <v>-8.4880737509999999</v>
      </c>
      <c r="J31" s="91">
        <f t="shared" si="0"/>
        <v>1.3922636157389955E-3</v>
      </c>
      <c r="K31" s="91">
        <f>I31/'סכום נכסי הקרן'!$C$42</f>
        <v>-1.4428883013831133E-5</v>
      </c>
    </row>
    <row r="32" spans="2:11">
      <c r="B32" s="86" t="s">
        <v>2015</v>
      </c>
      <c r="C32" s="87" t="s">
        <v>2017</v>
      </c>
      <c r="D32" s="88" t="s">
        <v>534</v>
      </c>
      <c r="E32" s="88" t="s">
        <v>132</v>
      </c>
      <c r="F32" s="101">
        <v>44816</v>
      </c>
      <c r="G32" s="90">
        <v>229680.78816</v>
      </c>
      <c r="H32" s="102">
        <v>-8.3749749999999992</v>
      </c>
      <c r="I32" s="90">
        <v>-19.235708485</v>
      </c>
      <c r="J32" s="91">
        <f t="shared" si="0"/>
        <v>3.155153669991642E-3</v>
      </c>
      <c r="K32" s="91">
        <f>I32/'סכום נכסי הקרן'!$C$42</f>
        <v>-3.2698795458218667E-5</v>
      </c>
    </row>
    <row r="33" spans="2:11">
      <c r="B33" s="86" t="s">
        <v>2018</v>
      </c>
      <c r="C33" s="87" t="s">
        <v>2019</v>
      </c>
      <c r="D33" s="88" t="s">
        <v>534</v>
      </c>
      <c r="E33" s="88" t="s">
        <v>132</v>
      </c>
      <c r="F33" s="101">
        <v>44816</v>
      </c>
      <c r="G33" s="90">
        <v>214433.18803199998</v>
      </c>
      <c r="H33" s="102">
        <v>-8.3424010000000006</v>
      </c>
      <c r="I33" s="90">
        <v>-17.888875511999998</v>
      </c>
      <c r="J33" s="91">
        <f t="shared" si="0"/>
        <v>2.9342382303060989E-3</v>
      </c>
      <c r="K33" s="91">
        <f>I33/'סכום נכסי הקרן'!$C$42</f>
        <v>-3.040931306484315E-5</v>
      </c>
    </row>
    <row r="34" spans="2:11">
      <c r="B34" s="86" t="s">
        <v>2018</v>
      </c>
      <c r="C34" s="87" t="s">
        <v>2020</v>
      </c>
      <c r="D34" s="88" t="s">
        <v>534</v>
      </c>
      <c r="E34" s="88" t="s">
        <v>132</v>
      </c>
      <c r="F34" s="101">
        <v>44816</v>
      </c>
      <c r="G34" s="90">
        <v>506904.54794999992</v>
      </c>
      <c r="H34" s="102">
        <v>-8.3424010000000006</v>
      </c>
      <c r="I34" s="90">
        <v>-42.288007903</v>
      </c>
      <c r="J34" s="91">
        <f t="shared" si="0"/>
        <v>6.9363269585745136E-3</v>
      </c>
      <c r="K34" s="91">
        <f>I34/'סכום נכסי הקרן'!$C$42</f>
        <v>-7.1885416741162026E-5</v>
      </c>
    </row>
    <row r="35" spans="2:11">
      <c r="B35" s="86" t="s">
        <v>2021</v>
      </c>
      <c r="C35" s="87" t="s">
        <v>2022</v>
      </c>
      <c r="D35" s="88" t="s">
        <v>534</v>
      </c>
      <c r="E35" s="88" t="s">
        <v>132</v>
      </c>
      <c r="F35" s="101">
        <v>44950</v>
      </c>
      <c r="G35" s="90">
        <v>418387.02821999998</v>
      </c>
      <c r="H35" s="102">
        <v>-7.5238060000000004</v>
      </c>
      <c r="I35" s="90">
        <v>-31.478629849000001</v>
      </c>
      <c r="J35" s="91">
        <f t="shared" si="0"/>
        <v>5.1633094030214925E-3</v>
      </c>
      <c r="K35" s="91">
        <f>I35/'סכום נכסי הקרן'!$C$42</f>
        <v>-5.3510546780228348E-5</v>
      </c>
    </row>
    <row r="36" spans="2:11">
      <c r="B36" s="86" t="s">
        <v>2023</v>
      </c>
      <c r="C36" s="87" t="s">
        <v>2024</v>
      </c>
      <c r="D36" s="88" t="s">
        <v>534</v>
      </c>
      <c r="E36" s="88" t="s">
        <v>132</v>
      </c>
      <c r="F36" s="101">
        <v>44950</v>
      </c>
      <c r="G36" s="90">
        <v>609894.38811599999</v>
      </c>
      <c r="H36" s="102">
        <v>-7.4013200000000001</v>
      </c>
      <c r="I36" s="90">
        <v>-45.140234493000001</v>
      </c>
      <c r="J36" s="91">
        <f t="shared" si="0"/>
        <v>7.4041658842945533E-3</v>
      </c>
      <c r="K36" s="91">
        <f>I36/'סכום נכסי הקרן'!$C$42</f>
        <v>-7.6733918887034644E-5</v>
      </c>
    </row>
    <row r="37" spans="2:11">
      <c r="B37" s="86" t="s">
        <v>2025</v>
      </c>
      <c r="C37" s="87" t="s">
        <v>2026</v>
      </c>
      <c r="D37" s="88" t="s">
        <v>534</v>
      </c>
      <c r="E37" s="88" t="s">
        <v>132</v>
      </c>
      <c r="F37" s="101">
        <v>44950</v>
      </c>
      <c r="G37" s="90">
        <v>355793.05692</v>
      </c>
      <c r="H37" s="102">
        <v>-7.3948809999999998</v>
      </c>
      <c r="I37" s="90">
        <v>-26.310472935</v>
      </c>
      <c r="J37" s="91">
        <f t="shared" si="0"/>
        <v>4.3155980090265455E-3</v>
      </c>
      <c r="K37" s="91">
        <f>I37/'סכום נכסי הקרן'!$C$42</f>
        <v>-4.4725192918235433E-5</v>
      </c>
    </row>
    <row r="38" spans="2:11">
      <c r="B38" s="86" t="s">
        <v>2027</v>
      </c>
      <c r="C38" s="87" t="s">
        <v>2028</v>
      </c>
      <c r="D38" s="88" t="s">
        <v>534</v>
      </c>
      <c r="E38" s="88" t="s">
        <v>132</v>
      </c>
      <c r="F38" s="101">
        <v>44952</v>
      </c>
      <c r="G38" s="90">
        <v>478237.54930100002</v>
      </c>
      <c r="H38" s="102">
        <v>-7.2813369999999997</v>
      </c>
      <c r="I38" s="90">
        <v>-34.822089332000004</v>
      </c>
      <c r="J38" s="91">
        <f t="shared" si="0"/>
        <v>5.7117232275750319E-3</v>
      </c>
      <c r="K38" s="91">
        <f>I38/'סכום נכסי הקרן'!$C$42</f>
        <v>-5.9194096093876552E-5</v>
      </c>
    </row>
    <row r="39" spans="2:11">
      <c r="B39" s="86" t="s">
        <v>2029</v>
      </c>
      <c r="C39" s="87" t="s">
        <v>2030</v>
      </c>
      <c r="D39" s="88" t="s">
        <v>534</v>
      </c>
      <c r="E39" s="88" t="s">
        <v>132</v>
      </c>
      <c r="F39" s="101">
        <v>44952</v>
      </c>
      <c r="G39" s="90">
        <v>966881.95409999997</v>
      </c>
      <c r="H39" s="102">
        <v>-7.2556409999999998</v>
      </c>
      <c r="I39" s="90">
        <v>-70.153485699000001</v>
      </c>
      <c r="J39" s="91">
        <f t="shared" si="0"/>
        <v>1.1506985980709306E-2</v>
      </c>
      <c r="K39" s="91">
        <f>I39/'סכום נכסי הקרן'!$C$42</f>
        <v>-1.1925396360323712E-4</v>
      </c>
    </row>
    <row r="40" spans="2:11">
      <c r="B40" s="86" t="s">
        <v>2031</v>
      </c>
      <c r="C40" s="87" t="s">
        <v>2032</v>
      </c>
      <c r="D40" s="88" t="s">
        <v>534</v>
      </c>
      <c r="E40" s="88" t="s">
        <v>132</v>
      </c>
      <c r="F40" s="101">
        <v>44952</v>
      </c>
      <c r="G40" s="90">
        <v>488719.97578099999</v>
      </c>
      <c r="H40" s="102">
        <v>-7.2139110000000004</v>
      </c>
      <c r="I40" s="90">
        <v>-35.255825384999994</v>
      </c>
      <c r="J40" s="91">
        <f t="shared" si="0"/>
        <v>5.7828671576516267E-3</v>
      </c>
      <c r="K40" s="91">
        <f>I40/'סכום נכסי הקרן'!$C$42</f>
        <v>-5.993140433968207E-5</v>
      </c>
    </row>
    <row r="41" spans="2:11">
      <c r="B41" s="86" t="s">
        <v>2033</v>
      </c>
      <c r="C41" s="87" t="s">
        <v>2034</v>
      </c>
      <c r="D41" s="88" t="s">
        <v>534</v>
      </c>
      <c r="E41" s="88" t="s">
        <v>132</v>
      </c>
      <c r="F41" s="101">
        <v>44900</v>
      </c>
      <c r="G41" s="90">
        <v>408123.97728499991</v>
      </c>
      <c r="H41" s="102">
        <v>-7.8495699999999999</v>
      </c>
      <c r="I41" s="90">
        <v>-32.035977500000001</v>
      </c>
      <c r="J41" s="91">
        <f t="shared" si="0"/>
        <v>5.2547288320425323E-3</v>
      </c>
      <c r="K41" s="91">
        <f>I41/'סכום נכסי הקרן'!$C$42</f>
        <v>-5.4457982475325261E-5</v>
      </c>
    </row>
    <row r="42" spans="2:11">
      <c r="B42" s="86" t="s">
        <v>2035</v>
      </c>
      <c r="C42" s="87" t="s">
        <v>2036</v>
      </c>
      <c r="D42" s="88" t="s">
        <v>534</v>
      </c>
      <c r="E42" s="88" t="s">
        <v>132</v>
      </c>
      <c r="F42" s="101">
        <v>44900</v>
      </c>
      <c r="G42" s="90">
        <v>961664.22352</v>
      </c>
      <c r="H42" s="102">
        <v>-7.827007</v>
      </c>
      <c r="I42" s="90">
        <v>-75.269529771999999</v>
      </c>
      <c r="J42" s="91">
        <f t="shared" si="0"/>
        <v>1.2346149521025607E-2</v>
      </c>
      <c r="K42" s="91">
        <f>I42/'סכום נכסי הקרן'!$C$42</f>
        <v>-1.2795073080724785E-4</v>
      </c>
    </row>
    <row r="43" spans="2:11">
      <c r="B43" s="86" t="s">
        <v>2035</v>
      </c>
      <c r="C43" s="87" t="s">
        <v>2037</v>
      </c>
      <c r="D43" s="88" t="s">
        <v>534</v>
      </c>
      <c r="E43" s="88" t="s">
        <v>132</v>
      </c>
      <c r="F43" s="101">
        <v>44900</v>
      </c>
      <c r="G43" s="90">
        <v>305879.64246</v>
      </c>
      <c r="H43" s="102">
        <v>-7.827007</v>
      </c>
      <c r="I43" s="90">
        <v>-23.941222194999995</v>
      </c>
      <c r="J43" s="91">
        <f t="shared" si="0"/>
        <v>3.9269796135424015E-3</v>
      </c>
      <c r="K43" s="91">
        <f>I43/'סכום נכסי הקרן'!$C$42</f>
        <v>-4.0697701786473593E-5</v>
      </c>
    </row>
    <row r="44" spans="2:11">
      <c r="B44" s="86" t="s">
        <v>2038</v>
      </c>
      <c r="C44" s="87" t="s">
        <v>2039</v>
      </c>
      <c r="D44" s="88" t="s">
        <v>534</v>
      </c>
      <c r="E44" s="88" t="s">
        <v>132</v>
      </c>
      <c r="F44" s="101">
        <v>44900</v>
      </c>
      <c r="G44" s="90">
        <v>308266.69824</v>
      </c>
      <c r="H44" s="102">
        <v>-7.7625950000000001</v>
      </c>
      <c r="I44" s="90">
        <v>-23.929494051999999</v>
      </c>
      <c r="J44" s="91">
        <f t="shared" si="0"/>
        <v>3.9250558947743885E-3</v>
      </c>
      <c r="K44" s="91">
        <f>I44/'סכום נכסי הקרן'!$C$42</f>
        <v>-4.06777651072834E-5</v>
      </c>
    </row>
    <row r="45" spans="2:11">
      <c r="B45" s="86" t="s">
        <v>2038</v>
      </c>
      <c r="C45" s="87" t="s">
        <v>2040</v>
      </c>
      <c r="D45" s="88" t="s">
        <v>534</v>
      </c>
      <c r="E45" s="88" t="s">
        <v>132</v>
      </c>
      <c r="F45" s="101">
        <v>44900</v>
      </c>
      <c r="G45" s="90">
        <v>367274.97057599999</v>
      </c>
      <c r="H45" s="102">
        <v>-7.7625950000000001</v>
      </c>
      <c r="I45" s="90">
        <v>-28.510067004</v>
      </c>
      <c r="J45" s="91">
        <f t="shared" si="0"/>
        <v>4.6763883227656546E-3</v>
      </c>
      <c r="K45" s="91">
        <f>I45/'סכום נכסי הקרן'!$C$42</f>
        <v>-4.8464284546153806E-5</v>
      </c>
    </row>
    <row r="46" spans="2:11">
      <c r="B46" s="86" t="s">
        <v>2041</v>
      </c>
      <c r="C46" s="87" t="s">
        <v>2042</v>
      </c>
      <c r="D46" s="88" t="s">
        <v>534</v>
      </c>
      <c r="E46" s="88" t="s">
        <v>132</v>
      </c>
      <c r="F46" s="101">
        <v>44810</v>
      </c>
      <c r="G46" s="90">
        <v>408753.68838000001</v>
      </c>
      <c r="H46" s="102">
        <v>-7.5199540000000002</v>
      </c>
      <c r="I46" s="90">
        <v>-30.738090510999999</v>
      </c>
      <c r="J46" s="91">
        <f t="shared" si="0"/>
        <v>5.0418417995856269E-3</v>
      </c>
      <c r="K46" s="91">
        <f>I46/'סכום נכסי הקרן'!$C$42</f>
        <v>-5.2251703397313213E-5</v>
      </c>
    </row>
    <row r="47" spans="2:11">
      <c r="B47" s="86" t="s">
        <v>2043</v>
      </c>
      <c r="C47" s="87" t="s">
        <v>2044</v>
      </c>
      <c r="D47" s="88" t="s">
        <v>534</v>
      </c>
      <c r="E47" s="88" t="s">
        <v>132</v>
      </c>
      <c r="F47" s="101">
        <v>44810</v>
      </c>
      <c r="G47" s="90">
        <v>511018.29090000002</v>
      </c>
      <c r="H47" s="102">
        <v>-7.5039259999999999</v>
      </c>
      <c r="I47" s="90">
        <v>-38.346432714000002</v>
      </c>
      <c r="J47" s="91">
        <f t="shared" si="0"/>
        <v>6.289806689626835E-3</v>
      </c>
      <c r="K47" s="91">
        <f>I47/'סכום נכסי הקרן'!$C$42</f>
        <v>-6.5185130084769583E-5</v>
      </c>
    </row>
    <row r="48" spans="2:11">
      <c r="B48" s="86" t="s">
        <v>2045</v>
      </c>
      <c r="C48" s="87" t="s">
        <v>2046</v>
      </c>
      <c r="D48" s="88" t="s">
        <v>534</v>
      </c>
      <c r="E48" s="88" t="s">
        <v>132</v>
      </c>
      <c r="F48" s="101">
        <v>44881</v>
      </c>
      <c r="G48" s="90">
        <v>357862.11726299999</v>
      </c>
      <c r="H48" s="102">
        <v>-7.5780830000000003</v>
      </c>
      <c r="I48" s="90">
        <v>-27.119088594000001</v>
      </c>
      <c r="J48" s="91">
        <f t="shared" si="0"/>
        <v>4.448231889712358E-3</v>
      </c>
      <c r="K48" s="91">
        <f>I48/'סכום נכסי הקרן'!$C$42</f>
        <v>-4.6099759290904897E-5</v>
      </c>
    </row>
    <row r="49" spans="2:11">
      <c r="B49" s="86" t="s">
        <v>2045</v>
      </c>
      <c r="C49" s="87" t="s">
        <v>2047</v>
      </c>
      <c r="D49" s="88" t="s">
        <v>534</v>
      </c>
      <c r="E49" s="88" t="s">
        <v>132</v>
      </c>
      <c r="F49" s="101">
        <v>44881</v>
      </c>
      <c r="G49" s="90">
        <v>131302.92225</v>
      </c>
      <c r="H49" s="102">
        <v>-7.5780830000000003</v>
      </c>
      <c r="I49" s="90">
        <v>-9.9502445480000006</v>
      </c>
      <c r="J49" s="91">
        <f t="shared" si="0"/>
        <v>1.6320974414546776E-3</v>
      </c>
      <c r="K49" s="91">
        <f>I49/'סכום נכסי הקרן'!$C$42</f>
        <v>-1.6914428261793627E-5</v>
      </c>
    </row>
    <row r="50" spans="2:11">
      <c r="B50" s="86" t="s">
        <v>2048</v>
      </c>
      <c r="C50" s="87" t="s">
        <v>2049</v>
      </c>
      <c r="D50" s="88" t="s">
        <v>534</v>
      </c>
      <c r="E50" s="88" t="s">
        <v>132</v>
      </c>
      <c r="F50" s="101">
        <v>44949</v>
      </c>
      <c r="G50" s="90">
        <v>386254.12160000001</v>
      </c>
      <c r="H50" s="102">
        <v>-7.5505560000000003</v>
      </c>
      <c r="I50" s="90">
        <v>-29.164334632999999</v>
      </c>
      <c r="J50" s="91">
        <f t="shared" si="0"/>
        <v>4.7837051347461353E-3</v>
      </c>
      <c r="K50" s="91">
        <f>I50/'סכום נכסי הקרן'!$C$42</f>
        <v>-4.9576474585438684E-5</v>
      </c>
    </row>
    <row r="51" spans="2:11">
      <c r="B51" s="86" t="s">
        <v>2050</v>
      </c>
      <c r="C51" s="87" t="s">
        <v>2051</v>
      </c>
      <c r="D51" s="88" t="s">
        <v>534</v>
      </c>
      <c r="E51" s="88" t="s">
        <v>132</v>
      </c>
      <c r="F51" s="101">
        <v>44949</v>
      </c>
      <c r="G51" s="90">
        <v>1512903.794276</v>
      </c>
      <c r="H51" s="102">
        <v>-7.348668</v>
      </c>
      <c r="I51" s="90">
        <v>-111.17827034299999</v>
      </c>
      <c r="J51" s="91">
        <f t="shared" si="0"/>
        <v>1.8236111655028513E-2</v>
      </c>
      <c r="K51" s="91">
        <f>I51/'סכום נכסי הקרן'!$C$42</f>
        <v>-1.8899202616733227E-4</v>
      </c>
    </row>
    <row r="52" spans="2:11">
      <c r="B52" s="86" t="s">
        <v>2052</v>
      </c>
      <c r="C52" s="87" t="s">
        <v>2053</v>
      </c>
      <c r="D52" s="88" t="s">
        <v>534</v>
      </c>
      <c r="E52" s="88" t="s">
        <v>132</v>
      </c>
      <c r="F52" s="101">
        <v>44949</v>
      </c>
      <c r="G52" s="90">
        <v>541190.82404800004</v>
      </c>
      <c r="H52" s="102">
        <v>-7.4723850000000001</v>
      </c>
      <c r="I52" s="90">
        <v>-40.439862763999997</v>
      </c>
      <c r="J52" s="91">
        <f t="shared" si="0"/>
        <v>6.6331833586109239E-3</v>
      </c>
      <c r="K52" s="91">
        <f>I52/'סכום נכסי הקרן'!$C$42</f>
        <v>-6.8743753416185616E-5</v>
      </c>
    </row>
    <row r="53" spans="2:11">
      <c r="B53" s="86" t="s">
        <v>2054</v>
      </c>
      <c r="C53" s="87" t="s">
        <v>2055</v>
      </c>
      <c r="D53" s="88" t="s">
        <v>534</v>
      </c>
      <c r="E53" s="88" t="s">
        <v>132</v>
      </c>
      <c r="F53" s="101">
        <v>44949</v>
      </c>
      <c r="G53" s="90">
        <v>562537.18079999997</v>
      </c>
      <c r="H53" s="102">
        <v>-7.3007439999999999</v>
      </c>
      <c r="I53" s="90">
        <v>-41.069399743000005</v>
      </c>
      <c r="J53" s="91">
        <f t="shared" si="0"/>
        <v>6.7364437044014746E-3</v>
      </c>
      <c r="K53" s="91">
        <f>I53/'סכום נכסי הקרן'!$C$42</f>
        <v>-6.9813903804758943E-5</v>
      </c>
    </row>
    <row r="54" spans="2:11">
      <c r="B54" s="86" t="s">
        <v>2056</v>
      </c>
      <c r="C54" s="87" t="s">
        <v>2057</v>
      </c>
      <c r="D54" s="88" t="s">
        <v>534</v>
      </c>
      <c r="E54" s="88" t="s">
        <v>132</v>
      </c>
      <c r="F54" s="101">
        <v>44810</v>
      </c>
      <c r="G54" s="90">
        <v>154690.40214399999</v>
      </c>
      <c r="H54" s="102">
        <v>-7.3087609999999996</v>
      </c>
      <c r="I54" s="90">
        <v>-11.305951260000001</v>
      </c>
      <c r="J54" s="91">
        <f t="shared" si="0"/>
        <v>1.8544684038309615E-3</v>
      </c>
      <c r="K54" s="91">
        <f>I54/'סכום נכסי הקרן'!$C$42</f>
        <v>-1.9218995130832563E-5</v>
      </c>
    </row>
    <row r="55" spans="2:11">
      <c r="B55" s="86" t="s">
        <v>2056</v>
      </c>
      <c r="C55" s="87" t="s">
        <v>2058</v>
      </c>
      <c r="D55" s="88" t="s">
        <v>534</v>
      </c>
      <c r="E55" s="88" t="s">
        <v>132</v>
      </c>
      <c r="F55" s="101">
        <v>44810</v>
      </c>
      <c r="G55" s="90">
        <v>307168.61525099998</v>
      </c>
      <c r="H55" s="102">
        <v>-7.3087609999999996</v>
      </c>
      <c r="I55" s="90">
        <v>-22.450218917000001</v>
      </c>
      <c r="J55" s="91">
        <f t="shared" si="0"/>
        <v>3.6824165152702635E-3</v>
      </c>
      <c r="K55" s="91">
        <f>I55/'סכום נכסי הקרן'!$C$42</f>
        <v>-3.8163144182168368E-5</v>
      </c>
    </row>
    <row r="56" spans="2:11">
      <c r="B56" s="86" t="s">
        <v>2059</v>
      </c>
      <c r="C56" s="87" t="s">
        <v>2060</v>
      </c>
      <c r="D56" s="88" t="s">
        <v>534</v>
      </c>
      <c r="E56" s="88" t="s">
        <v>132</v>
      </c>
      <c r="F56" s="101">
        <v>44881</v>
      </c>
      <c r="G56" s="90">
        <v>1382834.6926430003</v>
      </c>
      <c r="H56" s="102">
        <v>-7.3828649999999998</v>
      </c>
      <c r="I56" s="90">
        <v>-102.09281566199999</v>
      </c>
      <c r="J56" s="91">
        <f t="shared" si="0"/>
        <v>1.6745862117162329E-2</v>
      </c>
      <c r="K56" s="91">
        <f>I56/'סכום נכסי הקרן'!$C$42</f>
        <v>-1.7354765485703716E-4</v>
      </c>
    </row>
    <row r="57" spans="2:11">
      <c r="B57" s="86" t="s">
        <v>2061</v>
      </c>
      <c r="C57" s="87" t="s">
        <v>2062</v>
      </c>
      <c r="D57" s="88" t="s">
        <v>534</v>
      </c>
      <c r="E57" s="88" t="s">
        <v>132</v>
      </c>
      <c r="F57" s="101">
        <v>44810</v>
      </c>
      <c r="G57" s="90">
        <v>154777.87328</v>
      </c>
      <c r="H57" s="102">
        <v>-7.2481159999999996</v>
      </c>
      <c r="I57" s="90">
        <v>-11.218480123999999</v>
      </c>
      <c r="J57" s="91">
        <f t="shared" si="0"/>
        <v>1.8401208753277116E-3</v>
      </c>
      <c r="K57" s="91">
        <f>I57/'סכום נכסי הקרן'!$C$42</f>
        <v>-1.9070302880334361E-5</v>
      </c>
    </row>
    <row r="58" spans="2:11">
      <c r="B58" s="86" t="s">
        <v>2063</v>
      </c>
      <c r="C58" s="87" t="s">
        <v>2064</v>
      </c>
      <c r="D58" s="88" t="s">
        <v>534</v>
      </c>
      <c r="E58" s="88" t="s">
        <v>132</v>
      </c>
      <c r="F58" s="101">
        <v>44949</v>
      </c>
      <c r="G58" s="90">
        <v>358672.67698500003</v>
      </c>
      <c r="H58" s="102">
        <v>-7.205025</v>
      </c>
      <c r="I58" s="90">
        <v>-25.842457031000002</v>
      </c>
      <c r="J58" s="91">
        <f t="shared" si="0"/>
        <v>4.2388312968323185E-3</v>
      </c>
      <c r="K58" s="91">
        <f>I58/'סכום נכסי הקרן'!$C$42</f>
        <v>-4.3929612327688275E-5</v>
      </c>
    </row>
    <row r="59" spans="2:11">
      <c r="B59" s="86" t="s">
        <v>2065</v>
      </c>
      <c r="C59" s="87" t="s">
        <v>2066</v>
      </c>
      <c r="D59" s="88" t="s">
        <v>534</v>
      </c>
      <c r="E59" s="88" t="s">
        <v>132</v>
      </c>
      <c r="F59" s="101">
        <v>44949</v>
      </c>
      <c r="G59" s="90">
        <v>387554.67927999998</v>
      </c>
      <c r="H59" s="102">
        <v>-7.3417870000000001</v>
      </c>
      <c r="I59" s="90">
        <v>-28.453439792000001</v>
      </c>
      <c r="J59" s="91">
        <f t="shared" si="0"/>
        <v>4.667099995491278E-3</v>
      </c>
      <c r="K59" s="91">
        <f>I59/'סכום נכסי הקרן'!$C$42</f>
        <v>-4.836802390548122E-5</v>
      </c>
    </row>
    <row r="60" spans="2:11">
      <c r="B60" s="86" t="s">
        <v>2067</v>
      </c>
      <c r="C60" s="87" t="s">
        <v>2068</v>
      </c>
      <c r="D60" s="88" t="s">
        <v>534</v>
      </c>
      <c r="E60" s="88" t="s">
        <v>132</v>
      </c>
      <c r="F60" s="101">
        <v>44879</v>
      </c>
      <c r="G60" s="90">
        <v>411137.35791999998</v>
      </c>
      <c r="H60" s="102">
        <v>-7.138477</v>
      </c>
      <c r="I60" s="90">
        <v>-29.348944767000003</v>
      </c>
      <c r="J60" s="91">
        <f t="shared" si="0"/>
        <v>4.8139859711531733E-3</v>
      </c>
      <c r="K60" s="91">
        <f>I60/'סכום נכסי הקרן'!$C$42</f>
        <v>-4.9890293492389149E-5</v>
      </c>
    </row>
    <row r="61" spans="2:11">
      <c r="B61" s="86" t="s">
        <v>2069</v>
      </c>
      <c r="C61" s="87" t="s">
        <v>2070</v>
      </c>
      <c r="D61" s="88" t="s">
        <v>534</v>
      </c>
      <c r="E61" s="88" t="s">
        <v>132</v>
      </c>
      <c r="F61" s="101">
        <v>44889</v>
      </c>
      <c r="G61" s="90">
        <v>1129603.3419000001</v>
      </c>
      <c r="H61" s="102">
        <v>-7.0696830000000004</v>
      </c>
      <c r="I61" s="90">
        <v>-79.859380759000004</v>
      </c>
      <c r="J61" s="91">
        <f t="shared" si="0"/>
        <v>1.3099003786707615E-2</v>
      </c>
      <c r="K61" s="91">
        <f>I61/'סכום נכסי הקרן'!$C$42</f>
        <v>-1.3575302198485904E-4</v>
      </c>
    </row>
    <row r="62" spans="2:11">
      <c r="B62" s="86" t="s">
        <v>2071</v>
      </c>
      <c r="C62" s="87" t="s">
        <v>2072</v>
      </c>
      <c r="D62" s="88" t="s">
        <v>534</v>
      </c>
      <c r="E62" s="88" t="s">
        <v>132</v>
      </c>
      <c r="F62" s="101">
        <v>44889</v>
      </c>
      <c r="G62" s="90">
        <v>523562.55952000001</v>
      </c>
      <c r="H62" s="102">
        <v>-7.0665060000000004</v>
      </c>
      <c r="I62" s="90">
        <v>-36.997581902999997</v>
      </c>
      <c r="J62" s="91">
        <f t="shared" si="0"/>
        <v>6.0685602723234864E-3</v>
      </c>
      <c r="K62" s="91">
        <f>I62/'סכום נכסי הקרן'!$C$42</f>
        <v>-6.2892217567045834E-5</v>
      </c>
    </row>
    <row r="63" spans="2:11">
      <c r="B63" s="86" t="s">
        <v>2073</v>
      </c>
      <c r="C63" s="87" t="s">
        <v>2074</v>
      </c>
      <c r="D63" s="88" t="s">
        <v>534</v>
      </c>
      <c r="E63" s="88" t="s">
        <v>132</v>
      </c>
      <c r="F63" s="101">
        <v>44889</v>
      </c>
      <c r="G63" s="90">
        <v>359440.57566899998</v>
      </c>
      <c r="H63" s="102">
        <v>-7.0633299999999997</v>
      </c>
      <c r="I63" s="90">
        <v>-25.388472465</v>
      </c>
      <c r="J63" s="91">
        <f t="shared" si="0"/>
        <v>4.1643660869518789E-3</v>
      </c>
      <c r="K63" s="91">
        <f>I63/'סכום נכסי הקרן'!$C$42</f>
        <v>-4.3157883619260498E-5</v>
      </c>
    </row>
    <row r="64" spans="2:11">
      <c r="B64" s="86" t="s">
        <v>2075</v>
      </c>
      <c r="C64" s="87" t="s">
        <v>2076</v>
      </c>
      <c r="D64" s="88" t="s">
        <v>534</v>
      </c>
      <c r="E64" s="88" t="s">
        <v>132</v>
      </c>
      <c r="F64" s="101">
        <v>44901</v>
      </c>
      <c r="G64" s="90">
        <v>821627.21414399997</v>
      </c>
      <c r="H64" s="102">
        <v>-7.0199379999999998</v>
      </c>
      <c r="I64" s="90">
        <v>-57.677723376000003</v>
      </c>
      <c r="J64" s="91">
        <f t="shared" si="0"/>
        <v>9.4606383086153923E-3</v>
      </c>
      <c r="K64" s="91">
        <f>I64/'סכום נכסי הקרן'!$C$42</f>
        <v>-9.8046405758240608E-5</v>
      </c>
    </row>
    <row r="65" spans="2:11">
      <c r="B65" s="86" t="s">
        <v>2077</v>
      </c>
      <c r="C65" s="87" t="s">
        <v>2078</v>
      </c>
      <c r="D65" s="88" t="s">
        <v>534</v>
      </c>
      <c r="E65" s="88" t="s">
        <v>132</v>
      </c>
      <c r="F65" s="101">
        <v>44879</v>
      </c>
      <c r="G65" s="90">
        <v>325980.98440299998</v>
      </c>
      <c r="H65" s="102">
        <v>-7.0812819999999999</v>
      </c>
      <c r="I65" s="90">
        <v>-23.083632813000001</v>
      </c>
      <c r="J65" s="91">
        <f t="shared" si="0"/>
        <v>3.7863127757145594E-3</v>
      </c>
      <c r="K65" s="91">
        <f>I65/'סכום נכסי הקרן'!$C$42</f>
        <v>-3.9239884944893509E-5</v>
      </c>
    </row>
    <row r="66" spans="2:11">
      <c r="B66" s="86" t="s">
        <v>2079</v>
      </c>
      <c r="C66" s="87" t="s">
        <v>2080</v>
      </c>
      <c r="D66" s="88" t="s">
        <v>534</v>
      </c>
      <c r="E66" s="88" t="s">
        <v>132</v>
      </c>
      <c r="F66" s="101">
        <v>44889</v>
      </c>
      <c r="G66" s="90">
        <v>411167.08424400003</v>
      </c>
      <c r="H66" s="102">
        <v>-6.9649400000000004</v>
      </c>
      <c r="I66" s="90">
        <v>-28.637542177999997</v>
      </c>
      <c r="J66" s="91">
        <f t="shared" si="0"/>
        <v>4.6972975480948156E-3</v>
      </c>
      <c r="K66" s="91">
        <f>I66/'סכום נכסי הקרן'!$C$42</f>
        <v>-4.8680979691220965E-5</v>
      </c>
    </row>
    <row r="67" spans="2:11">
      <c r="B67" s="86" t="s">
        <v>2081</v>
      </c>
      <c r="C67" s="87" t="s">
        <v>2082</v>
      </c>
      <c r="D67" s="88" t="s">
        <v>534</v>
      </c>
      <c r="E67" s="88" t="s">
        <v>132</v>
      </c>
      <c r="F67" s="101">
        <v>44959</v>
      </c>
      <c r="G67" s="90">
        <v>637365.65881399997</v>
      </c>
      <c r="H67" s="102">
        <v>-6.1505979999999996</v>
      </c>
      <c r="I67" s="90">
        <v>-39.201800206999998</v>
      </c>
      <c r="J67" s="91">
        <f t="shared" si="0"/>
        <v>6.4301090801956581E-3</v>
      </c>
      <c r="K67" s="91">
        <f>I67/'סכום נכסי הקרן'!$C$42</f>
        <v>-6.6639169935551616E-5</v>
      </c>
    </row>
    <row r="68" spans="2:11">
      <c r="B68" s="86" t="s">
        <v>2083</v>
      </c>
      <c r="C68" s="87" t="s">
        <v>2084</v>
      </c>
      <c r="D68" s="88" t="s">
        <v>534</v>
      </c>
      <c r="E68" s="88" t="s">
        <v>132</v>
      </c>
      <c r="F68" s="101">
        <v>44959</v>
      </c>
      <c r="G68" s="90">
        <v>77665.16128</v>
      </c>
      <c r="H68" s="102">
        <v>-6.1380140000000001</v>
      </c>
      <c r="I68" s="90">
        <v>-4.767098142</v>
      </c>
      <c r="J68" s="91">
        <f t="shared" si="0"/>
        <v>7.8192738310993589E-4</v>
      </c>
      <c r="K68" s="91">
        <f>I68/'סכום נכסי הקרן'!$C$42</f>
        <v>-8.1035937509692541E-6</v>
      </c>
    </row>
    <row r="69" spans="2:11">
      <c r="B69" s="86" t="s">
        <v>2085</v>
      </c>
      <c r="C69" s="87" t="s">
        <v>2086</v>
      </c>
      <c r="D69" s="88" t="s">
        <v>534</v>
      </c>
      <c r="E69" s="88" t="s">
        <v>132</v>
      </c>
      <c r="F69" s="101">
        <v>44879</v>
      </c>
      <c r="G69" s="90">
        <v>271908.63</v>
      </c>
      <c r="H69" s="102">
        <v>-6.9797529999999997</v>
      </c>
      <c r="I69" s="90">
        <v>-18.97855101</v>
      </c>
      <c r="J69" s="91">
        <f t="shared" si="0"/>
        <v>3.1129731934240782E-3</v>
      </c>
      <c r="K69" s="91">
        <f>I69/'סכום נכסי הקרן'!$C$42</f>
        <v>-3.2261653271221286E-5</v>
      </c>
    </row>
    <row r="70" spans="2:11">
      <c r="B70" s="86" t="s">
        <v>2087</v>
      </c>
      <c r="C70" s="87" t="s">
        <v>2088</v>
      </c>
      <c r="D70" s="88" t="s">
        <v>534</v>
      </c>
      <c r="E70" s="88" t="s">
        <v>132</v>
      </c>
      <c r="F70" s="101">
        <v>44959</v>
      </c>
      <c r="G70" s="90">
        <v>514476.88219499995</v>
      </c>
      <c r="H70" s="102">
        <v>-6.0531459999999999</v>
      </c>
      <c r="I70" s="90">
        <v>-31.142036360999999</v>
      </c>
      <c r="J70" s="91">
        <f t="shared" si="0"/>
        <v>5.1080993659289335E-3</v>
      </c>
      <c r="K70" s="91">
        <f>I70/'סכום נכסי הקרן'!$C$42</f>
        <v>-5.2938371254421066E-5</v>
      </c>
    </row>
    <row r="71" spans="2:11">
      <c r="B71" s="86" t="s">
        <v>2087</v>
      </c>
      <c r="C71" s="87" t="s">
        <v>2089</v>
      </c>
      <c r="D71" s="88" t="s">
        <v>534</v>
      </c>
      <c r="E71" s="88" t="s">
        <v>132</v>
      </c>
      <c r="F71" s="101">
        <v>44959</v>
      </c>
      <c r="G71" s="90">
        <v>376888.74968400004</v>
      </c>
      <c r="H71" s="102">
        <v>-6.0531459999999999</v>
      </c>
      <c r="I71" s="90">
        <v>-22.813625942999998</v>
      </c>
      <c r="J71" s="91">
        <f t="shared" si="0"/>
        <v>3.742024666052896E-3</v>
      </c>
      <c r="K71" s="91">
        <f>I71/'סכום נכסי הקרן'!$C$42</f>
        <v>-3.8780900061579817E-5</v>
      </c>
    </row>
    <row r="72" spans="2:11">
      <c r="B72" s="86" t="s">
        <v>2090</v>
      </c>
      <c r="C72" s="87" t="s">
        <v>2091</v>
      </c>
      <c r="D72" s="88" t="s">
        <v>534</v>
      </c>
      <c r="E72" s="88" t="s">
        <v>132</v>
      </c>
      <c r="F72" s="101">
        <v>44944</v>
      </c>
      <c r="G72" s="90">
        <v>687984.92537299986</v>
      </c>
      <c r="H72" s="102">
        <v>-6.9058479999999998</v>
      </c>
      <c r="I72" s="90">
        <v>-47.511189908999995</v>
      </c>
      <c r="J72" s="91">
        <f t="shared" si="0"/>
        <v>7.7930638907294297E-3</v>
      </c>
      <c r="K72" s="91">
        <f>I72/'סכום נכסי הקרן'!$C$42</f>
        <v>-8.0764307798823119E-5</v>
      </c>
    </row>
    <row r="73" spans="2:11">
      <c r="B73" s="86" t="s">
        <v>2090</v>
      </c>
      <c r="C73" s="87" t="s">
        <v>2092</v>
      </c>
      <c r="D73" s="88" t="s">
        <v>534</v>
      </c>
      <c r="E73" s="88" t="s">
        <v>132</v>
      </c>
      <c r="F73" s="101">
        <v>44944</v>
      </c>
      <c r="G73" s="90">
        <v>61751.852505000003</v>
      </c>
      <c r="H73" s="102">
        <v>-6.9058479999999998</v>
      </c>
      <c r="I73" s="90">
        <v>-4.2644887750000002</v>
      </c>
      <c r="J73" s="91">
        <f t="shared" si="0"/>
        <v>6.9948644831936972E-4</v>
      </c>
      <c r="K73" s="91">
        <f>I73/'סכום נכסי הקרן'!$C$42</f>
        <v>-7.2492077064035678E-6</v>
      </c>
    </row>
    <row r="74" spans="2:11">
      <c r="B74" s="86" t="s">
        <v>2093</v>
      </c>
      <c r="C74" s="87" t="s">
        <v>2094</v>
      </c>
      <c r="D74" s="88" t="s">
        <v>534</v>
      </c>
      <c r="E74" s="88" t="s">
        <v>132</v>
      </c>
      <c r="F74" s="101">
        <v>44889</v>
      </c>
      <c r="G74" s="90">
        <v>1287487.272713</v>
      </c>
      <c r="H74" s="102">
        <v>-6.7497509999999998</v>
      </c>
      <c r="I74" s="90">
        <v>-86.902184840000018</v>
      </c>
      <c r="J74" s="91">
        <f t="shared" si="0"/>
        <v>1.4254205798659882E-2</v>
      </c>
      <c r="K74" s="91">
        <f>I74/'סכום נכסי הקרן'!$C$42</f>
        <v>-1.4772508998934706E-4</v>
      </c>
    </row>
    <row r="75" spans="2:11">
      <c r="B75" s="86" t="s">
        <v>2095</v>
      </c>
      <c r="C75" s="87" t="s">
        <v>2096</v>
      </c>
      <c r="D75" s="88" t="s">
        <v>534</v>
      </c>
      <c r="E75" s="88" t="s">
        <v>132</v>
      </c>
      <c r="F75" s="101">
        <v>44907</v>
      </c>
      <c r="G75" s="90">
        <v>258297.349005</v>
      </c>
      <c r="H75" s="102">
        <v>-6.3767969999999998</v>
      </c>
      <c r="I75" s="90">
        <v>-16.471096667000001</v>
      </c>
      <c r="J75" s="91">
        <f t="shared" si="0"/>
        <v>2.7016858327936007E-3</v>
      </c>
      <c r="K75" s="91">
        <f>I75/'סכום נכסי הקרן'!$C$42</f>
        <v>-2.7999229729789713E-5</v>
      </c>
    </row>
    <row r="76" spans="2:11">
      <c r="B76" s="86" t="s">
        <v>2097</v>
      </c>
      <c r="C76" s="87" t="s">
        <v>2098</v>
      </c>
      <c r="D76" s="88" t="s">
        <v>534</v>
      </c>
      <c r="E76" s="88" t="s">
        <v>132</v>
      </c>
      <c r="F76" s="101">
        <v>44882</v>
      </c>
      <c r="G76" s="90">
        <v>826722.16096799995</v>
      </c>
      <c r="H76" s="102">
        <v>-6.4340130000000002</v>
      </c>
      <c r="I76" s="90">
        <v>-53.191407442000006</v>
      </c>
      <c r="J76" s="91">
        <f t="shared" ref="J76:J139" si="1">IFERROR(I76/$I$11,0)</f>
        <v>8.724766469273464E-3</v>
      </c>
      <c r="K76" s="91">
        <f>I76/'סכום נכסי הקרן'!$C$42</f>
        <v>-9.0420113895832332E-5</v>
      </c>
    </row>
    <row r="77" spans="2:11">
      <c r="B77" s="86" t="s">
        <v>2099</v>
      </c>
      <c r="C77" s="87" t="s">
        <v>2100</v>
      </c>
      <c r="D77" s="88" t="s">
        <v>534</v>
      </c>
      <c r="E77" s="88" t="s">
        <v>132</v>
      </c>
      <c r="F77" s="101">
        <v>44958</v>
      </c>
      <c r="G77" s="90">
        <v>283905.483435</v>
      </c>
      <c r="H77" s="102">
        <v>-5.5955769999999996</v>
      </c>
      <c r="I77" s="90">
        <v>-15.886149015999999</v>
      </c>
      <c r="J77" s="91">
        <f t="shared" si="1"/>
        <v>2.6057392899748195E-3</v>
      </c>
      <c r="K77" s="91">
        <f>I77/'סכום נכסי הקרן'!$C$42</f>
        <v>-2.7004876773737703E-5</v>
      </c>
    </row>
    <row r="78" spans="2:11">
      <c r="B78" s="86" t="s">
        <v>2099</v>
      </c>
      <c r="C78" s="87" t="s">
        <v>2101</v>
      </c>
      <c r="D78" s="88" t="s">
        <v>534</v>
      </c>
      <c r="E78" s="88" t="s">
        <v>132</v>
      </c>
      <c r="F78" s="101">
        <v>44958</v>
      </c>
      <c r="G78" s="90">
        <v>744093.82479600003</v>
      </c>
      <c r="H78" s="102">
        <v>-5.5955769999999996</v>
      </c>
      <c r="I78" s="90">
        <v>-41.636340527000002</v>
      </c>
      <c r="J78" s="91">
        <f t="shared" si="1"/>
        <v>6.829436655334393E-3</v>
      </c>
      <c r="K78" s="91">
        <f>I78/'סכום נכסי הקרן'!$C$42</f>
        <v>-7.0777646873926078E-5</v>
      </c>
    </row>
    <row r="79" spans="2:11">
      <c r="B79" s="86" t="s">
        <v>2102</v>
      </c>
      <c r="C79" s="87" t="s">
        <v>2103</v>
      </c>
      <c r="D79" s="88" t="s">
        <v>534</v>
      </c>
      <c r="E79" s="88" t="s">
        <v>132</v>
      </c>
      <c r="F79" s="101">
        <v>44903</v>
      </c>
      <c r="G79" s="90">
        <v>1033920.7281000001</v>
      </c>
      <c r="H79" s="102">
        <v>-6.2626980000000003</v>
      </c>
      <c r="I79" s="90">
        <v>-64.751329670000004</v>
      </c>
      <c r="J79" s="91">
        <f t="shared" si="1"/>
        <v>1.062089268011379E-2</v>
      </c>
      <c r="K79" s="91">
        <f>I79/'סכום נכסי הקרן'!$C$42</f>
        <v>-1.1007083446799364E-4</v>
      </c>
    </row>
    <row r="80" spans="2:11">
      <c r="B80" s="86" t="s">
        <v>2104</v>
      </c>
      <c r="C80" s="87" t="s">
        <v>2105</v>
      </c>
      <c r="D80" s="88" t="s">
        <v>534</v>
      </c>
      <c r="E80" s="88" t="s">
        <v>132</v>
      </c>
      <c r="F80" s="101">
        <v>44958</v>
      </c>
      <c r="G80" s="90">
        <v>328030.57123200002</v>
      </c>
      <c r="H80" s="102">
        <v>-5.5488939999999998</v>
      </c>
      <c r="I80" s="90">
        <v>-18.202069621</v>
      </c>
      <c r="J80" s="91">
        <f t="shared" si="1"/>
        <v>2.9856101640823723E-3</v>
      </c>
      <c r="K80" s="91">
        <f>I80/'סכום נכסי הקרן'!$C$42</f>
        <v>-3.0941711968522523E-5</v>
      </c>
    </row>
    <row r="81" spans="2:11">
      <c r="B81" s="86" t="s">
        <v>2104</v>
      </c>
      <c r="C81" s="87" t="s">
        <v>2106</v>
      </c>
      <c r="D81" s="88" t="s">
        <v>534</v>
      </c>
      <c r="E81" s="88" t="s">
        <v>132</v>
      </c>
      <c r="F81" s="101">
        <v>44958</v>
      </c>
      <c r="G81" s="90">
        <v>465264.32764500001</v>
      </c>
      <c r="H81" s="102">
        <v>-5.5488939999999998</v>
      </c>
      <c r="I81" s="90">
        <v>-25.817025689999994</v>
      </c>
      <c r="J81" s="91">
        <f t="shared" si="1"/>
        <v>4.2346598991969487E-3</v>
      </c>
      <c r="K81" s="91">
        <f>I81/'סכום נכסי הקרן'!$C$42</f>
        <v>-4.3886381571813805E-5</v>
      </c>
    </row>
    <row r="82" spans="2:11">
      <c r="B82" s="86" t="s">
        <v>2107</v>
      </c>
      <c r="C82" s="87" t="s">
        <v>2108</v>
      </c>
      <c r="D82" s="88" t="s">
        <v>534</v>
      </c>
      <c r="E82" s="88" t="s">
        <v>132</v>
      </c>
      <c r="F82" s="101">
        <v>44958</v>
      </c>
      <c r="G82" s="90">
        <v>382584.49350600003</v>
      </c>
      <c r="H82" s="102">
        <v>-5.5395630000000002</v>
      </c>
      <c r="I82" s="90">
        <v>-21.193508109</v>
      </c>
      <c r="J82" s="91">
        <f t="shared" si="1"/>
        <v>3.4762834414055104E-3</v>
      </c>
      <c r="K82" s="91">
        <f>I82/'סכום נכסי הקרן'!$C$42</f>
        <v>-3.6026860525500924E-5</v>
      </c>
    </row>
    <row r="83" spans="2:11">
      <c r="B83" s="86" t="s">
        <v>2107</v>
      </c>
      <c r="C83" s="87" t="s">
        <v>2109</v>
      </c>
      <c r="D83" s="88" t="s">
        <v>534</v>
      </c>
      <c r="E83" s="88" t="s">
        <v>132</v>
      </c>
      <c r="F83" s="101">
        <v>44958</v>
      </c>
      <c r="G83" s="90">
        <v>390547.11287999997</v>
      </c>
      <c r="H83" s="102">
        <v>-5.5395630000000002</v>
      </c>
      <c r="I83" s="90">
        <v>-21.634602409999999</v>
      </c>
      <c r="J83" s="91">
        <f t="shared" si="1"/>
        <v>3.5486343144548608E-3</v>
      </c>
      <c r="K83" s="91">
        <f>I83/'סכום נכסי הקרן'!$C$42</f>
        <v>-3.6776677062668356E-5</v>
      </c>
    </row>
    <row r="84" spans="2:11">
      <c r="B84" s="86" t="s">
        <v>2110</v>
      </c>
      <c r="C84" s="87" t="s">
        <v>2111</v>
      </c>
      <c r="D84" s="88" t="s">
        <v>534</v>
      </c>
      <c r="E84" s="88" t="s">
        <v>132</v>
      </c>
      <c r="F84" s="101">
        <v>44907</v>
      </c>
      <c r="G84" s="90">
        <v>103410.35611199999</v>
      </c>
      <c r="H84" s="102">
        <v>-6.2827580000000003</v>
      </c>
      <c r="I84" s="90">
        <v>-6.4970221629999996</v>
      </c>
      <c r="J84" s="91">
        <f t="shared" si="1"/>
        <v>1.0656796622589536E-3</v>
      </c>
      <c r="K84" s="91">
        <f>I84/'סכום נכסי הקרן'!$C$42</f>
        <v>-1.104429290769897E-5</v>
      </c>
    </row>
    <row r="85" spans="2:11">
      <c r="B85" s="86" t="s">
        <v>2110</v>
      </c>
      <c r="C85" s="87" t="s">
        <v>2112</v>
      </c>
      <c r="D85" s="88" t="s">
        <v>534</v>
      </c>
      <c r="E85" s="88" t="s">
        <v>132</v>
      </c>
      <c r="F85" s="101">
        <v>44907</v>
      </c>
      <c r="G85" s="90">
        <v>350366.907442</v>
      </c>
      <c r="H85" s="102">
        <v>-6.2827580000000003</v>
      </c>
      <c r="I85" s="90">
        <v>-22.012704033000002</v>
      </c>
      <c r="J85" s="91">
        <f t="shared" si="1"/>
        <v>3.6106527591806444E-3</v>
      </c>
      <c r="K85" s="91">
        <f>I85/'סכום נכסי הקרן'!$C$42</f>
        <v>-3.7419412298676877E-5</v>
      </c>
    </row>
    <row r="86" spans="2:11">
      <c r="B86" s="86" t="s">
        <v>2113</v>
      </c>
      <c r="C86" s="87" t="s">
        <v>2114</v>
      </c>
      <c r="D86" s="88" t="s">
        <v>534</v>
      </c>
      <c r="E86" s="88" t="s">
        <v>132</v>
      </c>
      <c r="F86" s="101">
        <v>44963</v>
      </c>
      <c r="G86" s="90">
        <v>465470.01479300001</v>
      </c>
      <c r="H86" s="102">
        <v>-5.4761220000000002</v>
      </c>
      <c r="I86" s="90">
        <v>-25.489705158</v>
      </c>
      <c r="J86" s="91">
        <f t="shared" si="1"/>
        <v>4.1809708667077767E-3</v>
      </c>
      <c r="K86" s="91">
        <f>I86/'סכום נכסי הקרן'!$C$42</f>
        <v>-4.3329969150951363E-5</v>
      </c>
    </row>
    <row r="87" spans="2:11">
      <c r="B87" s="86" t="s">
        <v>2115</v>
      </c>
      <c r="C87" s="87" t="s">
        <v>2116</v>
      </c>
      <c r="D87" s="88" t="s">
        <v>534</v>
      </c>
      <c r="E87" s="88" t="s">
        <v>132</v>
      </c>
      <c r="F87" s="101">
        <v>44894</v>
      </c>
      <c r="G87" s="90">
        <v>413812.0686</v>
      </c>
      <c r="H87" s="102">
        <v>-6.2759939999999999</v>
      </c>
      <c r="I87" s="90">
        <v>-25.970821048000001</v>
      </c>
      <c r="J87" s="91">
        <f t="shared" si="1"/>
        <v>4.2598863154009476E-3</v>
      </c>
      <c r="K87" s="91">
        <f>I87/'סכום נכסי הקרן'!$C$42</f>
        <v>-4.4147818417645987E-5</v>
      </c>
    </row>
    <row r="88" spans="2:11">
      <c r="B88" s="86" t="s">
        <v>2117</v>
      </c>
      <c r="C88" s="87" t="s">
        <v>2118</v>
      </c>
      <c r="D88" s="88" t="s">
        <v>534</v>
      </c>
      <c r="E88" s="88" t="s">
        <v>132</v>
      </c>
      <c r="F88" s="101">
        <v>44963</v>
      </c>
      <c r="G88" s="90">
        <v>781577.61887999997</v>
      </c>
      <c r="H88" s="102">
        <v>-5.4690630000000002</v>
      </c>
      <c r="I88" s="90">
        <v>-42.744975339000007</v>
      </c>
      <c r="J88" s="91">
        <f t="shared" si="1"/>
        <v>7.0112814362786446E-3</v>
      </c>
      <c r="K88" s="91">
        <f>I88/'סכום נכסי הקרן'!$C$42</f>
        <v>-7.266221603256753E-5</v>
      </c>
    </row>
    <row r="89" spans="2:11">
      <c r="B89" s="86" t="s">
        <v>2119</v>
      </c>
      <c r="C89" s="87" t="s">
        <v>2120</v>
      </c>
      <c r="D89" s="88" t="s">
        <v>534</v>
      </c>
      <c r="E89" s="88" t="s">
        <v>132</v>
      </c>
      <c r="F89" s="101">
        <v>44903</v>
      </c>
      <c r="G89" s="90">
        <v>517341.266175</v>
      </c>
      <c r="H89" s="102">
        <v>-6.1844599999999996</v>
      </c>
      <c r="I89" s="90">
        <v>-31.994762709999996</v>
      </c>
      <c r="J89" s="91">
        <f t="shared" si="1"/>
        <v>5.2479685405758649E-3</v>
      </c>
      <c r="K89" s="91">
        <f>I89/'סכום נכסי הקרן'!$C$42</f>
        <v>-5.4387921422512237E-5</v>
      </c>
    </row>
    <row r="90" spans="2:11">
      <c r="B90" s="86" t="s">
        <v>2121</v>
      </c>
      <c r="C90" s="87" t="s">
        <v>2122</v>
      </c>
      <c r="D90" s="88" t="s">
        <v>534</v>
      </c>
      <c r="E90" s="88" t="s">
        <v>132</v>
      </c>
      <c r="F90" s="101">
        <v>44902</v>
      </c>
      <c r="G90" s="90">
        <v>227663.676504</v>
      </c>
      <c r="H90" s="102">
        <v>-6.2131920000000003</v>
      </c>
      <c r="I90" s="90">
        <v>-14.145181313999998</v>
      </c>
      <c r="J90" s="91">
        <f t="shared" si="1"/>
        <v>2.3201755615275066E-3</v>
      </c>
      <c r="K90" s="91">
        <f>I90/'סכום נכסי הקרן'!$C$42</f>
        <v>-2.4045404455291251E-5</v>
      </c>
    </row>
    <row r="91" spans="2:11">
      <c r="B91" s="86" t="s">
        <v>2121</v>
      </c>
      <c r="C91" s="87" t="s">
        <v>2123</v>
      </c>
      <c r="D91" s="88" t="s">
        <v>534</v>
      </c>
      <c r="E91" s="88" t="s">
        <v>132</v>
      </c>
      <c r="F91" s="101">
        <v>44902</v>
      </c>
      <c r="G91" s="90">
        <v>379042.90992000001</v>
      </c>
      <c r="H91" s="102">
        <v>-6.2131920000000003</v>
      </c>
      <c r="I91" s="90">
        <v>-23.550663719999999</v>
      </c>
      <c r="J91" s="91">
        <f t="shared" si="1"/>
        <v>3.8629179229265607E-3</v>
      </c>
      <c r="K91" s="91">
        <f>I91/'סכום נכסי הקרן'!$C$42</f>
        <v>-4.0033791138292513E-5</v>
      </c>
    </row>
    <row r="92" spans="2:11">
      <c r="B92" s="86" t="s">
        <v>2124</v>
      </c>
      <c r="C92" s="87" t="s">
        <v>2125</v>
      </c>
      <c r="D92" s="88" t="s">
        <v>534</v>
      </c>
      <c r="E92" s="88" t="s">
        <v>132</v>
      </c>
      <c r="F92" s="101">
        <v>44882</v>
      </c>
      <c r="G92" s="90">
        <v>351844.58800799993</v>
      </c>
      <c r="H92" s="102">
        <v>-6.2648060000000001</v>
      </c>
      <c r="I92" s="90">
        <v>-22.042381036999998</v>
      </c>
      <c r="J92" s="91">
        <f t="shared" si="1"/>
        <v>3.6155205553503544E-3</v>
      </c>
      <c r="K92" s="91">
        <f>I92/'סכום נכסי הקרן'!$C$42</f>
        <v>-3.7469860260308514E-5</v>
      </c>
    </row>
    <row r="93" spans="2:11">
      <c r="B93" s="86" t="s">
        <v>2126</v>
      </c>
      <c r="C93" s="87" t="s">
        <v>2127</v>
      </c>
      <c r="D93" s="88" t="s">
        <v>534</v>
      </c>
      <c r="E93" s="88" t="s">
        <v>132</v>
      </c>
      <c r="F93" s="101">
        <v>44963</v>
      </c>
      <c r="G93" s="90">
        <v>414055.84596000001</v>
      </c>
      <c r="H93" s="102">
        <v>-5.3984969999999999</v>
      </c>
      <c r="I93" s="90">
        <v>-22.352793995999999</v>
      </c>
      <c r="J93" s="91">
        <f t="shared" si="1"/>
        <v>3.6664363085998669E-3</v>
      </c>
      <c r="K93" s="91">
        <f>I93/'סכום נכסי הקרן'!$C$42</f>
        <v>-3.7997531484991328E-5</v>
      </c>
    </row>
    <row r="94" spans="2:11">
      <c r="B94" s="86" t="s">
        <v>2128</v>
      </c>
      <c r="C94" s="87" t="s">
        <v>2129</v>
      </c>
      <c r="D94" s="88" t="s">
        <v>534</v>
      </c>
      <c r="E94" s="88" t="s">
        <v>132</v>
      </c>
      <c r="F94" s="101">
        <v>44894</v>
      </c>
      <c r="G94" s="90">
        <v>527741.61439999996</v>
      </c>
      <c r="H94" s="102">
        <v>-6.2134239999999998</v>
      </c>
      <c r="I94" s="90">
        <v>-32.790822063999997</v>
      </c>
      <c r="J94" s="91">
        <f t="shared" si="1"/>
        <v>5.3785428625075411E-3</v>
      </c>
      <c r="K94" s="91">
        <f>I94/'סכום נכסי הקרן'!$C$42</f>
        <v>-5.5741143322778918E-5</v>
      </c>
    </row>
    <row r="95" spans="2:11">
      <c r="B95" s="86" t="s">
        <v>2130</v>
      </c>
      <c r="C95" s="87" t="s">
        <v>2131</v>
      </c>
      <c r="D95" s="88" t="s">
        <v>534</v>
      </c>
      <c r="E95" s="88" t="s">
        <v>132</v>
      </c>
      <c r="F95" s="101">
        <v>44902</v>
      </c>
      <c r="G95" s="90">
        <v>517569.80745000002</v>
      </c>
      <c r="H95" s="102">
        <v>-6.1819249999999997</v>
      </c>
      <c r="I95" s="90">
        <v>-31.9957785</v>
      </c>
      <c r="J95" s="91">
        <f t="shared" si="1"/>
        <v>5.2481351564064669E-3</v>
      </c>
      <c r="K95" s="91">
        <f>I95/'סכום נכסי הקרן'!$C$42</f>
        <v>-5.4389648164704476E-5</v>
      </c>
    </row>
    <row r="96" spans="2:11">
      <c r="B96" s="86" t="s">
        <v>2132</v>
      </c>
      <c r="C96" s="87" t="s">
        <v>2133</v>
      </c>
      <c r="D96" s="88" t="s">
        <v>534</v>
      </c>
      <c r="E96" s="88" t="s">
        <v>132</v>
      </c>
      <c r="F96" s="101">
        <v>44894</v>
      </c>
      <c r="G96" s="90">
        <v>1294305.42075</v>
      </c>
      <c r="H96" s="102">
        <v>-6.1821659999999996</v>
      </c>
      <c r="I96" s="90">
        <v>-80.016109398999987</v>
      </c>
      <c r="J96" s="91">
        <f t="shared" si="1"/>
        <v>1.3124711337020844E-2</v>
      </c>
      <c r="K96" s="91">
        <f>I96/'סכום נכסי הקרן'!$C$42</f>
        <v>-1.3601944511899006E-4</v>
      </c>
    </row>
    <row r="97" spans="2:11">
      <c r="B97" s="86" t="s">
        <v>2134</v>
      </c>
      <c r="C97" s="87" t="s">
        <v>2135</v>
      </c>
      <c r="D97" s="88" t="s">
        <v>534</v>
      </c>
      <c r="E97" s="88" t="s">
        <v>132</v>
      </c>
      <c r="F97" s="101">
        <v>44882</v>
      </c>
      <c r="G97" s="90">
        <v>414421.51199999993</v>
      </c>
      <c r="H97" s="102">
        <v>-6.1616669999999996</v>
      </c>
      <c r="I97" s="90">
        <v>-25.535272205000002</v>
      </c>
      <c r="J97" s="91">
        <f t="shared" si="1"/>
        <v>4.1884450408815463E-3</v>
      </c>
      <c r="K97" s="91">
        <f>I97/'סכום נכסי הקרן'!$C$42</f>
        <v>-4.3407428608743101E-5</v>
      </c>
    </row>
    <row r="98" spans="2:11">
      <c r="B98" s="86" t="s">
        <v>2136</v>
      </c>
      <c r="C98" s="87" t="s">
        <v>2137</v>
      </c>
      <c r="D98" s="88" t="s">
        <v>534</v>
      </c>
      <c r="E98" s="88" t="s">
        <v>132</v>
      </c>
      <c r="F98" s="101">
        <v>44882</v>
      </c>
      <c r="G98" s="90">
        <v>621632.26800000004</v>
      </c>
      <c r="H98" s="102">
        <v>-6.1616669999999996</v>
      </c>
      <c r="I98" s="90">
        <v>-38.302908307999999</v>
      </c>
      <c r="J98" s="91">
        <f t="shared" si="1"/>
        <v>6.2826675614043315E-3</v>
      </c>
      <c r="K98" s="91">
        <f>I98/'סכום נכסי הקרן'!$C$42</f>
        <v>-6.5111142913964605E-5</v>
      </c>
    </row>
    <row r="99" spans="2:11">
      <c r="B99" s="86" t="s">
        <v>2138</v>
      </c>
      <c r="C99" s="87" t="s">
        <v>2139</v>
      </c>
      <c r="D99" s="88" t="s">
        <v>534</v>
      </c>
      <c r="E99" s="88" t="s">
        <v>132</v>
      </c>
      <c r="F99" s="101">
        <v>44963</v>
      </c>
      <c r="G99" s="90">
        <v>642353.34360000002</v>
      </c>
      <c r="H99" s="102">
        <v>-5.3054990000000002</v>
      </c>
      <c r="I99" s="90">
        <v>-34.080048325999996</v>
      </c>
      <c r="J99" s="91">
        <f t="shared" si="1"/>
        <v>5.5900093117506721E-3</v>
      </c>
      <c r="K99" s="91">
        <f>I99/'סכום נכסי הקרן'!$C$42</f>
        <v>-5.7932700024388073E-5</v>
      </c>
    </row>
    <row r="100" spans="2:11">
      <c r="B100" s="86" t="s">
        <v>2140</v>
      </c>
      <c r="C100" s="87" t="s">
        <v>2141</v>
      </c>
      <c r="D100" s="88" t="s">
        <v>534</v>
      </c>
      <c r="E100" s="88" t="s">
        <v>132</v>
      </c>
      <c r="F100" s="101">
        <v>44943</v>
      </c>
      <c r="G100" s="90">
        <v>622729.26612000004</v>
      </c>
      <c r="H100" s="102">
        <v>-6.0165389999999999</v>
      </c>
      <c r="I100" s="90">
        <v>-37.466751840999997</v>
      </c>
      <c r="J100" s="91">
        <f t="shared" si="1"/>
        <v>6.1455162759396151E-3</v>
      </c>
      <c r="K100" s="91">
        <f>I100/'סכום נכסי הקרן'!$C$42</f>
        <v>-6.3689759900865776E-5</v>
      </c>
    </row>
    <row r="101" spans="2:11">
      <c r="B101" s="86" t="s">
        <v>2140</v>
      </c>
      <c r="C101" s="87" t="s">
        <v>2142</v>
      </c>
      <c r="D101" s="88" t="s">
        <v>534</v>
      </c>
      <c r="E101" s="88" t="s">
        <v>132</v>
      </c>
      <c r="F101" s="101">
        <v>44943</v>
      </c>
      <c r="G101" s="90">
        <v>595282.28760000004</v>
      </c>
      <c r="H101" s="102">
        <v>-6.0165389999999999</v>
      </c>
      <c r="I101" s="90">
        <v>-35.815393575000002</v>
      </c>
      <c r="J101" s="91">
        <f t="shared" si="1"/>
        <v>5.8746508124967742E-3</v>
      </c>
      <c r="K101" s="91">
        <f>I101/'סכום נכסי הקרן'!$C$42</f>
        <v>-6.0882614730711028E-5</v>
      </c>
    </row>
    <row r="102" spans="2:11">
      <c r="B102" s="86" t="s">
        <v>2143</v>
      </c>
      <c r="C102" s="87" t="s">
        <v>2144</v>
      </c>
      <c r="D102" s="88" t="s">
        <v>534</v>
      </c>
      <c r="E102" s="88" t="s">
        <v>132</v>
      </c>
      <c r="F102" s="101">
        <v>44943</v>
      </c>
      <c r="G102" s="90">
        <v>311364.63306000002</v>
      </c>
      <c r="H102" s="102">
        <v>-6.0165389999999999</v>
      </c>
      <c r="I102" s="90">
        <v>-18.73337592</v>
      </c>
      <c r="J102" s="91">
        <f t="shared" si="1"/>
        <v>3.072758137887795E-3</v>
      </c>
      <c r="K102" s="91">
        <f>I102/'סכום נכסי הקרן'!$C$42</f>
        <v>-3.1844879949582941E-5</v>
      </c>
    </row>
    <row r="103" spans="2:11">
      <c r="B103" s="86" t="s">
        <v>2145</v>
      </c>
      <c r="C103" s="87" t="s">
        <v>2146</v>
      </c>
      <c r="D103" s="88" t="s">
        <v>534</v>
      </c>
      <c r="E103" s="88" t="s">
        <v>132</v>
      </c>
      <c r="F103" s="101">
        <v>44943</v>
      </c>
      <c r="G103" s="90">
        <v>311364.63306000002</v>
      </c>
      <c r="H103" s="102">
        <v>-6.0165389999999999</v>
      </c>
      <c r="I103" s="90">
        <v>-18.73337592</v>
      </c>
      <c r="J103" s="91">
        <f t="shared" si="1"/>
        <v>3.072758137887795E-3</v>
      </c>
      <c r="K103" s="91">
        <f>I103/'סכום נכסי הקרן'!$C$42</f>
        <v>-3.1844879949582941E-5</v>
      </c>
    </row>
    <row r="104" spans="2:11">
      <c r="B104" s="86" t="s">
        <v>2147</v>
      </c>
      <c r="C104" s="87" t="s">
        <v>2148</v>
      </c>
      <c r="D104" s="88" t="s">
        <v>534</v>
      </c>
      <c r="E104" s="88" t="s">
        <v>132</v>
      </c>
      <c r="F104" s="101">
        <v>44825</v>
      </c>
      <c r="G104" s="90">
        <v>103910.09970000001</v>
      </c>
      <c r="H104" s="102">
        <v>-5.9976539999999998</v>
      </c>
      <c r="I104" s="90">
        <v>-6.232168208</v>
      </c>
      <c r="J104" s="91">
        <f t="shared" si="1"/>
        <v>1.0222367639231998E-3</v>
      </c>
      <c r="K104" s="91">
        <f>I104/'סכום נכסי הקרן'!$C$42</f>
        <v>-1.0594067468506095E-5</v>
      </c>
    </row>
    <row r="105" spans="2:11">
      <c r="B105" s="86" t="s">
        <v>2149</v>
      </c>
      <c r="C105" s="87" t="s">
        <v>2150</v>
      </c>
      <c r="D105" s="88" t="s">
        <v>534</v>
      </c>
      <c r="E105" s="88" t="s">
        <v>132</v>
      </c>
      <c r="F105" s="101">
        <v>44943</v>
      </c>
      <c r="G105" s="90">
        <v>1091056.04685</v>
      </c>
      <c r="H105" s="102">
        <v>-5.8921799999999998</v>
      </c>
      <c r="I105" s="90">
        <v>-64.286984597</v>
      </c>
      <c r="J105" s="91">
        <f t="shared" si="1"/>
        <v>1.0544728079139464E-2</v>
      </c>
      <c r="K105" s="91">
        <f>I105/'סכום נכסי הקרן'!$C$42</f>
        <v>-1.0928149392585043E-4</v>
      </c>
    </row>
    <row r="106" spans="2:11">
      <c r="B106" s="86" t="s">
        <v>2151</v>
      </c>
      <c r="C106" s="87" t="s">
        <v>2152</v>
      </c>
      <c r="D106" s="88" t="s">
        <v>534</v>
      </c>
      <c r="E106" s="88" t="s">
        <v>132</v>
      </c>
      <c r="F106" s="101">
        <v>44825</v>
      </c>
      <c r="G106" s="90">
        <v>381029.648376</v>
      </c>
      <c r="H106" s="102">
        <v>-5.8796650000000001</v>
      </c>
      <c r="I106" s="90">
        <v>-22.403266454000004</v>
      </c>
      <c r="J106" s="91">
        <f t="shared" si="1"/>
        <v>3.6747150970425383E-3</v>
      </c>
      <c r="K106" s="91">
        <f>I106/'סכום נכסי הקרן'!$C$42</f>
        <v>-3.8083329654666365E-5</v>
      </c>
    </row>
    <row r="107" spans="2:11">
      <c r="B107" s="86" t="s">
        <v>2151</v>
      </c>
      <c r="C107" s="87" t="s">
        <v>2153</v>
      </c>
      <c r="D107" s="88" t="s">
        <v>534</v>
      </c>
      <c r="E107" s="88" t="s">
        <v>132</v>
      </c>
      <c r="F107" s="101">
        <v>44825</v>
      </c>
      <c r="G107" s="90">
        <v>208051.78789199999</v>
      </c>
      <c r="H107" s="102">
        <v>-5.8796650000000001</v>
      </c>
      <c r="I107" s="90">
        <v>-12.232747925</v>
      </c>
      <c r="J107" s="91">
        <f t="shared" si="1"/>
        <v>2.0064870259259597E-3</v>
      </c>
      <c r="K107" s="91">
        <f>I107/'סכום נכסי הקרן'!$C$42</f>
        <v>-2.079445748532947E-5</v>
      </c>
    </row>
    <row r="108" spans="2:11">
      <c r="B108" s="86" t="s">
        <v>2151</v>
      </c>
      <c r="C108" s="87" t="s">
        <v>2154</v>
      </c>
      <c r="D108" s="88" t="s">
        <v>534</v>
      </c>
      <c r="E108" s="88" t="s">
        <v>132</v>
      </c>
      <c r="F108" s="101">
        <v>44825</v>
      </c>
      <c r="G108" s="90">
        <v>331469.73859999998</v>
      </c>
      <c r="H108" s="102">
        <v>-5.8796650000000001</v>
      </c>
      <c r="I108" s="90">
        <v>-19.489309840000001</v>
      </c>
      <c r="J108" s="91">
        <f t="shared" si="1"/>
        <v>3.1967508509099882E-3</v>
      </c>
      <c r="K108" s="91">
        <f>I108/'סכום נכסי הקרן'!$C$42</f>
        <v>-3.3129892594128094E-5</v>
      </c>
    </row>
    <row r="109" spans="2:11">
      <c r="B109" s="86" t="s">
        <v>2155</v>
      </c>
      <c r="C109" s="87" t="s">
        <v>2156</v>
      </c>
      <c r="D109" s="88" t="s">
        <v>534</v>
      </c>
      <c r="E109" s="88" t="s">
        <v>132</v>
      </c>
      <c r="F109" s="101">
        <v>44886</v>
      </c>
      <c r="G109" s="90">
        <v>1259082.0300040001</v>
      </c>
      <c r="H109" s="102">
        <v>-5.696332</v>
      </c>
      <c r="I109" s="90">
        <v>-71.721488096999991</v>
      </c>
      <c r="J109" s="91">
        <f t="shared" si="1"/>
        <v>1.1764178926030933E-2</v>
      </c>
      <c r="K109" s="91">
        <f>I109/'סכום נכסי הקרן'!$C$42</f>
        <v>-1.2191941207009134E-4</v>
      </c>
    </row>
    <row r="110" spans="2:11">
      <c r="B110" s="86" t="s">
        <v>2157</v>
      </c>
      <c r="C110" s="87" t="s">
        <v>2158</v>
      </c>
      <c r="D110" s="88" t="s">
        <v>534</v>
      </c>
      <c r="E110" s="88" t="s">
        <v>132</v>
      </c>
      <c r="F110" s="101">
        <v>44825</v>
      </c>
      <c r="G110" s="90">
        <v>333703.69671500003</v>
      </c>
      <c r="H110" s="102">
        <v>-5.7836049999999997</v>
      </c>
      <c r="I110" s="90">
        <v>-19.300103761999999</v>
      </c>
      <c r="J110" s="91">
        <f t="shared" si="1"/>
        <v>3.1657161608255571E-3</v>
      </c>
      <c r="K110" s="91">
        <f>I110/'סכום נכסי הקרן'!$C$42</f>
        <v>-3.28082610384826E-5</v>
      </c>
    </row>
    <row r="111" spans="2:11">
      <c r="B111" s="86" t="s">
        <v>2157</v>
      </c>
      <c r="C111" s="87" t="s">
        <v>2159</v>
      </c>
      <c r="D111" s="88" t="s">
        <v>534</v>
      </c>
      <c r="E111" s="88" t="s">
        <v>132</v>
      </c>
      <c r="F111" s="101">
        <v>44825</v>
      </c>
      <c r="G111" s="90">
        <v>885023.04022099997</v>
      </c>
      <c r="H111" s="102">
        <v>-5.7836049999999997</v>
      </c>
      <c r="I111" s="90">
        <v>-51.186237001000002</v>
      </c>
      <c r="J111" s="91">
        <f t="shared" si="1"/>
        <v>8.3958666587562996E-3</v>
      </c>
      <c r="K111" s="91">
        <f>I111/'סכום נכסי הקרן'!$C$42</f>
        <v>-8.7011523140765839E-5</v>
      </c>
    </row>
    <row r="112" spans="2:11">
      <c r="B112" s="86" t="s">
        <v>2160</v>
      </c>
      <c r="C112" s="87" t="s">
        <v>2161</v>
      </c>
      <c r="D112" s="88" t="s">
        <v>534</v>
      </c>
      <c r="E112" s="88" t="s">
        <v>132</v>
      </c>
      <c r="F112" s="101">
        <v>44825</v>
      </c>
      <c r="G112" s="90">
        <v>322485.361584</v>
      </c>
      <c r="H112" s="102">
        <v>-5.7805090000000003</v>
      </c>
      <c r="I112" s="90">
        <v>-18.641296054999998</v>
      </c>
      <c r="J112" s="91">
        <f t="shared" si="1"/>
        <v>3.0576546586365033E-3</v>
      </c>
      <c r="K112" s="91">
        <f>I112/'סכום נכסי הקרן'!$C$42</f>
        <v>-3.1688353317158495E-5</v>
      </c>
    </row>
    <row r="113" spans="2:11">
      <c r="B113" s="86" t="s">
        <v>2162</v>
      </c>
      <c r="C113" s="87" t="s">
        <v>2163</v>
      </c>
      <c r="D113" s="88" t="s">
        <v>534</v>
      </c>
      <c r="E113" s="88" t="s">
        <v>132</v>
      </c>
      <c r="F113" s="101">
        <v>44887</v>
      </c>
      <c r="G113" s="90">
        <v>767211.56512000004</v>
      </c>
      <c r="H113" s="102">
        <v>-5.5612750000000002</v>
      </c>
      <c r="I113" s="90">
        <v>-42.666746707000001</v>
      </c>
      <c r="J113" s="91">
        <f t="shared" si="1"/>
        <v>6.9984499174632229E-3</v>
      </c>
      <c r="K113" s="91">
        <f>I113/'סכום נכסי הקרן'!$C$42</f>
        <v>-7.2529235121636228E-5</v>
      </c>
    </row>
    <row r="114" spans="2:11">
      <c r="B114" s="86" t="s">
        <v>2162</v>
      </c>
      <c r="C114" s="87" t="s">
        <v>2164</v>
      </c>
      <c r="D114" s="88" t="s">
        <v>534</v>
      </c>
      <c r="E114" s="88" t="s">
        <v>132</v>
      </c>
      <c r="F114" s="101">
        <v>44887</v>
      </c>
      <c r="G114" s="90">
        <v>208368.69846000001</v>
      </c>
      <c r="H114" s="102">
        <v>-5.5612750000000002</v>
      </c>
      <c r="I114" s="90">
        <v>-11.587956807999999</v>
      </c>
      <c r="J114" s="91">
        <f t="shared" si="1"/>
        <v>1.9007246069972781E-3</v>
      </c>
      <c r="K114" s="91">
        <f>I114/'סכום נכסי הקרן'!$C$42</f>
        <v>-1.9698376575988356E-5</v>
      </c>
    </row>
    <row r="115" spans="2:11">
      <c r="B115" s="86" t="s">
        <v>2165</v>
      </c>
      <c r="C115" s="87" t="s">
        <v>2166</v>
      </c>
      <c r="D115" s="88" t="s">
        <v>534</v>
      </c>
      <c r="E115" s="88" t="s">
        <v>132</v>
      </c>
      <c r="F115" s="101">
        <v>44886</v>
      </c>
      <c r="G115" s="90">
        <v>275534.0784</v>
      </c>
      <c r="H115" s="102">
        <v>-5.5356240000000003</v>
      </c>
      <c r="I115" s="90">
        <v>-15.252529955</v>
      </c>
      <c r="J115" s="91">
        <f t="shared" si="1"/>
        <v>2.5018093771644982E-3</v>
      </c>
      <c r="K115" s="91">
        <f>I115/'סכום נכסי הקרן'!$C$42</f>
        <v>-2.592778725087329E-5</v>
      </c>
    </row>
    <row r="116" spans="2:11">
      <c r="B116" s="86" t="s">
        <v>2165</v>
      </c>
      <c r="C116" s="87" t="s">
        <v>2167</v>
      </c>
      <c r="D116" s="88" t="s">
        <v>534</v>
      </c>
      <c r="E116" s="88" t="s">
        <v>132</v>
      </c>
      <c r="F116" s="101">
        <v>44886</v>
      </c>
      <c r="G116" s="90">
        <v>238576.03649999999</v>
      </c>
      <c r="H116" s="102">
        <v>-5.5356240000000003</v>
      </c>
      <c r="I116" s="90">
        <v>-13.206671804999999</v>
      </c>
      <c r="J116" s="91">
        <f t="shared" si="1"/>
        <v>2.1662357300961609E-3</v>
      </c>
      <c r="K116" s="91">
        <f>I116/'סכום נכסי הקרן'!$C$42</f>
        <v>-2.2450031428385858E-5</v>
      </c>
    </row>
    <row r="117" spans="2:11">
      <c r="B117" s="86" t="s">
        <v>2168</v>
      </c>
      <c r="C117" s="87" t="s">
        <v>2169</v>
      </c>
      <c r="D117" s="88" t="s">
        <v>534</v>
      </c>
      <c r="E117" s="88" t="s">
        <v>132</v>
      </c>
      <c r="F117" s="101">
        <v>44887</v>
      </c>
      <c r="G117" s="90">
        <v>521302.64827499999</v>
      </c>
      <c r="H117" s="102">
        <v>-5.5941349999999996</v>
      </c>
      <c r="I117" s="90">
        <v>-29.162374509000003</v>
      </c>
      <c r="J117" s="91">
        <f t="shared" si="1"/>
        <v>4.783383623716944E-3</v>
      </c>
      <c r="K117" s="91">
        <f>I117/'סכום נכסי הקרן'!$C$42</f>
        <v>-4.9573142569162884E-5</v>
      </c>
    </row>
    <row r="118" spans="2:11">
      <c r="B118" s="86" t="s">
        <v>2170</v>
      </c>
      <c r="C118" s="87" t="s">
        <v>2171</v>
      </c>
      <c r="D118" s="88" t="s">
        <v>534</v>
      </c>
      <c r="E118" s="88" t="s">
        <v>132</v>
      </c>
      <c r="F118" s="101">
        <v>44886</v>
      </c>
      <c r="G118" s="90">
        <v>672095.50716000004</v>
      </c>
      <c r="H118" s="102">
        <v>-5.44313</v>
      </c>
      <c r="I118" s="90">
        <v>-36.583030852</v>
      </c>
      <c r="J118" s="91">
        <f t="shared" si="1"/>
        <v>6.0005631787419592E-3</v>
      </c>
      <c r="K118" s="91">
        <f>I118/'סכום נכסי הקרן'!$C$42</f>
        <v>-6.2187521920706163E-5</v>
      </c>
    </row>
    <row r="119" spans="2:11">
      <c r="B119" s="86" t="s">
        <v>2170</v>
      </c>
      <c r="C119" s="87" t="s">
        <v>2172</v>
      </c>
      <c r="D119" s="88" t="s">
        <v>534</v>
      </c>
      <c r="E119" s="88" t="s">
        <v>132</v>
      </c>
      <c r="F119" s="101">
        <v>44886</v>
      </c>
      <c r="G119" s="90">
        <v>78793.078559999994</v>
      </c>
      <c r="H119" s="102">
        <v>-5.44313</v>
      </c>
      <c r="I119" s="90">
        <v>-4.2888095380000006</v>
      </c>
      <c r="J119" s="91">
        <f t="shared" si="1"/>
        <v>7.0347568244070644E-4</v>
      </c>
      <c r="K119" s="91">
        <f>I119/'סכום נכסי הקרן'!$C$42</f>
        <v>-7.2905505898926249E-6</v>
      </c>
    </row>
    <row r="120" spans="2:11">
      <c r="B120" s="86" t="s">
        <v>2173</v>
      </c>
      <c r="C120" s="87" t="s">
        <v>2174</v>
      </c>
      <c r="D120" s="88" t="s">
        <v>534</v>
      </c>
      <c r="E120" s="88" t="s">
        <v>132</v>
      </c>
      <c r="F120" s="101">
        <v>44964</v>
      </c>
      <c r="G120" s="90">
        <v>576266.99037599994</v>
      </c>
      <c r="H120" s="102">
        <v>-4.55396</v>
      </c>
      <c r="I120" s="90">
        <v>-26.242968174000001</v>
      </c>
      <c r="J120" s="91">
        <f t="shared" si="1"/>
        <v>4.3045254823984181E-3</v>
      </c>
      <c r="K120" s="91">
        <f>I120/'סכום נכסי הקרן'!$C$42</f>
        <v>-4.461044152375905E-5</v>
      </c>
    </row>
    <row r="121" spans="2:11">
      <c r="B121" s="86" t="s">
        <v>2175</v>
      </c>
      <c r="C121" s="87" t="s">
        <v>2176</v>
      </c>
      <c r="D121" s="88" t="s">
        <v>534</v>
      </c>
      <c r="E121" s="88" t="s">
        <v>132</v>
      </c>
      <c r="F121" s="101">
        <v>44964</v>
      </c>
      <c r="G121" s="90">
        <v>585164.00342399999</v>
      </c>
      <c r="H121" s="102">
        <v>-4.5509069999999996</v>
      </c>
      <c r="I121" s="90">
        <v>-26.630267303</v>
      </c>
      <c r="J121" s="91">
        <f t="shared" si="1"/>
        <v>4.3680525559762805E-3</v>
      </c>
      <c r="K121" s="91">
        <f>I121/'סכום נכסי הקרן'!$C$42</f>
        <v>-4.5268811607200101E-5</v>
      </c>
    </row>
    <row r="122" spans="2:11">
      <c r="B122" s="86" t="s">
        <v>2175</v>
      </c>
      <c r="C122" s="87" t="s">
        <v>2177</v>
      </c>
      <c r="D122" s="88" t="s">
        <v>534</v>
      </c>
      <c r="E122" s="88" t="s">
        <v>132</v>
      </c>
      <c r="F122" s="101">
        <v>44964</v>
      </c>
      <c r="G122" s="90">
        <v>157641.40204799999</v>
      </c>
      <c r="H122" s="102">
        <v>-4.5509069999999996</v>
      </c>
      <c r="I122" s="90">
        <v>-7.1741129790000002</v>
      </c>
      <c r="J122" s="91">
        <f t="shared" si="1"/>
        <v>1.1767400671661055E-3</v>
      </c>
      <c r="K122" s="91">
        <f>I122/'סכום נכסי הקרן'!$C$42</f>
        <v>-1.2195280099893487E-5</v>
      </c>
    </row>
    <row r="123" spans="2:11">
      <c r="B123" s="86" t="s">
        <v>2178</v>
      </c>
      <c r="C123" s="87" t="s">
        <v>2179</v>
      </c>
      <c r="D123" s="88" t="s">
        <v>534</v>
      </c>
      <c r="E123" s="88" t="s">
        <v>132</v>
      </c>
      <c r="F123" s="101">
        <v>44964</v>
      </c>
      <c r="G123" s="90">
        <v>208752.64780200002</v>
      </c>
      <c r="H123" s="102">
        <v>-4.5173310000000004</v>
      </c>
      <c r="I123" s="90">
        <v>-9.4300483929999999</v>
      </c>
      <c r="J123" s="91">
        <f t="shared" si="1"/>
        <v>1.5467718185984318E-3</v>
      </c>
      <c r="K123" s="91">
        <f>I123/'סכום נכסי הקרן'!$C$42</f>
        <v>-1.6030146422954105E-5</v>
      </c>
    </row>
    <row r="124" spans="2:11">
      <c r="B124" s="86" t="s">
        <v>2178</v>
      </c>
      <c r="C124" s="87" t="s">
        <v>2180</v>
      </c>
      <c r="D124" s="88" t="s">
        <v>534</v>
      </c>
      <c r="E124" s="88" t="s">
        <v>132</v>
      </c>
      <c r="F124" s="101">
        <v>44964</v>
      </c>
      <c r="G124" s="90">
        <v>157692.043232</v>
      </c>
      <c r="H124" s="102">
        <v>-4.5173310000000004</v>
      </c>
      <c r="I124" s="90">
        <v>-7.1234717950000013</v>
      </c>
      <c r="J124" s="91">
        <f t="shared" si="1"/>
        <v>1.1684336032958033E-3</v>
      </c>
      <c r="K124" s="91">
        <f>I124/'סכום נכסי הקרן'!$C$42</f>
        <v>-1.2109195112762951E-5</v>
      </c>
    </row>
    <row r="125" spans="2:11">
      <c r="B125" s="86" t="s">
        <v>2178</v>
      </c>
      <c r="C125" s="87" t="s">
        <v>2181</v>
      </c>
      <c r="D125" s="88" t="s">
        <v>534</v>
      </c>
      <c r="E125" s="88" t="s">
        <v>132</v>
      </c>
      <c r="F125" s="101">
        <v>44964</v>
      </c>
      <c r="G125" s="90">
        <v>191156.607678</v>
      </c>
      <c r="H125" s="102">
        <v>-4.5173310000000004</v>
      </c>
      <c r="I125" s="90">
        <v>-8.6351769909999998</v>
      </c>
      <c r="J125" s="91">
        <f t="shared" si="1"/>
        <v>1.4163923515178513E-3</v>
      </c>
      <c r="K125" s="91">
        <f>I125/'סכום נכסי הקרן'!$C$42</f>
        <v>-1.4678943923194162E-5</v>
      </c>
    </row>
    <row r="126" spans="2:11">
      <c r="B126" s="86" t="s">
        <v>2182</v>
      </c>
      <c r="C126" s="87" t="s">
        <v>2183</v>
      </c>
      <c r="D126" s="88" t="s">
        <v>534</v>
      </c>
      <c r="E126" s="88" t="s">
        <v>132</v>
      </c>
      <c r="F126" s="101">
        <v>44964</v>
      </c>
      <c r="G126" s="90">
        <v>473200.43078400003</v>
      </c>
      <c r="H126" s="102">
        <v>-4.4898759999999998</v>
      </c>
      <c r="I126" s="90">
        <v>-21.246114298000002</v>
      </c>
      <c r="J126" s="91">
        <f t="shared" si="1"/>
        <v>3.4849122169152381E-3</v>
      </c>
      <c r="K126" s="91">
        <f>I126/'סכום נכסי הקרן'!$C$42</f>
        <v>-3.6116285826122886E-5</v>
      </c>
    </row>
    <row r="127" spans="2:11">
      <c r="B127" s="86" t="s">
        <v>2184</v>
      </c>
      <c r="C127" s="87" t="s">
        <v>2185</v>
      </c>
      <c r="D127" s="88" t="s">
        <v>534</v>
      </c>
      <c r="E127" s="88" t="s">
        <v>132</v>
      </c>
      <c r="F127" s="101">
        <v>44964</v>
      </c>
      <c r="G127" s="90">
        <v>365701.08299599995</v>
      </c>
      <c r="H127" s="102">
        <v>-4.4127720000000004</v>
      </c>
      <c r="I127" s="90">
        <v>-16.137556156000002</v>
      </c>
      <c r="J127" s="91">
        <f t="shared" si="1"/>
        <v>2.6469765628858574E-3</v>
      </c>
      <c r="K127" s="91">
        <f>I127/'סכום נכסי הקרן'!$C$42</f>
        <v>-2.7432243961902689E-5</v>
      </c>
    </row>
    <row r="128" spans="2:11">
      <c r="B128" s="86" t="s">
        <v>2186</v>
      </c>
      <c r="C128" s="87" t="s">
        <v>2187</v>
      </c>
      <c r="D128" s="88" t="s">
        <v>534</v>
      </c>
      <c r="E128" s="88" t="s">
        <v>132</v>
      </c>
      <c r="F128" s="101">
        <v>44937</v>
      </c>
      <c r="G128" s="90">
        <v>296699.29778999998</v>
      </c>
      <c r="H128" s="102">
        <v>-5.1493679999999999</v>
      </c>
      <c r="I128" s="90">
        <v>-15.278139605</v>
      </c>
      <c r="J128" s="91">
        <f t="shared" si="1"/>
        <v>2.5060100220873362E-3</v>
      </c>
      <c r="K128" s="91">
        <f>I128/'סכום נכסי הקרן'!$C$42</f>
        <v>-2.5971321114352223E-5</v>
      </c>
    </row>
    <row r="129" spans="2:11">
      <c r="B129" s="86" t="s">
        <v>2188</v>
      </c>
      <c r="C129" s="87" t="s">
        <v>2189</v>
      </c>
      <c r="D129" s="88" t="s">
        <v>534</v>
      </c>
      <c r="E129" s="88" t="s">
        <v>132</v>
      </c>
      <c r="F129" s="101">
        <v>44956</v>
      </c>
      <c r="G129" s="90">
        <v>470337.94394999999</v>
      </c>
      <c r="H129" s="102">
        <v>-4.4206649999999996</v>
      </c>
      <c r="I129" s="90">
        <v>-20.792062743999999</v>
      </c>
      <c r="J129" s="91">
        <f t="shared" si="1"/>
        <v>3.4104360192703394E-3</v>
      </c>
      <c r="K129" s="91">
        <f>I129/'סכום נכסי הקרן'!$C$42</f>
        <v>-3.5344443244743046E-5</v>
      </c>
    </row>
    <row r="130" spans="2:11">
      <c r="B130" s="86" t="s">
        <v>2190</v>
      </c>
      <c r="C130" s="87" t="s">
        <v>2191</v>
      </c>
      <c r="D130" s="88" t="s">
        <v>534</v>
      </c>
      <c r="E130" s="88" t="s">
        <v>132</v>
      </c>
      <c r="F130" s="101">
        <v>44956</v>
      </c>
      <c r="G130" s="90">
        <v>209039.08619999996</v>
      </c>
      <c r="H130" s="102">
        <v>-4.4206649999999996</v>
      </c>
      <c r="I130" s="90">
        <v>-9.2409167750000005</v>
      </c>
      <c r="J130" s="91">
        <f t="shared" si="1"/>
        <v>1.5157493418797036E-3</v>
      </c>
      <c r="K130" s="91">
        <f>I130/'סכום נכסי הקרן'!$C$42</f>
        <v>-1.5708641441919145E-5</v>
      </c>
    </row>
    <row r="131" spans="2:11">
      <c r="B131" s="86" t="s">
        <v>2192</v>
      </c>
      <c r="C131" s="87" t="s">
        <v>2193</v>
      </c>
      <c r="D131" s="88" t="s">
        <v>534</v>
      </c>
      <c r="E131" s="88" t="s">
        <v>132</v>
      </c>
      <c r="F131" s="101">
        <v>44957</v>
      </c>
      <c r="G131" s="90">
        <v>1620997.55532</v>
      </c>
      <c r="H131" s="102">
        <v>-4.3546440000000004</v>
      </c>
      <c r="I131" s="90">
        <v>-70.588676066999994</v>
      </c>
      <c r="J131" s="91">
        <f t="shared" si="1"/>
        <v>1.1578368456057741E-2</v>
      </c>
      <c r="K131" s="91">
        <f>I131/'סכום נכסי הקרן'!$C$42</f>
        <v>-1.1999374404021533E-4</v>
      </c>
    </row>
    <row r="132" spans="2:11">
      <c r="B132" s="86" t="s">
        <v>2194</v>
      </c>
      <c r="C132" s="87" t="s">
        <v>2195</v>
      </c>
      <c r="D132" s="88" t="s">
        <v>534</v>
      </c>
      <c r="E132" s="88" t="s">
        <v>132</v>
      </c>
      <c r="F132" s="101">
        <v>44964</v>
      </c>
      <c r="G132" s="90">
        <v>666473.80799999996</v>
      </c>
      <c r="H132" s="102">
        <v>-4.31846</v>
      </c>
      <c r="I132" s="90">
        <v>-28.781405352999993</v>
      </c>
      <c r="J132" s="91">
        <f t="shared" si="1"/>
        <v>4.720894829418342E-3</v>
      </c>
      <c r="K132" s="91">
        <f>I132/'סכום נכסי הקרן'!$C$42</f>
        <v>-4.8925532811630499E-5</v>
      </c>
    </row>
    <row r="133" spans="2:11">
      <c r="B133" s="86" t="s">
        <v>2194</v>
      </c>
      <c r="C133" s="87" t="s">
        <v>2196</v>
      </c>
      <c r="D133" s="88" t="s">
        <v>534</v>
      </c>
      <c r="E133" s="88" t="s">
        <v>132</v>
      </c>
      <c r="F133" s="101">
        <v>44964</v>
      </c>
      <c r="G133" s="90">
        <v>675543.75247900013</v>
      </c>
      <c r="H133" s="102">
        <v>-4.31846</v>
      </c>
      <c r="I133" s="90">
        <v>-29.173087294000002</v>
      </c>
      <c r="J133" s="91">
        <f t="shared" si="1"/>
        <v>4.7851407975135285E-3</v>
      </c>
      <c r="K133" s="91">
        <f>I133/'סכום נכסי הקרן'!$C$42</f>
        <v>-4.9591353240517979E-5</v>
      </c>
    </row>
    <row r="134" spans="2:11">
      <c r="B134" s="86" t="s">
        <v>2197</v>
      </c>
      <c r="C134" s="87" t="s">
        <v>2198</v>
      </c>
      <c r="D134" s="88" t="s">
        <v>534</v>
      </c>
      <c r="E134" s="88" t="s">
        <v>132</v>
      </c>
      <c r="F134" s="101">
        <v>44937</v>
      </c>
      <c r="G134" s="90">
        <v>287379.48537000001</v>
      </c>
      <c r="H134" s="102">
        <v>-5.0574810000000001</v>
      </c>
      <c r="I134" s="90">
        <v>-14.534163730000001</v>
      </c>
      <c r="J134" s="91">
        <f t="shared" si="1"/>
        <v>2.3839787377069369E-3</v>
      </c>
      <c r="K134" s="91">
        <f>I134/'סכום נכסי הקרן'!$C$42</f>
        <v>-2.4706635959581634E-5</v>
      </c>
    </row>
    <row r="135" spans="2:11">
      <c r="B135" s="86" t="s">
        <v>2199</v>
      </c>
      <c r="C135" s="87" t="s">
        <v>2200</v>
      </c>
      <c r="D135" s="88" t="s">
        <v>534</v>
      </c>
      <c r="E135" s="88" t="s">
        <v>132</v>
      </c>
      <c r="F135" s="101">
        <v>44956</v>
      </c>
      <c r="G135" s="90">
        <v>481280.50019699999</v>
      </c>
      <c r="H135" s="102">
        <v>-4.3142209999999999</v>
      </c>
      <c r="I135" s="90">
        <v>-20.763506634000002</v>
      </c>
      <c r="J135" s="91">
        <f t="shared" si="1"/>
        <v>3.4057520787054555E-3</v>
      </c>
      <c r="K135" s="91">
        <f>I135/'סכום נכסי הקרן'!$C$42</f>
        <v>-3.5295900691673039E-5</v>
      </c>
    </row>
    <row r="136" spans="2:11">
      <c r="B136" s="86" t="s">
        <v>2201</v>
      </c>
      <c r="C136" s="87" t="s">
        <v>2202</v>
      </c>
      <c r="D136" s="88" t="s">
        <v>534</v>
      </c>
      <c r="E136" s="88" t="s">
        <v>132</v>
      </c>
      <c r="F136" s="101">
        <v>44956</v>
      </c>
      <c r="G136" s="90">
        <v>376665.27448299999</v>
      </c>
      <c r="H136" s="102">
        <v>-4.3111829999999998</v>
      </c>
      <c r="I136" s="90">
        <v>-16.23873086</v>
      </c>
      <c r="J136" s="91">
        <f t="shared" si="1"/>
        <v>2.6635718309460303E-3</v>
      </c>
      <c r="K136" s="91">
        <f>I136/'סכום נכסי הקרן'!$C$42</f>
        <v>-2.7604230918048421E-5</v>
      </c>
    </row>
    <row r="137" spans="2:11">
      <c r="B137" s="86" t="s">
        <v>2203</v>
      </c>
      <c r="C137" s="87" t="s">
        <v>2204</v>
      </c>
      <c r="D137" s="88" t="s">
        <v>534</v>
      </c>
      <c r="E137" s="88" t="s">
        <v>132</v>
      </c>
      <c r="F137" s="101">
        <v>44852</v>
      </c>
      <c r="G137" s="90">
        <v>369017.97869999998</v>
      </c>
      <c r="H137" s="102">
        <v>-4.3928710000000004</v>
      </c>
      <c r="I137" s="90">
        <v>-16.210483402000001</v>
      </c>
      <c r="J137" s="91">
        <f t="shared" si="1"/>
        <v>2.6589385172915768E-3</v>
      </c>
      <c r="K137" s="91">
        <f>I137/'סכום נכסי הקרן'!$C$42</f>
        <v>-2.7556213042747552E-5</v>
      </c>
    </row>
    <row r="138" spans="2:11">
      <c r="B138" s="86" t="s">
        <v>2205</v>
      </c>
      <c r="C138" s="87" t="s">
        <v>2206</v>
      </c>
      <c r="D138" s="88" t="s">
        <v>534</v>
      </c>
      <c r="E138" s="88" t="s">
        <v>132</v>
      </c>
      <c r="F138" s="101">
        <v>44852</v>
      </c>
      <c r="G138" s="90">
        <v>1102380.303024</v>
      </c>
      <c r="H138" s="102">
        <v>-4.3506479999999996</v>
      </c>
      <c r="I138" s="90">
        <v>-47.960687618000001</v>
      </c>
      <c r="J138" s="91">
        <f t="shared" si="1"/>
        <v>7.8667931400217116E-3</v>
      </c>
      <c r="K138" s="91">
        <f>I138/'סכום נכסי הקרן'!$C$42</f>
        <v>-8.1528409295629991E-5</v>
      </c>
    </row>
    <row r="139" spans="2:11">
      <c r="B139" s="86" t="s">
        <v>2205</v>
      </c>
      <c r="C139" s="87" t="s">
        <v>2207</v>
      </c>
      <c r="D139" s="88" t="s">
        <v>534</v>
      </c>
      <c r="E139" s="88" t="s">
        <v>132</v>
      </c>
      <c r="F139" s="101">
        <v>44852</v>
      </c>
      <c r="G139" s="90">
        <v>289756.87464599998</v>
      </c>
      <c r="H139" s="102">
        <v>-4.3506479999999996</v>
      </c>
      <c r="I139" s="90">
        <v>-12.606301933000003</v>
      </c>
      <c r="J139" s="91">
        <f t="shared" si="1"/>
        <v>2.0677595441802462E-3</v>
      </c>
      <c r="K139" s="91">
        <f>I139/'סכום נכסי הקרן'!$C$42</f>
        <v>-2.142946222714675E-5</v>
      </c>
    </row>
    <row r="140" spans="2:11">
      <c r="B140" s="86" t="s">
        <v>2208</v>
      </c>
      <c r="C140" s="87" t="s">
        <v>2209</v>
      </c>
      <c r="D140" s="88" t="s">
        <v>534</v>
      </c>
      <c r="E140" s="88" t="s">
        <v>132</v>
      </c>
      <c r="F140" s="101">
        <v>44852</v>
      </c>
      <c r="G140" s="90">
        <v>896549.13852299983</v>
      </c>
      <c r="H140" s="102">
        <v>-4.3506479999999996</v>
      </c>
      <c r="I140" s="90">
        <v>-39.005697990000002</v>
      </c>
      <c r="J140" s="91">
        <f t="shared" ref="J140:J203" si="2">IFERROR(I140/$I$11,0)</f>
        <v>6.3979432449656464E-3</v>
      </c>
      <c r="K140" s="91">
        <f>I140/'סכום נכסי הקרן'!$C$42</f>
        <v>-6.6305815627984188E-5</v>
      </c>
    </row>
    <row r="141" spans="2:11">
      <c r="B141" s="86" t="s">
        <v>2210</v>
      </c>
      <c r="C141" s="87" t="s">
        <v>2211</v>
      </c>
      <c r="D141" s="88" t="s">
        <v>534</v>
      </c>
      <c r="E141" s="88" t="s">
        <v>132</v>
      </c>
      <c r="F141" s="101">
        <v>44865</v>
      </c>
      <c r="G141" s="90">
        <v>97303.923639999994</v>
      </c>
      <c r="H141" s="102">
        <v>-4.1592159999999998</v>
      </c>
      <c r="I141" s="90">
        <v>-4.0470806680000004</v>
      </c>
      <c r="J141" s="91">
        <f t="shared" si="2"/>
        <v>6.6382589611138144E-4</v>
      </c>
      <c r="K141" s="91">
        <f>I141/'סכום נכסי הקרן'!$C$42</f>
        <v>-6.8796355002487962E-6</v>
      </c>
    </row>
    <row r="142" spans="2:11">
      <c r="B142" s="86" t="s">
        <v>2210</v>
      </c>
      <c r="C142" s="87" t="s">
        <v>2212</v>
      </c>
      <c r="D142" s="88" t="s">
        <v>534</v>
      </c>
      <c r="E142" s="88" t="s">
        <v>132</v>
      </c>
      <c r="F142" s="101">
        <v>44865</v>
      </c>
      <c r="G142" s="90">
        <v>239555.81904</v>
      </c>
      <c r="H142" s="102">
        <v>-4.1592159999999998</v>
      </c>
      <c r="I142" s="90">
        <v>-9.9636447110000006</v>
      </c>
      <c r="J142" s="91">
        <f t="shared" si="2"/>
        <v>1.6342954147448689E-3</v>
      </c>
      <c r="K142" s="91">
        <f>I142/'סכום נכסי הקרן'!$C$42</f>
        <v>-1.6937207209051299E-5</v>
      </c>
    </row>
    <row r="143" spans="2:11">
      <c r="B143" s="86" t="s">
        <v>2210</v>
      </c>
      <c r="C143" s="87" t="s">
        <v>2213</v>
      </c>
      <c r="D143" s="88" t="s">
        <v>534</v>
      </c>
      <c r="E143" s="88" t="s">
        <v>132</v>
      </c>
      <c r="F143" s="101">
        <v>44865</v>
      </c>
      <c r="G143" s="90">
        <v>538927.1888</v>
      </c>
      <c r="H143" s="102">
        <v>-4.1592159999999998</v>
      </c>
      <c r="I143" s="90">
        <v>-22.415147568000002</v>
      </c>
      <c r="J143" s="91">
        <f t="shared" si="2"/>
        <v>3.6766639070107241E-3</v>
      </c>
      <c r="K143" s="91">
        <f>I143/'סכום נכסי הקרן'!$C$42</f>
        <v>-3.8103526369375608E-5</v>
      </c>
    </row>
    <row r="144" spans="2:11">
      <c r="B144" s="86" t="s">
        <v>2214</v>
      </c>
      <c r="C144" s="87" t="s">
        <v>2215</v>
      </c>
      <c r="D144" s="88" t="s">
        <v>534</v>
      </c>
      <c r="E144" s="88" t="s">
        <v>132</v>
      </c>
      <c r="F144" s="101">
        <v>44865</v>
      </c>
      <c r="G144" s="90">
        <v>1406726.397531</v>
      </c>
      <c r="H144" s="102">
        <v>-4.0991989999999996</v>
      </c>
      <c r="I144" s="90">
        <v>-57.664521185999995</v>
      </c>
      <c r="J144" s="91">
        <f t="shared" si="2"/>
        <v>9.4584728080172233E-3</v>
      </c>
      <c r="K144" s="91">
        <f>I144/'סכום נכסי הקרן'!$C$42</f>
        <v>-9.8023963345435927E-5</v>
      </c>
    </row>
    <row r="145" spans="2:11">
      <c r="B145" s="86" t="s">
        <v>2216</v>
      </c>
      <c r="C145" s="87" t="s">
        <v>2217</v>
      </c>
      <c r="D145" s="88" t="s">
        <v>534</v>
      </c>
      <c r="E145" s="88" t="s">
        <v>132</v>
      </c>
      <c r="F145" s="101">
        <v>44865</v>
      </c>
      <c r="G145" s="90">
        <v>343729.56845899997</v>
      </c>
      <c r="H145" s="102">
        <v>-4.0482399999999998</v>
      </c>
      <c r="I145" s="90">
        <v>-13.914996246000001</v>
      </c>
      <c r="J145" s="91">
        <f t="shared" si="2"/>
        <v>2.2824192572747249E-3</v>
      </c>
      <c r="K145" s="91">
        <f>I145/'סכום נכסי הקרן'!$C$42</f>
        <v>-2.3654112683431773E-5</v>
      </c>
    </row>
    <row r="146" spans="2:11">
      <c r="B146" s="86" t="s">
        <v>2218</v>
      </c>
      <c r="C146" s="87" t="s">
        <v>2219</v>
      </c>
      <c r="D146" s="88" t="s">
        <v>534</v>
      </c>
      <c r="E146" s="88" t="s">
        <v>132</v>
      </c>
      <c r="F146" s="101">
        <v>44867</v>
      </c>
      <c r="G146" s="90">
        <v>848101.43544000003</v>
      </c>
      <c r="H146" s="102">
        <v>-3.786864</v>
      </c>
      <c r="I146" s="90">
        <v>-32.116448293000005</v>
      </c>
      <c r="J146" s="91">
        <f t="shared" si="2"/>
        <v>5.2679281232492527E-3</v>
      </c>
      <c r="K146" s="91">
        <f>I146/'סכום נכסי הקרן'!$C$42</f>
        <v>-5.4594774837442817E-5</v>
      </c>
    </row>
    <row r="147" spans="2:11">
      <c r="B147" s="86" t="s">
        <v>2220</v>
      </c>
      <c r="C147" s="87" t="s">
        <v>2221</v>
      </c>
      <c r="D147" s="88" t="s">
        <v>534</v>
      </c>
      <c r="E147" s="88" t="s">
        <v>132</v>
      </c>
      <c r="F147" s="101">
        <v>44853</v>
      </c>
      <c r="G147" s="90">
        <v>524365.01495999994</v>
      </c>
      <c r="H147" s="102">
        <v>-3.7877869999999998</v>
      </c>
      <c r="I147" s="90">
        <v>-19.861831737999999</v>
      </c>
      <c r="J147" s="91">
        <f t="shared" si="2"/>
        <v>3.2578540764316003E-3</v>
      </c>
      <c r="K147" s="91">
        <f>I147/'סכום נכסי הקרן'!$C$42</f>
        <v>-3.3763142851372741E-5</v>
      </c>
    </row>
    <row r="148" spans="2:11">
      <c r="B148" s="86" t="s">
        <v>2222</v>
      </c>
      <c r="C148" s="87" t="s">
        <v>2223</v>
      </c>
      <c r="D148" s="88" t="s">
        <v>534</v>
      </c>
      <c r="E148" s="88" t="s">
        <v>132</v>
      </c>
      <c r="F148" s="101">
        <v>44853</v>
      </c>
      <c r="G148" s="90">
        <v>384504.69887999998</v>
      </c>
      <c r="H148" s="102">
        <v>-3.7877869999999998</v>
      </c>
      <c r="I148" s="90">
        <v>-14.564220368999999</v>
      </c>
      <c r="J148" s="91">
        <f t="shared" si="2"/>
        <v>2.388908803834858E-3</v>
      </c>
      <c r="K148" s="91">
        <f>I148/'סכום נכסי הקרן'!$C$42</f>
        <v>-2.4757729263038006E-5</v>
      </c>
    </row>
    <row r="149" spans="2:11">
      <c r="B149" s="86" t="s">
        <v>2222</v>
      </c>
      <c r="C149" s="87" t="s">
        <v>2224</v>
      </c>
      <c r="D149" s="88" t="s">
        <v>534</v>
      </c>
      <c r="E149" s="88" t="s">
        <v>132</v>
      </c>
      <c r="F149" s="101">
        <v>44853</v>
      </c>
      <c r="G149" s="90">
        <v>436970.84580000001</v>
      </c>
      <c r="H149" s="102">
        <v>-3.7877869999999998</v>
      </c>
      <c r="I149" s="90">
        <v>-16.551526448000001</v>
      </c>
      <c r="J149" s="91">
        <f t="shared" si="2"/>
        <v>2.7148783969716587E-3</v>
      </c>
      <c r="K149" s="91">
        <f>I149/'סכום נכסי הקרן'!$C$42</f>
        <v>-2.8135952375577321E-5</v>
      </c>
    </row>
    <row r="150" spans="2:11">
      <c r="B150" s="86" t="s">
        <v>2225</v>
      </c>
      <c r="C150" s="87" t="s">
        <v>2226</v>
      </c>
      <c r="D150" s="88" t="s">
        <v>534</v>
      </c>
      <c r="E150" s="88" t="s">
        <v>132</v>
      </c>
      <c r="F150" s="101">
        <v>44865</v>
      </c>
      <c r="G150" s="90">
        <v>194209.2648</v>
      </c>
      <c r="H150" s="102">
        <v>-3.762165</v>
      </c>
      <c r="I150" s="90">
        <v>-7.3064724850000005</v>
      </c>
      <c r="J150" s="91">
        <f t="shared" si="2"/>
        <v>1.1984504492630185E-3</v>
      </c>
      <c r="K150" s="91">
        <f>I150/'סכום נכסי הקרן'!$C$42</f>
        <v>-1.2420278124635848E-5</v>
      </c>
    </row>
    <row r="151" spans="2:11">
      <c r="B151" s="86" t="s">
        <v>2225</v>
      </c>
      <c r="C151" s="87" t="s">
        <v>2227</v>
      </c>
      <c r="D151" s="88" t="s">
        <v>534</v>
      </c>
      <c r="E151" s="88" t="s">
        <v>132</v>
      </c>
      <c r="F151" s="101">
        <v>44865</v>
      </c>
      <c r="G151" s="90">
        <v>265107.87900000002</v>
      </c>
      <c r="H151" s="102">
        <v>-3.762165</v>
      </c>
      <c r="I151" s="90">
        <v>-9.9737951660000004</v>
      </c>
      <c r="J151" s="91">
        <f t="shared" si="2"/>
        <v>1.6359603518783417E-3</v>
      </c>
      <c r="K151" s="91">
        <f>I151/'סכום נכסי הקרן'!$C$42</f>
        <v>-1.6954461975212456E-5</v>
      </c>
    </row>
    <row r="152" spans="2:11">
      <c r="B152" s="86" t="s">
        <v>2228</v>
      </c>
      <c r="C152" s="87" t="s">
        <v>2229</v>
      </c>
      <c r="D152" s="88" t="s">
        <v>534</v>
      </c>
      <c r="E152" s="88" t="s">
        <v>132</v>
      </c>
      <c r="F152" s="101">
        <v>44867</v>
      </c>
      <c r="G152" s="90">
        <v>200274.37336</v>
      </c>
      <c r="H152" s="102">
        <v>-3.8130950000000001</v>
      </c>
      <c r="I152" s="90">
        <v>-7.636652175</v>
      </c>
      <c r="J152" s="91">
        <f t="shared" si="2"/>
        <v>1.2526084576084126E-3</v>
      </c>
      <c r="K152" s="91">
        <f>I152/'סכום נכסי הקרן'!$C$42</f>
        <v>-1.2981550830353298E-5</v>
      </c>
    </row>
    <row r="153" spans="2:11">
      <c r="B153" s="86" t="s">
        <v>2230</v>
      </c>
      <c r="C153" s="87" t="s">
        <v>2231</v>
      </c>
      <c r="D153" s="88" t="s">
        <v>534</v>
      </c>
      <c r="E153" s="88" t="s">
        <v>132</v>
      </c>
      <c r="F153" s="101">
        <v>44859</v>
      </c>
      <c r="G153" s="90">
        <v>477331.30696500005</v>
      </c>
      <c r="H153" s="102">
        <v>-3.5439050000000001</v>
      </c>
      <c r="I153" s="90">
        <v>-16.916168032000002</v>
      </c>
      <c r="J153" s="91">
        <f t="shared" si="2"/>
        <v>2.7746890471947233E-3</v>
      </c>
      <c r="K153" s="91">
        <f>I153/'סכום נכסי הקרן'!$C$42</f>
        <v>-2.8755806881070305E-5</v>
      </c>
    </row>
    <row r="154" spans="2:11">
      <c r="B154" s="86" t="s">
        <v>2232</v>
      </c>
      <c r="C154" s="87" t="s">
        <v>2233</v>
      </c>
      <c r="D154" s="88" t="s">
        <v>534</v>
      </c>
      <c r="E154" s="88" t="s">
        <v>132</v>
      </c>
      <c r="F154" s="101">
        <v>44867</v>
      </c>
      <c r="G154" s="90">
        <v>424526.08357199997</v>
      </c>
      <c r="H154" s="102">
        <v>-3.7326169999999999</v>
      </c>
      <c r="I154" s="90">
        <v>-15.845934654999999</v>
      </c>
      <c r="J154" s="91">
        <f t="shared" si="2"/>
        <v>2.5991430947374847E-3</v>
      </c>
      <c r="K154" s="91">
        <f>I154/'סכום נכסי הקרן'!$C$42</f>
        <v>-2.6936516350941352E-5</v>
      </c>
    </row>
    <row r="155" spans="2:11">
      <c r="B155" s="86" t="s">
        <v>2232</v>
      </c>
      <c r="C155" s="87" t="s">
        <v>2234</v>
      </c>
      <c r="D155" s="88" t="s">
        <v>534</v>
      </c>
      <c r="E155" s="88" t="s">
        <v>132</v>
      </c>
      <c r="F155" s="101">
        <v>44867</v>
      </c>
      <c r="G155" s="90">
        <v>160343.799776</v>
      </c>
      <c r="H155" s="102">
        <v>-3.7326169999999999</v>
      </c>
      <c r="I155" s="90">
        <v>-5.9850206429999995</v>
      </c>
      <c r="J155" s="91">
        <f t="shared" si="2"/>
        <v>9.816981714743005E-4</v>
      </c>
      <c r="K155" s="91">
        <f>I155/'סכום נכסי הקרן'!$C$42</f>
        <v>-1.0173941135117662E-5</v>
      </c>
    </row>
    <row r="156" spans="2:11">
      <c r="B156" s="86" t="s">
        <v>2235</v>
      </c>
      <c r="C156" s="87" t="s">
        <v>2236</v>
      </c>
      <c r="D156" s="88" t="s">
        <v>534</v>
      </c>
      <c r="E156" s="88" t="s">
        <v>132</v>
      </c>
      <c r="F156" s="101">
        <v>44853</v>
      </c>
      <c r="G156" s="90">
        <v>530977.56224999996</v>
      </c>
      <c r="H156" s="102">
        <v>-3.6337640000000002</v>
      </c>
      <c r="I156" s="90">
        <v>-19.294470225000001</v>
      </c>
      <c r="J156" s="91">
        <f t="shared" si="2"/>
        <v>3.1647921150616885E-3</v>
      </c>
      <c r="K156" s="91">
        <f>I156/'סכום נכסי הקרן'!$C$42</f>
        <v>-3.2798684584659082E-5</v>
      </c>
    </row>
    <row r="157" spans="2:11">
      <c r="B157" s="86" t="s">
        <v>2235</v>
      </c>
      <c r="C157" s="87" t="s">
        <v>2237</v>
      </c>
      <c r="D157" s="88" t="s">
        <v>534</v>
      </c>
      <c r="E157" s="88" t="s">
        <v>132</v>
      </c>
      <c r="F157" s="101">
        <v>44853</v>
      </c>
      <c r="G157" s="90">
        <v>583464.90330000001</v>
      </c>
      <c r="H157" s="102">
        <v>-3.6337640000000002</v>
      </c>
      <c r="I157" s="90">
        <v>-21.201736201999996</v>
      </c>
      <c r="J157" s="91">
        <f t="shared" si="2"/>
        <v>3.477633061454401E-3</v>
      </c>
      <c r="K157" s="91">
        <f>I157/'סכום נכסי הקרן'!$C$42</f>
        <v>-3.6040847467038738E-5</v>
      </c>
    </row>
    <row r="158" spans="2:11">
      <c r="B158" s="86" t="s">
        <v>2238</v>
      </c>
      <c r="C158" s="87" t="s">
        <v>2239</v>
      </c>
      <c r="D158" s="88" t="s">
        <v>534</v>
      </c>
      <c r="E158" s="88" t="s">
        <v>132</v>
      </c>
      <c r="F158" s="101">
        <v>44853</v>
      </c>
      <c r="G158" s="90">
        <v>584159.116943</v>
      </c>
      <c r="H158" s="102">
        <v>-3.618897</v>
      </c>
      <c r="I158" s="90">
        <v>-21.140118796000003</v>
      </c>
      <c r="J158" s="91">
        <f t="shared" si="2"/>
        <v>3.4675262133064453E-3</v>
      </c>
      <c r="K158" s="91">
        <f>I158/'סכום נכסי הקרן'!$C$42</f>
        <v>-3.5936103991796798E-5</v>
      </c>
    </row>
    <row r="159" spans="2:11">
      <c r="B159" s="86" t="s">
        <v>2240</v>
      </c>
      <c r="C159" s="87" t="s">
        <v>2241</v>
      </c>
      <c r="D159" s="88" t="s">
        <v>534</v>
      </c>
      <c r="E159" s="88" t="s">
        <v>132</v>
      </c>
      <c r="F159" s="101">
        <v>44867</v>
      </c>
      <c r="G159" s="90">
        <v>424867.37187600002</v>
      </c>
      <c r="H159" s="102">
        <v>-3.6492909999999998</v>
      </c>
      <c r="I159" s="90">
        <v>-15.504646350999998</v>
      </c>
      <c r="J159" s="91">
        <f t="shared" si="2"/>
        <v>2.5431629864024821E-3</v>
      </c>
      <c r="K159" s="91">
        <f>I159/'סכום נכסי הקרן'!$C$42</f>
        <v>-2.6356360103851167E-5</v>
      </c>
    </row>
    <row r="160" spans="2:11">
      <c r="B160" s="86" t="s">
        <v>2242</v>
      </c>
      <c r="C160" s="87" t="s">
        <v>2243</v>
      </c>
      <c r="D160" s="88" t="s">
        <v>534</v>
      </c>
      <c r="E160" s="88" t="s">
        <v>132</v>
      </c>
      <c r="F160" s="101">
        <v>44859</v>
      </c>
      <c r="G160" s="90">
        <v>265564.96155000001</v>
      </c>
      <c r="H160" s="102">
        <v>-3.395391</v>
      </c>
      <c r="I160" s="90">
        <v>-9.0169689969999993</v>
      </c>
      <c r="J160" s="91">
        <f t="shared" si="2"/>
        <v>1.4790161144971939E-3</v>
      </c>
      <c r="K160" s="91">
        <f>I160/'סכום נכסי הקרן'!$C$42</f>
        <v>-1.5327952444066274E-5</v>
      </c>
    </row>
    <row r="161" spans="2:11">
      <c r="B161" s="86" t="s">
        <v>2242</v>
      </c>
      <c r="C161" s="87" t="s">
        <v>2244</v>
      </c>
      <c r="D161" s="88" t="s">
        <v>534</v>
      </c>
      <c r="E161" s="88" t="s">
        <v>132</v>
      </c>
      <c r="F161" s="101">
        <v>44859</v>
      </c>
      <c r="G161" s="90">
        <v>80243.257920000004</v>
      </c>
      <c r="H161" s="102">
        <v>-3.395391</v>
      </c>
      <c r="I161" s="90">
        <v>-2.724572421</v>
      </c>
      <c r="J161" s="91">
        <f t="shared" si="2"/>
        <v>4.4690034058166711E-4</v>
      </c>
      <c r="K161" s="91">
        <f>I161/'סכום נכסי הקרן'!$C$42</f>
        <v>-4.6315027270690432E-6</v>
      </c>
    </row>
    <row r="162" spans="2:11">
      <c r="B162" s="86" t="s">
        <v>2245</v>
      </c>
      <c r="C162" s="87" t="s">
        <v>2246</v>
      </c>
      <c r="D162" s="88" t="s">
        <v>534</v>
      </c>
      <c r="E162" s="88" t="s">
        <v>132</v>
      </c>
      <c r="F162" s="101">
        <v>44972</v>
      </c>
      <c r="G162" s="90">
        <v>281012.53376000002</v>
      </c>
      <c r="H162" s="102">
        <v>-2.6334499999999998</v>
      </c>
      <c r="I162" s="90">
        <v>-7.400324799999999</v>
      </c>
      <c r="J162" s="91">
        <f t="shared" si="2"/>
        <v>1.2138446561538315E-3</v>
      </c>
      <c r="K162" s="91">
        <f>I162/'סכום נכסי הקרן'!$C$42</f>
        <v>-1.2579817746161011E-5</v>
      </c>
    </row>
    <row r="163" spans="2:11">
      <c r="B163" s="86" t="s">
        <v>2247</v>
      </c>
      <c r="C163" s="87" t="s">
        <v>2248</v>
      </c>
      <c r="D163" s="88" t="s">
        <v>534</v>
      </c>
      <c r="E163" s="88" t="s">
        <v>132</v>
      </c>
      <c r="F163" s="101">
        <v>44854</v>
      </c>
      <c r="G163" s="90">
        <v>584302.0122</v>
      </c>
      <c r="H163" s="102">
        <v>-3.535428</v>
      </c>
      <c r="I163" s="90">
        <v>-20.657575571000002</v>
      </c>
      <c r="J163" s="91">
        <f t="shared" si="2"/>
        <v>3.388376644759199E-3</v>
      </c>
      <c r="K163" s="91">
        <f>I163/'סכום נכסי הקרן'!$C$42</f>
        <v>-3.5115828397251978E-5</v>
      </c>
    </row>
    <row r="164" spans="2:11">
      <c r="B164" s="86" t="s">
        <v>2247</v>
      </c>
      <c r="C164" s="87" t="s">
        <v>2249</v>
      </c>
      <c r="D164" s="88" t="s">
        <v>534</v>
      </c>
      <c r="E164" s="88" t="s">
        <v>132</v>
      </c>
      <c r="F164" s="101">
        <v>44854</v>
      </c>
      <c r="G164" s="90">
        <v>531739.3665</v>
      </c>
      <c r="H164" s="102">
        <v>-3.535428</v>
      </c>
      <c r="I164" s="90">
        <v>-18.799261201</v>
      </c>
      <c r="J164" s="91">
        <f t="shared" si="2"/>
        <v>3.0835650279125468E-3</v>
      </c>
      <c r="K164" s="91">
        <f>I164/'סכום נכסי הקרן'!$C$42</f>
        <v>-3.1956878388777747E-5</v>
      </c>
    </row>
    <row r="165" spans="2:11">
      <c r="B165" s="86" t="s">
        <v>2250</v>
      </c>
      <c r="C165" s="87" t="s">
        <v>2251</v>
      </c>
      <c r="D165" s="88" t="s">
        <v>534</v>
      </c>
      <c r="E165" s="88" t="s">
        <v>132</v>
      </c>
      <c r="F165" s="101">
        <v>44972</v>
      </c>
      <c r="G165" s="90">
        <v>160670.66560000001</v>
      </c>
      <c r="H165" s="102">
        <v>-2.5746340000000001</v>
      </c>
      <c r="I165" s="90">
        <v>-4.1366821550000008</v>
      </c>
      <c r="J165" s="91">
        <f t="shared" si="2"/>
        <v>6.7852285727427358E-4</v>
      </c>
      <c r="K165" s="91">
        <f>I165/'סכום נכסי הקרן'!$C$42</f>
        <v>-7.031949136029353E-6</v>
      </c>
    </row>
    <row r="166" spans="2:11">
      <c r="B166" s="86" t="s">
        <v>2252</v>
      </c>
      <c r="C166" s="87" t="s">
        <v>2253</v>
      </c>
      <c r="D166" s="88" t="s">
        <v>534</v>
      </c>
      <c r="E166" s="88" t="s">
        <v>132</v>
      </c>
      <c r="F166" s="101">
        <v>44972</v>
      </c>
      <c r="G166" s="90">
        <v>531891.72734999994</v>
      </c>
      <c r="H166" s="102">
        <v>-2.5452520000000001</v>
      </c>
      <c r="I166" s="90">
        <v>-13.537983560999999</v>
      </c>
      <c r="J166" s="91">
        <f t="shared" si="2"/>
        <v>2.2205794265433144E-3</v>
      </c>
      <c r="K166" s="91">
        <f>I166/'סכום נכסי הקרן'!$C$42</f>
        <v>-2.3013228533956219E-5</v>
      </c>
    </row>
    <row r="167" spans="2:11">
      <c r="B167" s="86" t="s">
        <v>2252</v>
      </c>
      <c r="C167" s="87" t="s">
        <v>2254</v>
      </c>
      <c r="D167" s="88" t="s">
        <v>534</v>
      </c>
      <c r="E167" s="88" t="s">
        <v>132</v>
      </c>
      <c r="F167" s="101">
        <v>44972</v>
      </c>
      <c r="G167" s="90">
        <v>389646.28931999998</v>
      </c>
      <c r="H167" s="102">
        <v>-2.5452520000000001</v>
      </c>
      <c r="I167" s="90">
        <v>-9.9174790430000002</v>
      </c>
      <c r="J167" s="91">
        <f t="shared" si="2"/>
        <v>1.6267230512454218E-3</v>
      </c>
      <c r="K167" s="91">
        <f>I167/'סכום נכסי הקרן'!$C$42</f>
        <v>-1.6858730154967162E-5</v>
      </c>
    </row>
    <row r="168" spans="2:11">
      <c r="B168" s="86" t="s">
        <v>2255</v>
      </c>
      <c r="C168" s="87" t="s">
        <v>2256</v>
      </c>
      <c r="D168" s="88" t="s">
        <v>534</v>
      </c>
      <c r="E168" s="88" t="s">
        <v>132</v>
      </c>
      <c r="F168" s="101">
        <v>44972</v>
      </c>
      <c r="G168" s="90">
        <v>106396.628772</v>
      </c>
      <c r="H168" s="102">
        <v>-2.5276299999999998</v>
      </c>
      <c r="I168" s="90">
        <v>-2.68931341</v>
      </c>
      <c r="J168" s="91">
        <f t="shared" si="2"/>
        <v>4.4111695090076836E-4</v>
      </c>
      <c r="K168" s="91">
        <f>I168/'סכום נכסי הקרן'!$C$42</f>
        <v>-4.5715659075000041E-6</v>
      </c>
    </row>
    <row r="169" spans="2:11">
      <c r="B169" s="86" t="s">
        <v>2257</v>
      </c>
      <c r="C169" s="87" t="s">
        <v>2258</v>
      </c>
      <c r="D169" s="88" t="s">
        <v>534</v>
      </c>
      <c r="E169" s="88" t="s">
        <v>132</v>
      </c>
      <c r="F169" s="101">
        <v>44854</v>
      </c>
      <c r="G169" s="90">
        <v>478798.54195099999</v>
      </c>
      <c r="H169" s="102">
        <v>-3.48502</v>
      </c>
      <c r="I169" s="90">
        <v>-16.686222996000001</v>
      </c>
      <c r="J169" s="91">
        <f t="shared" si="2"/>
        <v>2.736972114397706E-3</v>
      </c>
      <c r="K169" s="91">
        <f>I169/'סכום נכסי הקרן'!$C$42</f>
        <v>-2.8364923139789865E-5</v>
      </c>
    </row>
    <row r="170" spans="2:11">
      <c r="B170" s="86" t="s">
        <v>2259</v>
      </c>
      <c r="C170" s="87" t="s">
        <v>2260</v>
      </c>
      <c r="D170" s="88" t="s">
        <v>534</v>
      </c>
      <c r="E170" s="88" t="s">
        <v>132</v>
      </c>
      <c r="F170" s="101">
        <v>44929</v>
      </c>
      <c r="G170" s="90">
        <v>1048140</v>
      </c>
      <c r="H170" s="102">
        <v>-3.4063509999999999</v>
      </c>
      <c r="I170" s="90">
        <v>-35.703330000000001</v>
      </c>
      <c r="J170" s="91">
        <f t="shared" si="2"/>
        <v>5.8562694879820383E-3</v>
      </c>
      <c r="K170" s="91">
        <f>I170/'סכום נכסי הקרן'!$C$42</f>
        <v>-6.0692117774485098E-5</v>
      </c>
    </row>
    <row r="171" spans="2:11">
      <c r="B171" s="86" t="s">
        <v>2261</v>
      </c>
      <c r="C171" s="87" t="s">
        <v>2262</v>
      </c>
      <c r="D171" s="88" t="s">
        <v>534</v>
      </c>
      <c r="E171" s="88" t="s">
        <v>132</v>
      </c>
      <c r="F171" s="101">
        <v>44854</v>
      </c>
      <c r="G171" s="90">
        <v>425866.85905199999</v>
      </c>
      <c r="H171" s="102">
        <v>-3.4198580000000001</v>
      </c>
      <c r="I171" s="90">
        <v>-14.564043108999998</v>
      </c>
      <c r="J171" s="91">
        <f t="shared" si="2"/>
        <v>2.3888797286105174E-3</v>
      </c>
      <c r="K171" s="91">
        <f>I171/'סכום נכסי הקרן'!$C$42</f>
        <v>-2.4757427938629422E-5</v>
      </c>
    </row>
    <row r="172" spans="2:11">
      <c r="B172" s="86" t="s">
        <v>2263</v>
      </c>
      <c r="C172" s="87" t="s">
        <v>2264</v>
      </c>
      <c r="D172" s="88" t="s">
        <v>534</v>
      </c>
      <c r="E172" s="88" t="s">
        <v>132</v>
      </c>
      <c r="F172" s="101">
        <v>44867</v>
      </c>
      <c r="G172" s="90">
        <v>852733.20527999999</v>
      </c>
      <c r="H172" s="102">
        <v>-3.2848290000000002</v>
      </c>
      <c r="I172" s="90">
        <v>-28.010831174</v>
      </c>
      <c r="J172" s="91">
        <f t="shared" si="2"/>
        <v>4.5945007352903022E-3</v>
      </c>
      <c r="K172" s="91">
        <f>I172/'סכום נכסי הקרן'!$C$42</f>
        <v>-4.7615633179695752E-5</v>
      </c>
    </row>
    <row r="173" spans="2:11">
      <c r="B173" s="86" t="s">
        <v>2265</v>
      </c>
      <c r="C173" s="87" t="s">
        <v>2266</v>
      </c>
      <c r="D173" s="88" t="s">
        <v>534</v>
      </c>
      <c r="E173" s="88" t="s">
        <v>132</v>
      </c>
      <c r="F173" s="101">
        <v>44837</v>
      </c>
      <c r="G173" s="90">
        <v>533110.61415000004</v>
      </c>
      <c r="H173" s="102">
        <v>-3.247404</v>
      </c>
      <c r="I173" s="90">
        <v>-17.312255567000001</v>
      </c>
      <c r="J173" s="91">
        <f t="shared" si="2"/>
        <v>2.8396576466444248E-3</v>
      </c>
      <c r="K173" s="91">
        <f>I173/'סכום נכסי הקרן'!$C$42</f>
        <v>-2.9429116382543291E-5</v>
      </c>
    </row>
    <row r="174" spans="2:11">
      <c r="B174" s="86" t="s">
        <v>2267</v>
      </c>
      <c r="C174" s="87" t="s">
        <v>2268</v>
      </c>
      <c r="D174" s="88" t="s">
        <v>534</v>
      </c>
      <c r="E174" s="88" t="s">
        <v>132</v>
      </c>
      <c r="F174" s="101">
        <v>44973</v>
      </c>
      <c r="G174" s="90">
        <v>533567.69669999997</v>
      </c>
      <c r="H174" s="102">
        <v>-2.1927560000000001</v>
      </c>
      <c r="I174" s="90">
        <v>-11.699836294000001</v>
      </c>
      <c r="J174" s="91">
        <f t="shared" si="2"/>
        <v>1.9190757361550604E-3</v>
      </c>
      <c r="K174" s="91">
        <f>I174/'סכום נכסי הקרן'!$C$42</f>
        <v>-1.9888560599183418E-5</v>
      </c>
    </row>
    <row r="175" spans="2:11">
      <c r="B175" s="86" t="s">
        <v>2269</v>
      </c>
      <c r="C175" s="87" t="s">
        <v>2270</v>
      </c>
      <c r="D175" s="88" t="s">
        <v>534</v>
      </c>
      <c r="E175" s="88" t="s">
        <v>132</v>
      </c>
      <c r="F175" s="101">
        <v>44973</v>
      </c>
      <c r="G175" s="90">
        <v>1323399.029779</v>
      </c>
      <c r="H175" s="102">
        <v>-2.1810849999999999</v>
      </c>
      <c r="I175" s="90">
        <v>-28.864452034000003</v>
      </c>
      <c r="J175" s="91">
        <f t="shared" si="2"/>
        <v>4.7345166328752889E-3</v>
      </c>
      <c r="K175" s="91">
        <f>I175/'סכום נכסי הקרן'!$C$42</f>
        <v>-4.9066703927714981E-5</v>
      </c>
    </row>
    <row r="176" spans="2:11">
      <c r="B176" s="86" t="s">
        <v>2271</v>
      </c>
      <c r="C176" s="87" t="s">
        <v>2272</v>
      </c>
      <c r="D176" s="88" t="s">
        <v>534</v>
      </c>
      <c r="E176" s="88" t="s">
        <v>132</v>
      </c>
      <c r="F176" s="101">
        <v>44929</v>
      </c>
      <c r="G176" s="90">
        <v>22895854.629999999</v>
      </c>
      <c r="H176" s="102">
        <v>-3.0847470000000001</v>
      </c>
      <c r="I176" s="90">
        <v>-706.27907999999991</v>
      </c>
      <c r="J176" s="91">
        <f t="shared" si="2"/>
        <v>0.11584803507695289</v>
      </c>
      <c r="K176" s="91">
        <f>I176/'סכום נכסי הקרן'!$C$42</f>
        <v>-1.2006043443290857E-3</v>
      </c>
    </row>
    <row r="177" spans="2:11">
      <c r="B177" s="86" t="s">
        <v>2273</v>
      </c>
      <c r="C177" s="87" t="s">
        <v>2274</v>
      </c>
      <c r="D177" s="88" t="s">
        <v>534</v>
      </c>
      <c r="E177" s="88" t="s">
        <v>132</v>
      </c>
      <c r="F177" s="101">
        <v>44929</v>
      </c>
      <c r="G177" s="90">
        <v>2103600</v>
      </c>
      <c r="H177" s="102">
        <v>-3.0465239999999998</v>
      </c>
      <c r="I177" s="90">
        <v>-64.086669999999998</v>
      </c>
      <c r="J177" s="91">
        <f t="shared" si="2"/>
        <v>1.0511871304647881E-2</v>
      </c>
      <c r="K177" s="91">
        <f>I177/'סכום נכסי הקרן'!$C$42</f>
        <v>-1.0894097899032278E-4</v>
      </c>
    </row>
    <row r="178" spans="2:11">
      <c r="B178" s="86" t="s">
        <v>2275</v>
      </c>
      <c r="C178" s="87" t="s">
        <v>2276</v>
      </c>
      <c r="D178" s="88" t="s">
        <v>534</v>
      </c>
      <c r="E178" s="88" t="s">
        <v>132</v>
      </c>
      <c r="F178" s="101">
        <v>44929</v>
      </c>
      <c r="G178" s="90">
        <v>1931710</v>
      </c>
      <c r="H178" s="102">
        <v>-2.8646180000000001</v>
      </c>
      <c r="I178" s="90">
        <v>-55.336109999999998</v>
      </c>
      <c r="J178" s="91">
        <f t="shared" si="2"/>
        <v>9.0765531555913066E-3</v>
      </c>
      <c r="K178" s="91">
        <f>I178/'סכום נכסי הקרן'!$C$42</f>
        <v>-9.4065895402525821E-5</v>
      </c>
    </row>
    <row r="179" spans="2:11">
      <c r="B179" s="86" t="s">
        <v>2277</v>
      </c>
      <c r="C179" s="87" t="s">
        <v>2278</v>
      </c>
      <c r="D179" s="88" t="s">
        <v>534</v>
      </c>
      <c r="E179" s="88" t="s">
        <v>132</v>
      </c>
      <c r="F179" s="101">
        <v>44973</v>
      </c>
      <c r="G179" s="90">
        <v>4566900</v>
      </c>
      <c r="H179" s="102">
        <v>-2.8411930000000001</v>
      </c>
      <c r="I179" s="90">
        <v>-129.75443999999999</v>
      </c>
      <c r="J179" s="91">
        <f t="shared" si="2"/>
        <v>2.1283083900078676E-2</v>
      </c>
      <c r="K179" s="91">
        <f>I179/'סכום נכסי הקרן'!$C$42</f>
        <v>-2.2056967107108384E-4</v>
      </c>
    </row>
    <row r="180" spans="2:11">
      <c r="B180" s="86" t="s">
        <v>2279</v>
      </c>
      <c r="C180" s="87" t="s">
        <v>2280</v>
      </c>
      <c r="D180" s="88" t="s">
        <v>534</v>
      </c>
      <c r="E180" s="88" t="s">
        <v>132</v>
      </c>
      <c r="F180" s="101">
        <v>44977</v>
      </c>
      <c r="G180" s="90">
        <v>931350.48971500015</v>
      </c>
      <c r="H180" s="102">
        <v>-1.8648169999999999</v>
      </c>
      <c r="I180" s="90">
        <v>-17.367985965999999</v>
      </c>
      <c r="J180" s="91">
        <f t="shared" si="2"/>
        <v>2.8487988733932111E-3</v>
      </c>
      <c r="K180" s="91">
        <f>I180/'סכום נכסי הקרן'!$C$42</f>
        <v>-2.9523852530116274E-5</v>
      </c>
    </row>
    <row r="181" spans="2:11">
      <c r="B181" s="86" t="s">
        <v>2281</v>
      </c>
      <c r="C181" s="87" t="s">
        <v>2282</v>
      </c>
      <c r="D181" s="88" t="s">
        <v>534</v>
      </c>
      <c r="E181" s="88" t="s">
        <v>132</v>
      </c>
      <c r="F181" s="101">
        <v>44977</v>
      </c>
      <c r="G181" s="90">
        <v>921780.23294500005</v>
      </c>
      <c r="H181" s="102">
        <v>-1.8300339999999999</v>
      </c>
      <c r="I181" s="90">
        <v>-16.868895638999998</v>
      </c>
      <c r="J181" s="91">
        <f t="shared" si="2"/>
        <v>2.7669351521728914E-3</v>
      </c>
      <c r="K181" s="91">
        <f>I181/'סכום נכסי הקרן'!$C$42</f>
        <v>-2.867544850431839E-5</v>
      </c>
    </row>
    <row r="182" spans="2:11">
      <c r="B182" s="86" t="s">
        <v>2283</v>
      </c>
      <c r="C182" s="87" t="s">
        <v>2284</v>
      </c>
      <c r="D182" s="88" t="s">
        <v>534</v>
      </c>
      <c r="E182" s="88" t="s">
        <v>132</v>
      </c>
      <c r="F182" s="101">
        <v>45013</v>
      </c>
      <c r="G182" s="90">
        <v>535853.10944999999</v>
      </c>
      <c r="H182" s="102">
        <v>-1.6812400000000001</v>
      </c>
      <c r="I182" s="90">
        <v>-9.0089785239999998</v>
      </c>
      <c r="J182" s="91">
        <f t="shared" si="2"/>
        <v>1.4777054702736876E-3</v>
      </c>
      <c r="K182" s="91">
        <f>I182/'סכום נכסי הקרן'!$C$42</f>
        <v>-1.531436943294687E-5</v>
      </c>
    </row>
    <row r="183" spans="2:11">
      <c r="B183" s="86" t="s">
        <v>2283</v>
      </c>
      <c r="C183" s="87" t="s">
        <v>2285</v>
      </c>
      <c r="D183" s="88" t="s">
        <v>534</v>
      </c>
      <c r="E183" s="88" t="s">
        <v>132</v>
      </c>
      <c r="F183" s="101">
        <v>45013</v>
      </c>
      <c r="G183" s="90">
        <v>147205.60006500001</v>
      </c>
      <c r="H183" s="102">
        <v>-1.6812400000000001</v>
      </c>
      <c r="I183" s="90">
        <v>-2.4748798989999998</v>
      </c>
      <c r="J183" s="91">
        <f t="shared" si="2"/>
        <v>4.0594430936648673E-4</v>
      </c>
      <c r="K183" s="91">
        <f>I183/'סכום נכסי הקרן'!$C$42</f>
        <v>-4.2070502193440714E-6</v>
      </c>
    </row>
    <row r="184" spans="2:11">
      <c r="B184" s="86" t="s">
        <v>2286</v>
      </c>
      <c r="C184" s="87" t="s">
        <v>2287</v>
      </c>
      <c r="D184" s="88" t="s">
        <v>534</v>
      </c>
      <c r="E184" s="88" t="s">
        <v>132</v>
      </c>
      <c r="F184" s="101">
        <v>44868</v>
      </c>
      <c r="G184" s="90">
        <v>375417.13439999998</v>
      </c>
      <c r="H184" s="102">
        <v>-2.6852269999999998</v>
      </c>
      <c r="I184" s="90">
        <v>-10.080803279</v>
      </c>
      <c r="J184" s="91">
        <f t="shared" si="2"/>
        <v>1.6535124498795206E-3</v>
      </c>
      <c r="K184" s="91">
        <f>I184/'סכום נכסי הקרן'!$C$42</f>
        <v>-1.7136365147746261E-5</v>
      </c>
    </row>
    <row r="185" spans="2:11">
      <c r="B185" s="86" t="s">
        <v>2288</v>
      </c>
      <c r="C185" s="87" t="s">
        <v>2289</v>
      </c>
      <c r="D185" s="88" t="s">
        <v>534</v>
      </c>
      <c r="E185" s="88" t="s">
        <v>132</v>
      </c>
      <c r="F185" s="101">
        <v>44868</v>
      </c>
      <c r="G185" s="90">
        <v>536310.19200000004</v>
      </c>
      <c r="H185" s="102">
        <v>-2.6852269999999998</v>
      </c>
      <c r="I185" s="90">
        <v>-14.401147542</v>
      </c>
      <c r="J185" s="91">
        <f t="shared" si="2"/>
        <v>2.3621606427787585E-3</v>
      </c>
      <c r="K185" s="91">
        <f>I185/'סכום נכסי הקרן'!$C$42</f>
        <v>-2.4480521640608892E-5</v>
      </c>
    </row>
    <row r="186" spans="2:11">
      <c r="B186" s="86" t="s">
        <v>2290</v>
      </c>
      <c r="C186" s="87" t="s">
        <v>2291</v>
      </c>
      <c r="D186" s="88" t="s">
        <v>534</v>
      </c>
      <c r="E186" s="88" t="s">
        <v>132</v>
      </c>
      <c r="F186" s="101">
        <v>45013</v>
      </c>
      <c r="G186" s="90">
        <v>182345.46528</v>
      </c>
      <c r="H186" s="102">
        <v>-1.5945800000000001</v>
      </c>
      <c r="I186" s="90">
        <v>-2.907644619</v>
      </c>
      <c r="J186" s="91">
        <f t="shared" si="2"/>
        <v>4.769289157102393E-4</v>
      </c>
      <c r="K186" s="91">
        <f>I186/'סכום נכסי הקרן'!$C$42</f>
        <v>-4.9427072954454352E-6</v>
      </c>
    </row>
    <row r="187" spans="2:11">
      <c r="B187" s="86" t="s">
        <v>2292</v>
      </c>
      <c r="C187" s="87" t="s">
        <v>2293</v>
      </c>
      <c r="D187" s="88" t="s">
        <v>534</v>
      </c>
      <c r="E187" s="88" t="s">
        <v>132</v>
      </c>
      <c r="F187" s="101">
        <v>44868</v>
      </c>
      <c r="G187" s="90">
        <v>245635.65489000001</v>
      </c>
      <c r="H187" s="102">
        <v>-2.6502330000000001</v>
      </c>
      <c r="I187" s="90">
        <v>-6.5099168790000004</v>
      </c>
      <c r="J187" s="91">
        <f t="shared" si="2"/>
        <v>1.0677947291691549E-3</v>
      </c>
      <c r="K187" s="91">
        <f>I187/'סכום נכסי הקרן'!$C$42</f>
        <v>-1.1066212645217588E-5</v>
      </c>
    </row>
    <row r="188" spans="2:11">
      <c r="B188" s="86" t="s">
        <v>2292</v>
      </c>
      <c r="C188" s="87" t="s">
        <v>2294</v>
      </c>
      <c r="D188" s="88" t="s">
        <v>534</v>
      </c>
      <c r="E188" s="88" t="s">
        <v>132</v>
      </c>
      <c r="F188" s="101">
        <v>44868</v>
      </c>
      <c r="G188" s="90">
        <v>590142.32752199995</v>
      </c>
      <c r="H188" s="102">
        <v>-2.6502330000000001</v>
      </c>
      <c r="I188" s="90">
        <v>-15.640145973999999</v>
      </c>
      <c r="J188" s="91">
        <f t="shared" si="2"/>
        <v>2.5653884288978457E-3</v>
      </c>
      <c r="K188" s="91">
        <f>I188/'סכום נכסי הקרן'!$C$42</f>
        <v>-2.658669601586594E-5</v>
      </c>
    </row>
    <row r="189" spans="2:11">
      <c r="B189" s="86" t="s">
        <v>2295</v>
      </c>
      <c r="C189" s="87" t="s">
        <v>2296</v>
      </c>
      <c r="D189" s="88" t="s">
        <v>534</v>
      </c>
      <c r="E189" s="88" t="s">
        <v>132</v>
      </c>
      <c r="F189" s="101">
        <v>44868</v>
      </c>
      <c r="G189" s="90">
        <v>375630.43958999997</v>
      </c>
      <c r="H189" s="102">
        <v>-2.6269170000000002</v>
      </c>
      <c r="I189" s="90">
        <v>-9.8674980890000015</v>
      </c>
      <c r="J189" s="91">
        <f t="shared" si="2"/>
        <v>1.6185248821701443E-3</v>
      </c>
      <c r="K189" s="91">
        <f>I189/'סכום נכסי הקרן'!$C$42</f>
        <v>-1.6773767493314901E-5</v>
      </c>
    </row>
    <row r="190" spans="2:11">
      <c r="B190" s="86" t="s">
        <v>2297</v>
      </c>
      <c r="C190" s="87" t="s">
        <v>2298</v>
      </c>
      <c r="D190" s="88" t="s">
        <v>534</v>
      </c>
      <c r="E190" s="88" t="s">
        <v>132</v>
      </c>
      <c r="F190" s="101">
        <v>45013</v>
      </c>
      <c r="G190" s="90">
        <v>214767.85415999999</v>
      </c>
      <c r="H190" s="102">
        <v>-1.479263</v>
      </c>
      <c r="I190" s="90">
        <v>-3.1769810299999999</v>
      </c>
      <c r="J190" s="91">
        <f t="shared" si="2"/>
        <v>5.2110705275633243E-4</v>
      </c>
      <c r="K190" s="91">
        <f>I190/'סכום נכסי הקרן'!$C$42</f>
        <v>-5.4005524649959811E-6</v>
      </c>
    </row>
    <row r="191" spans="2:11">
      <c r="B191" s="86" t="s">
        <v>2299</v>
      </c>
      <c r="C191" s="87" t="s">
        <v>2300</v>
      </c>
      <c r="D191" s="88" t="s">
        <v>534</v>
      </c>
      <c r="E191" s="88" t="s">
        <v>132</v>
      </c>
      <c r="F191" s="101">
        <v>45014</v>
      </c>
      <c r="G191" s="90">
        <v>245970.49845000001</v>
      </c>
      <c r="H191" s="102">
        <v>-1.3965449999999999</v>
      </c>
      <c r="I191" s="90">
        <v>-3.4350899039999998</v>
      </c>
      <c r="J191" s="91">
        <f t="shared" si="2"/>
        <v>5.6344358336520288E-4</v>
      </c>
      <c r="K191" s="91">
        <f>I191/'סכום נכסי הקרן'!$C$42</f>
        <v>-5.8393119358758049E-6</v>
      </c>
    </row>
    <row r="192" spans="2:11">
      <c r="B192" s="86" t="s">
        <v>2299</v>
      </c>
      <c r="C192" s="87" t="s">
        <v>2301</v>
      </c>
      <c r="D192" s="88" t="s">
        <v>534</v>
      </c>
      <c r="E192" s="88" t="s">
        <v>132</v>
      </c>
      <c r="F192" s="101">
        <v>45014</v>
      </c>
      <c r="G192" s="90">
        <v>182656.28141399997</v>
      </c>
      <c r="H192" s="102">
        <v>-1.3965449999999999</v>
      </c>
      <c r="I192" s="90">
        <v>-2.5508780679999998</v>
      </c>
      <c r="J192" s="91">
        <f t="shared" si="2"/>
        <v>4.1840997456514474E-4</v>
      </c>
      <c r="K192" s="91">
        <f>I192/'סכום נכסי הקרן'!$C$42</f>
        <v>-4.3362395645282106E-6</v>
      </c>
    </row>
    <row r="193" spans="2:11">
      <c r="B193" s="86" t="s">
        <v>2302</v>
      </c>
      <c r="C193" s="87" t="s">
        <v>2303</v>
      </c>
      <c r="D193" s="88" t="s">
        <v>534</v>
      </c>
      <c r="E193" s="88" t="s">
        <v>132</v>
      </c>
      <c r="F193" s="101">
        <v>45012</v>
      </c>
      <c r="G193" s="90">
        <v>752434.05772499996</v>
      </c>
      <c r="H193" s="102">
        <v>-1.3584579999999999</v>
      </c>
      <c r="I193" s="90">
        <v>-10.221499383000001</v>
      </c>
      <c r="J193" s="91">
        <f t="shared" si="2"/>
        <v>1.6765902496515069E-3</v>
      </c>
      <c r="K193" s="91">
        <f>I193/'סכום נכסי הקרן'!$C$42</f>
        <v>-1.7375534561758325E-5</v>
      </c>
    </row>
    <row r="194" spans="2:11">
      <c r="B194" s="86" t="s">
        <v>2304</v>
      </c>
      <c r="C194" s="87" t="s">
        <v>2305</v>
      </c>
      <c r="D194" s="88" t="s">
        <v>534</v>
      </c>
      <c r="E194" s="88" t="s">
        <v>132</v>
      </c>
      <c r="F194" s="101">
        <v>45014</v>
      </c>
      <c r="G194" s="90">
        <v>913799.43395999994</v>
      </c>
      <c r="H194" s="102">
        <v>-1.339064</v>
      </c>
      <c r="I194" s="90">
        <v>-12.236363417</v>
      </c>
      <c r="J194" s="91">
        <f t="shared" si="2"/>
        <v>2.0070800601186705E-3</v>
      </c>
      <c r="K194" s="91">
        <f>I194/'סכום נכסי הקרן'!$C$42</f>
        <v>-2.0800603462925305E-5</v>
      </c>
    </row>
    <row r="195" spans="2:11">
      <c r="B195" s="86" t="s">
        <v>2306</v>
      </c>
      <c r="C195" s="87" t="s">
        <v>2307</v>
      </c>
      <c r="D195" s="88" t="s">
        <v>534</v>
      </c>
      <c r="E195" s="88" t="s">
        <v>132</v>
      </c>
      <c r="F195" s="101">
        <v>45012</v>
      </c>
      <c r="G195" s="90">
        <v>322700.28029999998</v>
      </c>
      <c r="H195" s="102">
        <v>-1.2866740000000001</v>
      </c>
      <c r="I195" s="90">
        <v>-4.1521013179999997</v>
      </c>
      <c r="J195" s="91">
        <f t="shared" si="2"/>
        <v>6.8105199878032115E-4</v>
      </c>
      <c r="K195" s="91">
        <f>I195/'סכום נכסי הקרן'!$C$42</f>
        <v>-7.0581601829199348E-6</v>
      </c>
    </row>
    <row r="196" spans="2:11">
      <c r="B196" s="86" t="s">
        <v>2308</v>
      </c>
      <c r="C196" s="87" t="s">
        <v>2309</v>
      </c>
      <c r="D196" s="88" t="s">
        <v>534</v>
      </c>
      <c r="E196" s="88" t="s">
        <v>132</v>
      </c>
      <c r="F196" s="101">
        <v>44993</v>
      </c>
      <c r="G196" s="90">
        <v>286007.59600000002</v>
      </c>
      <c r="H196" s="102">
        <v>-0.74103200000000002</v>
      </c>
      <c r="I196" s="90">
        <v>-2.1194071640000001</v>
      </c>
      <c r="J196" s="91">
        <f t="shared" si="2"/>
        <v>3.4763758750636829E-4</v>
      </c>
      <c r="K196" s="91">
        <f>I196/'סכום נכסי הקרן'!$C$42</f>
        <v>-3.6027818472275685E-6</v>
      </c>
    </row>
    <row r="197" spans="2:11">
      <c r="B197" s="86" t="s">
        <v>2310</v>
      </c>
      <c r="C197" s="87" t="s">
        <v>2311</v>
      </c>
      <c r="D197" s="88" t="s">
        <v>534</v>
      </c>
      <c r="E197" s="88" t="s">
        <v>132</v>
      </c>
      <c r="F197" s="101">
        <v>44993</v>
      </c>
      <c r="G197" s="90">
        <v>303968.42795799999</v>
      </c>
      <c r="H197" s="102">
        <v>-0.38971600000000001</v>
      </c>
      <c r="I197" s="90">
        <v>-1.184614507</v>
      </c>
      <c r="J197" s="91">
        <f t="shared" si="2"/>
        <v>1.9430741592912999E-4</v>
      </c>
      <c r="K197" s="91">
        <f>I197/'סכום נכסי הקרן'!$C$42</f>
        <v>-2.0137270998589656E-6</v>
      </c>
    </row>
    <row r="198" spans="2:11">
      <c r="B198" s="86" t="s">
        <v>2312</v>
      </c>
      <c r="C198" s="87" t="s">
        <v>2313</v>
      </c>
      <c r="D198" s="88" t="s">
        <v>534</v>
      </c>
      <c r="E198" s="88" t="s">
        <v>132</v>
      </c>
      <c r="F198" s="101">
        <v>44993</v>
      </c>
      <c r="G198" s="90">
        <v>380280.49273199996</v>
      </c>
      <c r="H198" s="102">
        <v>-0.30525099999999999</v>
      </c>
      <c r="I198" s="90">
        <v>-1.1608103789999999</v>
      </c>
      <c r="J198" s="91">
        <f t="shared" si="2"/>
        <v>1.9040292330913013E-4</v>
      </c>
      <c r="K198" s="91">
        <f>I198/'סכום נכסי הקרן'!$C$42</f>
        <v>-1.97326244459866E-6</v>
      </c>
    </row>
    <row r="199" spans="2:11">
      <c r="B199" s="86" t="s">
        <v>2314</v>
      </c>
      <c r="C199" s="87" t="s">
        <v>2315</v>
      </c>
      <c r="D199" s="88" t="s">
        <v>534</v>
      </c>
      <c r="E199" s="88" t="s">
        <v>132</v>
      </c>
      <c r="F199" s="101">
        <v>44993</v>
      </c>
      <c r="G199" s="90">
        <v>664740.04396799998</v>
      </c>
      <c r="H199" s="102">
        <v>-0.30243799999999998</v>
      </c>
      <c r="I199" s="90">
        <v>-2.0104267089999999</v>
      </c>
      <c r="J199" s="91">
        <f t="shared" si="2"/>
        <v>3.2976197440801302E-4</v>
      </c>
      <c r="K199" s="91">
        <f>I199/'סכום נכסי הקרן'!$C$42</f>
        <v>-3.4175258890304763E-6</v>
      </c>
    </row>
    <row r="200" spans="2:11">
      <c r="B200" s="86" t="s">
        <v>2314</v>
      </c>
      <c r="C200" s="87" t="s">
        <v>2316</v>
      </c>
      <c r="D200" s="88" t="s">
        <v>534</v>
      </c>
      <c r="E200" s="88" t="s">
        <v>132</v>
      </c>
      <c r="F200" s="101">
        <v>44993</v>
      </c>
      <c r="G200" s="90">
        <v>896359.02631099999</v>
      </c>
      <c r="H200" s="102">
        <v>-0.30243799999999998</v>
      </c>
      <c r="I200" s="90">
        <v>-2.7109306110000007</v>
      </c>
      <c r="J200" s="91">
        <f t="shared" si="2"/>
        <v>4.4466273093394392E-4</v>
      </c>
      <c r="K200" s="91">
        <f>I200/'סכום נכסי הקרן'!$C$42</f>
        <v>-4.6083130038926027E-6</v>
      </c>
    </row>
    <row r="201" spans="2:11">
      <c r="B201" s="86" t="s">
        <v>2317</v>
      </c>
      <c r="C201" s="87" t="s">
        <v>2318</v>
      </c>
      <c r="D201" s="88" t="s">
        <v>534</v>
      </c>
      <c r="E201" s="88" t="s">
        <v>132</v>
      </c>
      <c r="F201" s="101">
        <v>44986</v>
      </c>
      <c r="G201" s="90">
        <v>560953.06066800002</v>
      </c>
      <c r="H201" s="102">
        <v>-0.31822299999999998</v>
      </c>
      <c r="I201" s="90">
        <v>-1.7850813889999999</v>
      </c>
      <c r="J201" s="91">
        <f t="shared" si="2"/>
        <v>2.9279951399394105E-4</v>
      </c>
      <c r="K201" s="91">
        <f>I201/'סכום נכסי הקרן'!$C$42</f>
        <v>-3.034461208470735E-6</v>
      </c>
    </row>
    <row r="202" spans="2:11">
      <c r="B202" s="86" t="s">
        <v>2317</v>
      </c>
      <c r="C202" s="87" t="s">
        <v>2319</v>
      </c>
      <c r="D202" s="88" t="s">
        <v>534</v>
      </c>
      <c r="E202" s="88" t="s">
        <v>132</v>
      </c>
      <c r="F202" s="101">
        <v>44986</v>
      </c>
      <c r="G202" s="90">
        <v>554216.24853500002</v>
      </c>
      <c r="H202" s="102">
        <v>-0.31822299999999998</v>
      </c>
      <c r="I202" s="90">
        <v>-1.763643329</v>
      </c>
      <c r="J202" s="91">
        <f t="shared" si="2"/>
        <v>2.8928311771775258E-4</v>
      </c>
      <c r="K202" s="91">
        <f>I202/'סכום נכסי הקרן'!$C$42</f>
        <v>-2.9980186340000491E-6</v>
      </c>
    </row>
    <row r="203" spans="2:11">
      <c r="B203" s="86" t="s">
        <v>2320</v>
      </c>
      <c r="C203" s="87" t="s">
        <v>2321</v>
      </c>
      <c r="D203" s="88" t="s">
        <v>534</v>
      </c>
      <c r="E203" s="88" t="s">
        <v>132</v>
      </c>
      <c r="F203" s="101">
        <v>44986</v>
      </c>
      <c r="G203" s="90">
        <v>500021.49419</v>
      </c>
      <c r="H203" s="102">
        <v>-0.290101</v>
      </c>
      <c r="I203" s="90">
        <v>-1.4505651239999999</v>
      </c>
      <c r="J203" s="91">
        <f t="shared" si="2"/>
        <v>2.3793019519501631E-4</v>
      </c>
      <c r="K203" s="91">
        <f>I203/'סכום נכסי הקרן'!$C$42</f>
        <v>-2.4658167556182736E-6</v>
      </c>
    </row>
    <row r="204" spans="2:11">
      <c r="B204" s="86" t="s">
        <v>2322</v>
      </c>
      <c r="C204" s="87" t="s">
        <v>2323</v>
      </c>
      <c r="D204" s="88" t="s">
        <v>534</v>
      </c>
      <c r="E204" s="88" t="s">
        <v>132</v>
      </c>
      <c r="F204" s="101">
        <v>44993</v>
      </c>
      <c r="G204" s="90">
        <v>228379.46777699998</v>
      </c>
      <c r="H204" s="102">
        <v>-0.54893000000000003</v>
      </c>
      <c r="I204" s="90">
        <v>-1.2536425950000001</v>
      </c>
      <c r="J204" s="91">
        <f t="shared" ref="J204:J267" si="3">IFERROR(I204/$I$11,0)</f>
        <v>2.0562980758190131E-4</v>
      </c>
      <c r="K204" s="91">
        <f>I204/'סכום נכסי הקרן'!$C$42</f>
        <v>-2.1310679990592231E-6</v>
      </c>
    </row>
    <row r="205" spans="2:11">
      <c r="B205" s="86" t="s">
        <v>2322</v>
      </c>
      <c r="C205" s="87" t="s">
        <v>2324</v>
      </c>
      <c r="D205" s="88" t="s">
        <v>534</v>
      </c>
      <c r="E205" s="88" t="s">
        <v>132</v>
      </c>
      <c r="F205" s="101">
        <v>44993</v>
      </c>
      <c r="G205" s="90">
        <v>328606.03923200001</v>
      </c>
      <c r="H205" s="102">
        <v>-0.54893000000000003</v>
      </c>
      <c r="I205" s="90">
        <v>-1.8038159550000001</v>
      </c>
      <c r="J205" s="91">
        <f t="shared" si="3"/>
        <v>2.95872467335727E-4</v>
      </c>
      <c r="K205" s="91">
        <f>I205/'סכום נכסי הקרן'!$C$42</f>
        <v>-3.0663081114382138E-6</v>
      </c>
    </row>
    <row r="206" spans="2:11">
      <c r="B206" s="86" t="s">
        <v>2325</v>
      </c>
      <c r="C206" s="87" t="s">
        <v>2326</v>
      </c>
      <c r="D206" s="88" t="s">
        <v>534</v>
      </c>
      <c r="E206" s="88" t="s">
        <v>132</v>
      </c>
      <c r="F206" s="101">
        <v>44993</v>
      </c>
      <c r="G206" s="90">
        <v>652713.88139999995</v>
      </c>
      <c r="H206" s="102">
        <v>-0.18162600000000001</v>
      </c>
      <c r="I206" s="90">
        <v>-1.1854953350000001</v>
      </c>
      <c r="J206" s="91">
        <f t="shared" si="3"/>
        <v>1.9445189450131251E-4</v>
      </c>
      <c r="K206" s="91">
        <f>I206/'סכום נכסי הקרן'!$C$42</f>
        <v>-2.0152244200449277E-6</v>
      </c>
    </row>
    <row r="207" spans="2:11">
      <c r="B207" s="86" t="s">
        <v>2325</v>
      </c>
      <c r="C207" s="87" t="s">
        <v>2327</v>
      </c>
      <c r="D207" s="88" t="s">
        <v>534</v>
      </c>
      <c r="E207" s="88" t="s">
        <v>132</v>
      </c>
      <c r="F207" s="101">
        <v>44993</v>
      </c>
      <c r="G207" s="90">
        <v>99615.959100000007</v>
      </c>
      <c r="H207" s="102">
        <v>-0.18162600000000001</v>
      </c>
      <c r="I207" s="90">
        <v>-0.180928058</v>
      </c>
      <c r="J207" s="91">
        <f t="shared" si="3"/>
        <v>2.9676880716315383E-5</v>
      </c>
      <c r="K207" s="91">
        <f>I207/'סכום נכסי הקרן'!$C$42</f>
        <v>-3.0755974316246892E-7</v>
      </c>
    </row>
    <row r="208" spans="2:11">
      <c r="B208" s="86" t="s">
        <v>2328</v>
      </c>
      <c r="C208" s="87" t="s">
        <v>2329</v>
      </c>
      <c r="D208" s="88" t="s">
        <v>534</v>
      </c>
      <c r="E208" s="88" t="s">
        <v>132</v>
      </c>
      <c r="F208" s="101">
        <v>44980</v>
      </c>
      <c r="G208" s="90">
        <v>448485.27872</v>
      </c>
      <c r="H208" s="102">
        <v>-0.173679</v>
      </c>
      <c r="I208" s="90">
        <v>-0.77892288300000001</v>
      </c>
      <c r="J208" s="91">
        <f t="shared" si="3"/>
        <v>1.2776349750020244E-4</v>
      </c>
      <c r="K208" s="91">
        <f>I208/'סכום נכסי הקרן'!$C$42</f>
        <v>-1.3240916002030477E-6</v>
      </c>
    </row>
    <row r="209" spans="2:11">
      <c r="B209" s="86" t="s">
        <v>2328</v>
      </c>
      <c r="C209" s="87" t="s">
        <v>2330</v>
      </c>
      <c r="D209" s="88" t="s">
        <v>534</v>
      </c>
      <c r="E209" s="88" t="s">
        <v>132</v>
      </c>
      <c r="F209" s="101">
        <v>44980</v>
      </c>
      <c r="G209" s="90">
        <v>435349.79835599998</v>
      </c>
      <c r="H209" s="102">
        <v>-0.173679</v>
      </c>
      <c r="I209" s="90">
        <v>-0.75610936699999998</v>
      </c>
      <c r="J209" s="91">
        <f t="shared" si="3"/>
        <v>1.2402149086764491E-4</v>
      </c>
      <c r="K209" s="91">
        <f>I209/'סכום נכסי הקרן'!$C$42</f>
        <v>-1.2853108870336569E-6</v>
      </c>
    </row>
    <row r="210" spans="2:11">
      <c r="B210" s="86" t="s">
        <v>2328</v>
      </c>
      <c r="C210" s="87" t="s">
        <v>2331</v>
      </c>
      <c r="D210" s="88" t="s">
        <v>534</v>
      </c>
      <c r="E210" s="88" t="s">
        <v>132</v>
      </c>
      <c r="F210" s="101">
        <v>44980</v>
      </c>
      <c r="G210" s="90">
        <v>246647.88667199999</v>
      </c>
      <c r="H210" s="102">
        <v>-0.173679</v>
      </c>
      <c r="I210" s="90">
        <v>-0.42837455799999996</v>
      </c>
      <c r="J210" s="91">
        <f t="shared" si="3"/>
        <v>7.0264506236342427E-5</v>
      </c>
      <c r="K210" s="91">
        <f>I210/'סכום נכסי הקרן'!$C$42</f>
        <v>-7.2819423638436515E-7</v>
      </c>
    </row>
    <row r="211" spans="2:11">
      <c r="B211" s="86" t="s">
        <v>2332</v>
      </c>
      <c r="C211" s="87" t="s">
        <v>2333</v>
      </c>
      <c r="D211" s="88" t="s">
        <v>534</v>
      </c>
      <c r="E211" s="88" t="s">
        <v>132</v>
      </c>
      <c r="F211" s="101">
        <v>44998</v>
      </c>
      <c r="G211" s="90">
        <v>326539.77372</v>
      </c>
      <c r="H211" s="102">
        <v>2.3463999999999999E-2</v>
      </c>
      <c r="I211" s="90">
        <v>7.6619193999999988E-2</v>
      </c>
      <c r="J211" s="91">
        <f t="shared" si="3"/>
        <v>-1.2567529359753736E-5</v>
      </c>
      <c r="K211" s="91">
        <f>I211/'סכום נכסי הקרן'!$C$42</f>
        <v>1.3024502605314745E-7</v>
      </c>
    </row>
    <row r="212" spans="2:11">
      <c r="B212" s="86" t="s">
        <v>2334</v>
      </c>
      <c r="C212" s="87" t="s">
        <v>2335</v>
      </c>
      <c r="D212" s="88" t="s">
        <v>534</v>
      </c>
      <c r="E212" s="88" t="s">
        <v>132</v>
      </c>
      <c r="F212" s="101">
        <v>44991</v>
      </c>
      <c r="G212" s="90">
        <v>329250.56339199998</v>
      </c>
      <c r="H212" s="102">
        <v>-1.6331999999999999E-2</v>
      </c>
      <c r="I212" s="90">
        <v>-5.3774768000000001E-2</v>
      </c>
      <c r="J212" s="91">
        <f t="shared" si="3"/>
        <v>8.8204526877944683E-6</v>
      </c>
      <c r="K212" s="91">
        <f>I212/'סכום נכסי הקרן'!$C$42</f>
        <v>-9.1411768951288651E-8</v>
      </c>
    </row>
    <row r="213" spans="2:11">
      <c r="B213" s="86" t="s">
        <v>2336</v>
      </c>
      <c r="C213" s="87" t="s">
        <v>2337</v>
      </c>
      <c r="D213" s="88" t="s">
        <v>534</v>
      </c>
      <c r="E213" s="88" t="s">
        <v>132</v>
      </c>
      <c r="F213" s="101">
        <v>44991</v>
      </c>
      <c r="G213" s="90">
        <v>288424.56160000002</v>
      </c>
      <c r="H213" s="102">
        <v>-7.5230000000000005E-2</v>
      </c>
      <c r="I213" s="90">
        <v>-0.21698131400000001</v>
      </c>
      <c r="J213" s="91">
        <f t="shared" si="3"/>
        <v>3.5590547118166564E-5</v>
      </c>
      <c r="K213" s="91">
        <f>I213/'סכום נכסי הקרן'!$C$42</f>
        <v>-3.6884670041003268E-7</v>
      </c>
    </row>
    <row r="214" spans="2:11">
      <c r="B214" s="86" t="s">
        <v>2338</v>
      </c>
      <c r="C214" s="87" t="s">
        <v>2339</v>
      </c>
      <c r="D214" s="88" t="s">
        <v>534</v>
      </c>
      <c r="E214" s="88" t="s">
        <v>132</v>
      </c>
      <c r="F214" s="101">
        <v>44980</v>
      </c>
      <c r="G214" s="90">
        <v>327472.22212200001</v>
      </c>
      <c r="H214" s="102">
        <v>-0.180252</v>
      </c>
      <c r="I214" s="90">
        <v>-0.590276405</v>
      </c>
      <c r="J214" s="91">
        <f t="shared" si="3"/>
        <v>9.6820596288279778E-5</v>
      </c>
      <c r="K214" s="91">
        <f>I214/'סכום נכסי הקרן'!$C$42</f>
        <v>-1.0034113090224263E-6</v>
      </c>
    </row>
    <row r="215" spans="2:11">
      <c r="B215" s="86" t="s">
        <v>2340</v>
      </c>
      <c r="C215" s="87" t="s">
        <v>2341</v>
      </c>
      <c r="D215" s="88" t="s">
        <v>534</v>
      </c>
      <c r="E215" s="88" t="s">
        <v>132</v>
      </c>
      <c r="F215" s="101">
        <v>44980</v>
      </c>
      <c r="G215" s="90">
        <v>928615.00301400002</v>
      </c>
      <c r="H215" s="102">
        <v>-9.6423999999999996E-2</v>
      </c>
      <c r="I215" s="90">
        <v>-0.89540947900000001</v>
      </c>
      <c r="J215" s="91">
        <f t="shared" si="3"/>
        <v>1.4687031184815516E-4</v>
      </c>
      <c r="K215" s="91">
        <f>I215/'סכום נכסי הקרן'!$C$42</f>
        <v>-1.5221072531850205E-6</v>
      </c>
    </row>
    <row r="216" spans="2:11">
      <c r="B216" s="86" t="s">
        <v>2342</v>
      </c>
      <c r="C216" s="87" t="s">
        <v>2343</v>
      </c>
      <c r="D216" s="88" t="s">
        <v>534</v>
      </c>
      <c r="E216" s="88" t="s">
        <v>132</v>
      </c>
      <c r="F216" s="101">
        <v>44998</v>
      </c>
      <c r="G216" s="90">
        <v>546701.20197000005</v>
      </c>
      <c r="H216" s="102">
        <v>0.47483799999999998</v>
      </c>
      <c r="I216" s="90">
        <v>2.595944426</v>
      </c>
      <c r="J216" s="91">
        <f t="shared" si="3"/>
        <v>-4.2580202279397599E-4</v>
      </c>
      <c r="K216" s="91">
        <f>I216/'סכום נכסי הקרן'!$C$42</f>
        <v>4.4128479007087049E-6</v>
      </c>
    </row>
    <row r="217" spans="2:11">
      <c r="B217" s="86" t="s">
        <v>2342</v>
      </c>
      <c r="C217" s="87" t="s">
        <v>2344</v>
      </c>
      <c r="D217" s="88" t="s">
        <v>534</v>
      </c>
      <c r="E217" s="88" t="s">
        <v>132</v>
      </c>
      <c r="F217" s="101">
        <v>44998</v>
      </c>
      <c r="G217" s="90">
        <v>500619.02582999994</v>
      </c>
      <c r="H217" s="102">
        <v>0.47483799999999998</v>
      </c>
      <c r="I217" s="90">
        <v>2.377128796</v>
      </c>
      <c r="J217" s="91">
        <f t="shared" si="3"/>
        <v>-3.899106004122943E-4</v>
      </c>
      <c r="K217" s="91">
        <f>I217/'סכום נכסי הקרן'!$C$42</f>
        <v>4.0408830451375818E-6</v>
      </c>
    </row>
    <row r="218" spans="2:11">
      <c r="B218" s="86" t="s">
        <v>2345</v>
      </c>
      <c r="C218" s="87" t="s">
        <v>2346</v>
      </c>
      <c r="D218" s="88" t="s">
        <v>534</v>
      </c>
      <c r="E218" s="88" t="s">
        <v>132</v>
      </c>
      <c r="F218" s="101">
        <v>44987</v>
      </c>
      <c r="G218" s="90">
        <v>41376.1492</v>
      </c>
      <c r="H218" s="102">
        <v>0.42128700000000002</v>
      </c>
      <c r="I218" s="90">
        <v>0.17431225000000003</v>
      </c>
      <c r="J218" s="91">
        <f t="shared" si="3"/>
        <v>-2.8591717104720966E-5</v>
      </c>
      <c r="K218" s="91">
        <f>I218/'סכום נכסי הקרן'!$C$42</f>
        <v>2.9631352612026641E-7</v>
      </c>
    </row>
    <row r="219" spans="2:11">
      <c r="B219" s="86" t="s">
        <v>2345</v>
      </c>
      <c r="C219" s="87" t="s">
        <v>2347</v>
      </c>
      <c r="D219" s="88" t="s">
        <v>534</v>
      </c>
      <c r="E219" s="88" t="s">
        <v>132</v>
      </c>
      <c r="F219" s="101">
        <v>44987</v>
      </c>
      <c r="G219" s="90">
        <v>351097.42447500001</v>
      </c>
      <c r="H219" s="102">
        <v>0.42128700000000002</v>
      </c>
      <c r="I219" s="90">
        <v>1.479127171</v>
      </c>
      <c r="J219" s="91">
        <f t="shared" si="3"/>
        <v>-2.4261510958144495E-4</v>
      </c>
      <c r="K219" s="91">
        <f>I219/'סכום נכסי הקרן'!$C$42</f>
        <v>2.5143694009990935E-6</v>
      </c>
    </row>
    <row r="220" spans="2:11">
      <c r="B220" s="86" t="s">
        <v>2348</v>
      </c>
      <c r="C220" s="87" t="s">
        <v>2349</v>
      </c>
      <c r="D220" s="88" t="s">
        <v>534</v>
      </c>
      <c r="E220" s="88" t="s">
        <v>132</v>
      </c>
      <c r="F220" s="101">
        <v>44987</v>
      </c>
      <c r="G220" s="90">
        <v>248325.95136000001</v>
      </c>
      <c r="H220" s="102">
        <v>0.44897799999999999</v>
      </c>
      <c r="I220" s="90">
        <v>1.114929727</v>
      </c>
      <c r="J220" s="91">
        <f t="shared" si="3"/>
        <v>-1.8287730980483455E-4</v>
      </c>
      <c r="K220" s="91">
        <f>I220/'סכום נכסי הקרן'!$C$42</f>
        <v>1.8952698894293199E-6</v>
      </c>
    </row>
    <row r="221" spans="2:11">
      <c r="B221" s="86" t="s">
        <v>2350</v>
      </c>
      <c r="C221" s="87" t="s">
        <v>2351</v>
      </c>
      <c r="D221" s="88" t="s">
        <v>534</v>
      </c>
      <c r="E221" s="88" t="s">
        <v>132</v>
      </c>
      <c r="F221" s="101">
        <v>45001</v>
      </c>
      <c r="G221" s="90">
        <v>401812.27200000006</v>
      </c>
      <c r="H221" s="102">
        <v>0.31970100000000001</v>
      </c>
      <c r="I221" s="90">
        <v>1.2845994140000001</v>
      </c>
      <c r="J221" s="91">
        <f t="shared" si="3"/>
        <v>-2.1070752651049094E-4</v>
      </c>
      <c r="K221" s="91">
        <f>I221/'סכום נכסי הקרן'!$C$42</f>
        <v>2.1836915191810552E-6</v>
      </c>
    </row>
    <row r="222" spans="2:11">
      <c r="B222" s="86" t="s">
        <v>2352</v>
      </c>
      <c r="C222" s="87" t="s">
        <v>2353</v>
      </c>
      <c r="D222" s="88" t="s">
        <v>534</v>
      </c>
      <c r="E222" s="88" t="s">
        <v>132</v>
      </c>
      <c r="F222" s="101">
        <v>45001</v>
      </c>
      <c r="G222" s="90">
        <v>10050.887526</v>
      </c>
      <c r="H222" s="102">
        <v>0.37504900000000002</v>
      </c>
      <c r="I222" s="90">
        <v>3.7695711E-2</v>
      </c>
      <c r="J222" s="91">
        <f t="shared" si="3"/>
        <v>-6.183071499411648E-6</v>
      </c>
      <c r="K222" s="91">
        <f>I222/'סכום נכסי הקרן'!$C$42</f>
        <v>6.4078967749085406E-8</v>
      </c>
    </row>
    <row r="223" spans="2:11">
      <c r="B223" s="86" t="s">
        <v>2352</v>
      </c>
      <c r="C223" s="87" t="s">
        <v>2354</v>
      </c>
      <c r="D223" s="88" t="s">
        <v>534</v>
      </c>
      <c r="E223" s="88" t="s">
        <v>132</v>
      </c>
      <c r="F223" s="101">
        <v>45001</v>
      </c>
      <c r="G223" s="90">
        <v>629538.10919999995</v>
      </c>
      <c r="H223" s="102">
        <v>0.37504900000000002</v>
      </c>
      <c r="I223" s="90">
        <v>2.361073765</v>
      </c>
      <c r="J223" s="91">
        <f t="shared" si="3"/>
        <v>-3.8727716010927756E-4</v>
      </c>
      <c r="K223" s="91">
        <f>I223/'סכום נכסי הקרן'!$C$42</f>
        <v>4.0135910857510198E-6</v>
      </c>
    </row>
    <row r="224" spans="2:11">
      <c r="B224" s="86" t="s">
        <v>2355</v>
      </c>
      <c r="C224" s="87" t="s">
        <v>2356</v>
      </c>
      <c r="D224" s="88" t="s">
        <v>534</v>
      </c>
      <c r="E224" s="88" t="s">
        <v>132</v>
      </c>
      <c r="F224" s="101">
        <v>45001</v>
      </c>
      <c r="G224" s="90">
        <v>331653.71776000003</v>
      </c>
      <c r="H224" s="102">
        <v>0.37504900000000002</v>
      </c>
      <c r="I224" s="90">
        <v>1.2438625730000001</v>
      </c>
      <c r="J224" s="91">
        <f t="shared" si="3"/>
        <v>-2.040256310406545E-4</v>
      </c>
      <c r="K224" s="91">
        <f>I224/'סכום נכסי הקרן'!$C$42</f>
        <v>2.1144429322360151E-6</v>
      </c>
    </row>
    <row r="225" spans="2:11">
      <c r="B225" s="86" t="s">
        <v>2357</v>
      </c>
      <c r="C225" s="87" t="s">
        <v>2358</v>
      </c>
      <c r="D225" s="88" t="s">
        <v>534</v>
      </c>
      <c r="E225" s="88" t="s">
        <v>132</v>
      </c>
      <c r="F225" s="101">
        <v>44987</v>
      </c>
      <c r="G225" s="90">
        <v>482947.327896</v>
      </c>
      <c r="H225" s="102">
        <v>0.68375699999999995</v>
      </c>
      <c r="I225" s="90">
        <v>3.3021877630000001</v>
      </c>
      <c r="J225" s="91">
        <f t="shared" si="3"/>
        <v>-5.4164419509453491E-4</v>
      </c>
      <c r="K225" s="91">
        <f>I225/'סכום נכסי הקרן'!$C$42</f>
        <v>5.6133914854849533E-6</v>
      </c>
    </row>
    <row r="226" spans="2:11">
      <c r="B226" s="86" t="s">
        <v>2359</v>
      </c>
      <c r="C226" s="87" t="s">
        <v>2360</v>
      </c>
      <c r="D226" s="88" t="s">
        <v>534</v>
      </c>
      <c r="E226" s="88" t="s">
        <v>132</v>
      </c>
      <c r="F226" s="101">
        <v>44987</v>
      </c>
      <c r="G226" s="90">
        <v>658564.53804000001</v>
      </c>
      <c r="H226" s="102">
        <v>0.68375699999999995</v>
      </c>
      <c r="I226" s="90">
        <v>4.5029832970000001</v>
      </c>
      <c r="J226" s="91">
        <f t="shared" si="3"/>
        <v>-7.3860571792922012E-4</v>
      </c>
      <c r="K226" s="91">
        <f>I226/'סכום נכסי הקרן'!$C$42</f>
        <v>7.6546247254265414E-6</v>
      </c>
    </row>
    <row r="227" spans="2:11">
      <c r="B227" s="86" t="s">
        <v>2361</v>
      </c>
      <c r="C227" s="87" t="s">
        <v>2362</v>
      </c>
      <c r="D227" s="88" t="s">
        <v>534</v>
      </c>
      <c r="E227" s="88" t="s">
        <v>132</v>
      </c>
      <c r="F227" s="101">
        <v>44987</v>
      </c>
      <c r="G227" s="90">
        <v>69968.098199999993</v>
      </c>
      <c r="H227" s="102">
        <v>0.70639799999999997</v>
      </c>
      <c r="I227" s="90">
        <v>0.49425348099999999</v>
      </c>
      <c r="J227" s="91">
        <f t="shared" si="3"/>
        <v>-8.1070353384662158E-5</v>
      </c>
      <c r="K227" s="91">
        <f>I227/'סכום נכסי הקרן'!$C$42</f>
        <v>8.401818676101426E-7</v>
      </c>
    </row>
    <row r="228" spans="2:11">
      <c r="B228" s="86" t="s">
        <v>2363</v>
      </c>
      <c r="C228" s="87" t="s">
        <v>2364</v>
      </c>
      <c r="D228" s="88" t="s">
        <v>534</v>
      </c>
      <c r="E228" s="88" t="s">
        <v>132</v>
      </c>
      <c r="F228" s="101">
        <v>44987</v>
      </c>
      <c r="G228" s="90">
        <v>548956.14254999999</v>
      </c>
      <c r="H228" s="102">
        <v>0.71132200000000001</v>
      </c>
      <c r="I228" s="90">
        <v>3.9048469310000007</v>
      </c>
      <c r="J228" s="91">
        <f t="shared" si="3"/>
        <v>-6.4049588476076621E-4</v>
      </c>
      <c r="K228" s="91">
        <f>I228/'סכום נכסי הקרן'!$C$42</f>
        <v>6.6378522627325999E-6</v>
      </c>
    </row>
    <row r="229" spans="2:11">
      <c r="B229" s="86" t="s">
        <v>2365</v>
      </c>
      <c r="C229" s="87" t="s">
        <v>2366</v>
      </c>
      <c r="D229" s="88" t="s">
        <v>534</v>
      </c>
      <c r="E229" s="88" t="s">
        <v>132</v>
      </c>
      <c r="F229" s="101">
        <v>44987</v>
      </c>
      <c r="G229" s="90">
        <v>746787.56462399999</v>
      </c>
      <c r="H229" s="102">
        <v>0.73887199999999997</v>
      </c>
      <c r="I229" s="90">
        <v>5.5178025760000002</v>
      </c>
      <c r="J229" s="91">
        <f t="shared" si="3"/>
        <v>-9.0506232518192261E-4</v>
      </c>
      <c r="K229" s="91">
        <f>I229/'סכום נכסי הקרן'!$C$42</f>
        <v>9.3797167882925555E-6</v>
      </c>
    </row>
    <row r="230" spans="2:11">
      <c r="B230" s="86" t="s">
        <v>2367</v>
      </c>
      <c r="C230" s="87" t="s">
        <v>2368</v>
      </c>
      <c r="D230" s="88" t="s">
        <v>534</v>
      </c>
      <c r="E230" s="88" t="s">
        <v>132</v>
      </c>
      <c r="F230" s="101">
        <v>45007</v>
      </c>
      <c r="G230" s="90">
        <v>638203.03404599999</v>
      </c>
      <c r="H230" s="102">
        <v>1.0983309999999999</v>
      </c>
      <c r="I230" s="90">
        <v>7.0095809740000004</v>
      </c>
      <c r="J230" s="91">
        <f t="shared" si="3"/>
        <v>-1.1497525631803986E-3</v>
      </c>
      <c r="K230" s="91">
        <f>I230/'סכום נכסי הקרן'!$C$42</f>
        <v>1.1915592019674298E-5</v>
      </c>
    </row>
    <row r="231" spans="2:11">
      <c r="B231" s="86" t="s">
        <v>2369</v>
      </c>
      <c r="C231" s="87" t="s">
        <v>2370</v>
      </c>
      <c r="D231" s="88" t="s">
        <v>534</v>
      </c>
      <c r="E231" s="88" t="s">
        <v>132</v>
      </c>
      <c r="F231" s="101">
        <v>45007</v>
      </c>
      <c r="G231" s="90">
        <v>825491.08530000004</v>
      </c>
      <c r="H231" s="102">
        <v>1.125712</v>
      </c>
      <c r="I231" s="90">
        <v>9.2926546199999986</v>
      </c>
      <c r="J231" s="91">
        <f t="shared" si="3"/>
        <v>-1.5242356865161125E-3</v>
      </c>
      <c r="K231" s="91">
        <f>I231/'סכום נכסי הקרן'!$C$42</f>
        <v>1.5796590643916212E-5</v>
      </c>
    </row>
    <row r="232" spans="2:11">
      <c r="B232" s="86" t="s">
        <v>2371</v>
      </c>
      <c r="C232" s="87" t="s">
        <v>2372</v>
      </c>
      <c r="D232" s="88" t="s">
        <v>534</v>
      </c>
      <c r="E232" s="88" t="s">
        <v>132</v>
      </c>
      <c r="F232" s="101">
        <v>44985</v>
      </c>
      <c r="G232" s="90">
        <v>330242.142375</v>
      </c>
      <c r="H232" s="102">
        <v>0.96260599999999996</v>
      </c>
      <c r="I232" s="90">
        <v>3.1789294199999998</v>
      </c>
      <c r="J232" s="91">
        <f t="shared" si="3"/>
        <v>-5.2142663910605634E-4</v>
      </c>
      <c r="K232" s="91">
        <f>I232/'סכום נכסי הקרן'!$C$42</f>
        <v>5.4038645346362813E-6</v>
      </c>
    </row>
    <row r="233" spans="2:11">
      <c r="B233" s="86" t="s">
        <v>2371</v>
      </c>
      <c r="C233" s="87" t="s">
        <v>2373</v>
      </c>
      <c r="D233" s="88" t="s">
        <v>534</v>
      </c>
      <c r="E233" s="88" t="s">
        <v>132</v>
      </c>
      <c r="F233" s="101">
        <v>44985</v>
      </c>
      <c r="G233" s="90">
        <v>415775.63</v>
      </c>
      <c r="H233" s="102">
        <v>0.96260599999999996</v>
      </c>
      <c r="I233" s="90">
        <v>4.0022795780000004</v>
      </c>
      <c r="J233" s="91">
        <f t="shared" si="3"/>
        <v>-6.5647735869497415E-4</v>
      </c>
      <c r="K233" s="91">
        <f>I233/'סכום נכסי הקרן'!$C$42</f>
        <v>6.8034780933429054E-6</v>
      </c>
    </row>
    <row r="234" spans="2:11">
      <c r="B234" s="86" t="s">
        <v>2374</v>
      </c>
      <c r="C234" s="87" t="s">
        <v>2375</v>
      </c>
      <c r="D234" s="88" t="s">
        <v>534</v>
      </c>
      <c r="E234" s="88" t="s">
        <v>132</v>
      </c>
      <c r="F234" s="101">
        <v>44991</v>
      </c>
      <c r="G234" s="90">
        <v>249465.378</v>
      </c>
      <c r="H234" s="102">
        <v>0.99207100000000004</v>
      </c>
      <c r="I234" s="90">
        <v>2.4748734030000001</v>
      </c>
      <c r="J234" s="91">
        <f t="shared" si="3"/>
        <v>-4.0594324385448573E-4</v>
      </c>
      <c r="K234" s="91">
        <f>I234/'סכום נכסי הקרן'!$C$42</f>
        <v>4.2070391767887405E-6</v>
      </c>
    </row>
    <row r="235" spans="2:11">
      <c r="B235" s="86" t="s">
        <v>2376</v>
      </c>
      <c r="C235" s="87" t="s">
        <v>2377</v>
      </c>
      <c r="D235" s="88" t="s">
        <v>534</v>
      </c>
      <c r="E235" s="88" t="s">
        <v>132</v>
      </c>
      <c r="F235" s="101">
        <v>44985</v>
      </c>
      <c r="G235" s="90">
        <v>151219.62932199999</v>
      </c>
      <c r="H235" s="102">
        <v>0.97363100000000002</v>
      </c>
      <c r="I235" s="90">
        <v>1.4723208619999999</v>
      </c>
      <c r="J235" s="91">
        <f t="shared" si="3"/>
        <v>-2.4149869887906851E-4</v>
      </c>
      <c r="K235" s="91">
        <f>I235/'סכום נכסי הקרן'!$C$42</f>
        <v>2.5027993511623541E-6</v>
      </c>
    </row>
    <row r="236" spans="2:11">
      <c r="B236" s="86" t="s">
        <v>2378</v>
      </c>
      <c r="C236" s="87" t="s">
        <v>2379</v>
      </c>
      <c r="D236" s="88" t="s">
        <v>534</v>
      </c>
      <c r="E236" s="88" t="s">
        <v>132</v>
      </c>
      <c r="F236" s="101">
        <v>44985</v>
      </c>
      <c r="G236" s="90">
        <v>330287.85063</v>
      </c>
      <c r="H236" s="102">
        <v>0.97631100000000004</v>
      </c>
      <c r="I236" s="90">
        <v>3.2246376749999999</v>
      </c>
      <c r="J236" s="91">
        <f t="shared" si="3"/>
        <v>-5.2892397504377992E-4</v>
      </c>
      <c r="K236" s="91">
        <f>I236/'סכום נכסי הקרן'!$C$42</f>
        <v>5.481564032014431E-6</v>
      </c>
    </row>
    <row r="237" spans="2:11">
      <c r="B237" s="86" t="s">
        <v>2380</v>
      </c>
      <c r="C237" s="87" t="s">
        <v>2381</v>
      </c>
      <c r="D237" s="88" t="s">
        <v>534</v>
      </c>
      <c r="E237" s="88" t="s">
        <v>132</v>
      </c>
      <c r="F237" s="101">
        <v>44980</v>
      </c>
      <c r="G237" s="90">
        <v>220234.56145800001</v>
      </c>
      <c r="H237" s="102">
        <v>0.121252</v>
      </c>
      <c r="I237" s="90">
        <v>0.26703780300000002</v>
      </c>
      <c r="J237" s="91">
        <f t="shared" si="3"/>
        <v>-4.3801105886948321E-5</v>
      </c>
      <c r="K237" s="91">
        <f>I237/'סכום נכסי הקרן'!$C$42</f>
        <v>4.5393776406614596E-7</v>
      </c>
    </row>
    <row r="238" spans="2:11">
      <c r="B238" s="86" t="s">
        <v>2382</v>
      </c>
      <c r="C238" s="87" t="s">
        <v>2383</v>
      </c>
      <c r="D238" s="88" t="s">
        <v>534</v>
      </c>
      <c r="E238" s="88" t="s">
        <v>132</v>
      </c>
      <c r="F238" s="101">
        <v>44985</v>
      </c>
      <c r="G238" s="90">
        <v>1255649.6447749999</v>
      </c>
      <c r="H238" s="102">
        <v>1.0201439999999999</v>
      </c>
      <c r="I238" s="90">
        <v>12.809435540000001</v>
      </c>
      <c r="J238" s="91">
        <f t="shared" si="3"/>
        <v>-2.101078709217732E-3</v>
      </c>
      <c r="K238" s="91">
        <f>I238/'סכום נכסי הקרן'!$C$42</f>
        <v>2.177476919991371E-5</v>
      </c>
    </row>
    <row r="239" spans="2:11">
      <c r="B239" s="86" t="s">
        <v>2382</v>
      </c>
      <c r="C239" s="87" t="s">
        <v>2384</v>
      </c>
      <c r="D239" s="88" t="s">
        <v>534</v>
      </c>
      <c r="E239" s="88" t="s">
        <v>132</v>
      </c>
      <c r="F239" s="101">
        <v>44985</v>
      </c>
      <c r="G239" s="90">
        <v>10086.0461</v>
      </c>
      <c r="H239" s="102">
        <v>1.0201439999999999</v>
      </c>
      <c r="I239" s="90">
        <v>0.102892208</v>
      </c>
      <c r="J239" s="91">
        <f t="shared" si="3"/>
        <v>-1.6876983134668428E-5</v>
      </c>
      <c r="K239" s="91">
        <f>I239/'סכום נכסי הקרן'!$C$42</f>
        <v>1.7490654249933601E-7</v>
      </c>
    </row>
    <row r="240" spans="2:11">
      <c r="B240" s="86" t="s">
        <v>2385</v>
      </c>
      <c r="C240" s="87" t="s">
        <v>2386</v>
      </c>
      <c r="D240" s="88" t="s">
        <v>534</v>
      </c>
      <c r="E240" s="88" t="s">
        <v>132</v>
      </c>
      <c r="F240" s="101">
        <v>44991</v>
      </c>
      <c r="G240" s="90">
        <v>403475.32834799995</v>
      </c>
      <c r="H240" s="102">
        <v>1.057804</v>
      </c>
      <c r="I240" s="90">
        <v>4.2679786320000002</v>
      </c>
      <c r="J240" s="91">
        <f t="shared" si="3"/>
        <v>-7.000588751228785E-4</v>
      </c>
      <c r="K240" s="91">
        <f>I240/'סכום נכסי הקרן'!$C$42</f>
        <v>7.2551401169675154E-6</v>
      </c>
    </row>
    <row r="241" spans="2:11">
      <c r="B241" s="86" t="s">
        <v>2387</v>
      </c>
      <c r="C241" s="87" t="s">
        <v>2388</v>
      </c>
      <c r="D241" s="88" t="s">
        <v>534</v>
      </c>
      <c r="E241" s="88" t="s">
        <v>132</v>
      </c>
      <c r="F241" s="101">
        <v>44991</v>
      </c>
      <c r="G241" s="90">
        <v>358012.45403199998</v>
      </c>
      <c r="H241" s="102">
        <v>1.1152489999999999</v>
      </c>
      <c r="I241" s="90">
        <v>3.9927307689999996</v>
      </c>
      <c r="J241" s="91">
        <f t="shared" si="3"/>
        <v>-6.5491110706541263E-4</v>
      </c>
      <c r="K241" s="91">
        <f>I241/'סכום נכסי הקרן'!$C$42</f>
        <v>6.7872460656739423E-6</v>
      </c>
    </row>
    <row r="242" spans="2:11">
      <c r="B242" s="86" t="s">
        <v>2389</v>
      </c>
      <c r="C242" s="87" t="s">
        <v>2390</v>
      </c>
      <c r="D242" s="88" t="s">
        <v>534</v>
      </c>
      <c r="E242" s="88" t="s">
        <v>132</v>
      </c>
      <c r="F242" s="101">
        <v>45007</v>
      </c>
      <c r="G242" s="90">
        <v>124888.06535999998</v>
      </c>
      <c r="H242" s="102">
        <v>1.1299630000000001</v>
      </c>
      <c r="I242" s="90">
        <v>1.4111894919999999</v>
      </c>
      <c r="J242" s="91">
        <f t="shared" si="3"/>
        <v>-2.3147157320508962E-4</v>
      </c>
      <c r="K242" s="91">
        <f>I242/'סכום נכסי הקרן'!$C$42</f>
        <v>2.3988820888858205E-6</v>
      </c>
    </row>
    <row r="243" spans="2:11">
      <c r="B243" s="86" t="s">
        <v>2389</v>
      </c>
      <c r="C243" s="87" t="s">
        <v>2391</v>
      </c>
      <c r="D243" s="88" t="s">
        <v>534</v>
      </c>
      <c r="E243" s="88" t="s">
        <v>132</v>
      </c>
      <c r="F243" s="101">
        <v>45007</v>
      </c>
      <c r="G243" s="90">
        <v>140479.93960000001</v>
      </c>
      <c r="H243" s="102">
        <v>1.1299630000000001</v>
      </c>
      <c r="I243" s="90">
        <v>1.587371973</v>
      </c>
      <c r="J243" s="91">
        <f t="shared" si="3"/>
        <v>-2.6037005656216793E-4</v>
      </c>
      <c r="K243" s="91">
        <f>I243/'סכום נכסי הקרן'!$C$42</f>
        <v>2.6983748221029461E-6</v>
      </c>
    </row>
    <row r="244" spans="2:11">
      <c r="B244" s="86" t="s">
        <v>2389</v>
      </c>
      <c r="C244" s="87" t="s">
        <v>2392</v>
      </c>
      <c r="D244" s="88" t="s">
        <v>534</v>
      </c>
      <c r="E244" s="88" t="s">
        <v>132</v>
      </c>
      <c r="F244" s="101">
        <v>45007</v>
      </c>
      <c r="G244" s="90">
        <v>440871.35556</v>
      </c>
      <c r="H244" s="102">
        <v>1.1299630000000001</v>
      </c>
      <c r="I244" s="90">
        <v>4.9816851809999996</v>
      </c>
      <c r="J244" s="91">
        <f t="shared" si="3"/>
        <v>-8.1712520720679483E-4</v>
      </c>
      <c r="K244" s="91">
        <f>I244/'סכום נכסי הקרן'!$C$42</f>
        <v>8.4683704214889509E-6</v>
      </c>
    </row>
    <row r="245" spans="2:11">
      <c r="B245" s="86" t="s">
        <v>2393</v>
      </c>
      <c r="C245" s="87" t="s">
        <v>2394</v>
      </c>
      <c r="D245" s="88" t="s">
        <v>534</v>
      </c>
      <c r="E245" s="88" t="s">
        <v>132</v>
      </c>
      <c r="F245" s="101">
        <v>44984</v>
      </c>
      <c r="G245" s="90">
        <v>331384.84875</v>
      </c>
      <c r="H245" s="102">
        <v>1.304114</v>
      </c>
      <c r="I245" s="90">
        <v>4.3216357949999997</v>
      </c>
      <c r="J245" s="91">
        <f t="shared" si="3"/>
        <v>-7.0886003754914453E-4</v>
      </c>
      <c r="K245" s="91">
        <f>I245/'סכום נכסי הקרן'!$C$42</f>
        <v>7.3463519690900127E-6</v>
      </c>
    </row>
    <row r="246" spans="2:11">
      <c r="B246" s="86" t="s">
        <v>2395</v>
      </c>
      <c r="C246" s="87" t="s">
        <v>2396</v>
      </c>
      <c r="D246" s="88" t="s">
        <v>534</v>
      </c>
      <c r="E246" s="88" t="s">
        <v>132</v>
      </c>
      <c r="F246" s="101">
        <v>44999</v>
      </c>
      <c r="G246" s="90">
        <v>429986.98592200002</v>
      </c>
      <c r="H246" s="102">
        <v>0.52618200000000004</v>
      </c>
      <c r="I246" s="90">
        <v>2.2625152910000002</v>
      </c>
      <c r="J246" s="91">
        <f t="shared" si="3"/>
        <v>-3.7111102143066495E-4</v>
      </c>
      <c r="K246" s="91">
        <f>I246/'סכום נכסי הקרן'!$C$42</f>
        <v>3.8460514609686389E-6</v>
      </c>
    </row>
    <row r="247" spans="2:11">
      <c r="B247" s="86" t="s">
        <v>2397</v>
      </c>
      <c r="C247" s="87" t="s">
        <v>2398</v>
      </c>
      <c r="D247" s="88" t="s">
        <v>534</v>
      </c>
      <c r="E247" s="88" t="s">
        <v>132</v>
      </c>
      <c r="F247" s="101">
        <v>44984</v>
      </c>
      <c r="G247" s="90">
        <v>405774.58746000001</v>
      </c>
      <c r="H247" s="102">
        <v>1.288489</v>
      </c>
      <c r="I247" s="90">
        <v>5.2283589599999996</v>
      </c>
      <c r="J247" s="91">
        <f t="shared" si="3"/>
        <v>-8.5758608649852831E-4</v>
      </c>
      <c r="K247" s="91">
        <f>I247/'סכום נכסי הקרן'!$C$42</f>
        <v>8.8876913656962649E-6</v>
      </c>
    </row>
    <row r="248" spans="2:11">
      <c r="B248" s="86" t="s">
        <v>2399</v>
      </c>
      <c r="C248" s="87" t="s">
        <v>2400</v>
      </c>
      <c r="D248" s="88" t="s">
        <v>534</v>
      </c>
      <c r="E248" s="88" t="s">
        <v>132</v>
      </c>
      <c r="F248" s="101">
        <v>45005</v>
      </c>
      <c r="G248" s="90">
        <v>498722.77030500001</v>
      </c>
      <c r="H248" s="102">
        <v>1.668776</v>
      </c>
      <c r="I248" s="90">
        <v>8.3225643729999987</v>
      </c>
      <c r="J248" s="91">
        <f t="shared" si="3"/>
        <v>-1.3651157973042362E-3</v>
      </c>
      <c r="K248" s="91">
        <f>I248/'סכום נכסי הקרן'!$C$42</f>
        <v>1.4147533496507178E-5</v>
      </c>
    </row>
    <row r="249" spans="2:11">
      <c r="B249" s="86" t="s">
        <v>2401</v>
      </c>
      <c r="C249" s="87" t="s">
        <v>2402</v>
      </c>
      <c r="D249" s="88" t="s">
        <v>534</v>
      </c>
      <c r="E249" s="88" t="s">
        <v>132</v>
      </c>
      <c r="F249" s="101">
        <v>44984</v>
      </c>
      <c r="G249" s="90">
        <v>1053293.4101780001</v>
      </c>
      <c r="H249" s="102">
        <v>1.3698779999999999</v>
      </c>
      <c r="I249" s="90">
        <v>14.428831508</v>
      </c>
      <c r="J249" s="91">
        <f t="shared" si="3"/>
        <v>-2.3667015291720483E-3</v>
      </c>
      <c r="K249" s="91">
        <f>I249/'סכום נכסי הקרן'!$C$42</f>
        <v>2.4527581635431134E-5</v>
      </c>
    </row>
    <row r="250" spans="2:11">
      <c r="B250" s="86" t="s">
        <v>2403</v>
      </c>
      <c r="C250" s="87" t="s">
        <v>2404</v>
      </c>
      <c r="D250" s="88" t="s">
        <v>534</v>
      </c>
      <c r="E250" s="88" t="s">
        <v>132</v>
      </c>
      <c r="F250" s="101">
        <v>44984</v>
      </c>
      <c r="G250" s="90">
        <v>555050.57655</v>
      </c>
      <c r="H250" s="102">
        <v>1.4917100000000001</v>
      </c>
      <c r="I250" s="90">
        <v>8.2797456719999989</v>
      </c>
      <c r="J250" s="91">
        <f t="shared" si="3"/>
        <v>-1.3580924229528431E-3</v>
      </c>
      <c r="K250" s="91">
        <f>I250/'סכום נכסי הקרן'!$C$42</f>
        <v>1.4074745954167501E-5</v>
      </c>
    </row>
    <row r="251" spans="2:11">
      <c r="B251" s="86" t="s">
        <v>2405</v>
      </c>
      <c r="C251" s="87" t="s">
        <v>2406</v>
      </c>
      <c r="D251" s="88" t="s">
        <v>534</v>
      </c>
      <c r="E251" s="88" t="s">
        <v>132</v>
      </c>
      <c r="F251" s="101">
        <v>44979</v>
      </c>
      <c r="G251" s="90">
        <v>808860.82359099993</v>
      </c>
      <c r="H251" s="102">
        <v>1.0284199999999999</v>
      </c>
      <c r="I251" s="90">
        <v>8.3184895430000001</v>
      </c>
      <c r="J251" s="91">
        <f t="shared" si="3"/>
        <v>-1.3644474198000172E-3</v>
      </c>
      <c r="K251" s="91">
        <f>I251/'סכום נכסי הקרן'!$C$42</f>
        <v>1.4140606689896397E-5</v>
      </c>
    </row>
    <row r="252" spans="2:11">
      <c r="B252" s="86" t="s">
        <v>2407</v>
      </c>
      <c r="C252" s="87" t="s">
        <v>2408</v>
      </c>
      <c r="D252" s="88" t="s">
        <v>534</v>
      </c>
      <c r="E252" s="88" t="s">
        <v>132</v>
      </c>
      <c r="F252" s="101">
        <v>44950</v>
      </c>
      <c r="G252" s="90">
        <v>2169000</v>
      </c>
      <c r="H252" s="102">
        <v>7.0321189999999998</v>
      </c>
      <c r="I252" s="90">
        <v>152.52667000000002</v>
      </c>
      <c r="J252" s="91">
        <f t="shared" si="3"/>
        <v>-2.5018318560887889E-2</v>
      </c>
      <c r="K252" s="91">
        <f>I252/'סכום נכסי הקרן'!$C$42</f>
        <v>2.5928020213772846E-4</v>
      </c>
    </row>
    <row r="253" spans="2:11">
      <c r="B253" s="86" t="s">
        <v>2409</v>
      </c>
      <c r="C253" s="87" t="s">
        <v>2410</v>
      </c>
      <c r="D253" s="88" t="s">
        <v>534</v>
      </c>
      <c r="E253" s="88" t="s">
        <v>132</v>
      </c>
      <c r="F253" s="101">
        <v>44959</v>
      </c>
      <c r="G253" s="90">
        <v>975795.72089999984</v>
      </c>
      <c r="H253" s="102">
        <v>5.750807</v>
      </c>
      <c r="I253" s="90">
        <v>56.116127003999999</v>
      </c>
      <c r="J253" s="91">
        <f t="shared" si="3"/>
        <v>-9.2044961172319251E-3</v>
      </c>
      <c r="K253" s="91">
        <f>I253/'סכום נכסי הקרן'!$C$42</f>
        <v>9.5391846899847487E-5</v>
      </c>
    </row>
    <row r="254" spans="2:11">
      <c r="B254" s="86" t="s">
        <v>2411</v>
      </c>
      <c r="C254" s="87" t="s">
        <v>2412</v>
      </c>
      <c r="D254" s="88" t="s">
        <v>534</v>
      </c>
      <c r="E254" s="88" t="s">
        <v>132</v>
      </c>
      <c r="F254" s="101">
        <v>44943</v>
      </c>
      <c r="G254" s="90">
        <v>772212.44099999999</v>
      </c>
      <c r="H254" s="102">
        <v>5.7536189999999996</v>
      </c>
      <c r="I254" s="90">
        <v>44.430163020000002</v>
      </c>
      <c r="J254" s="91">
        <f t="shared" si="3"/>
        <v>-7.2876957986858339E-3</v>
      </c>
      <c r="K254" s="91">
        <f>I254/'סכום נכסי הקרן'!$C$42</f>
        <v>7.5526867850965511E-5</v>
      </c>
    </row>
    <row r="255" spans="2:11">
      <c r="B255" s="86" t="s">
        <v>2413</v>
      </c>
      <c r="C255" s="87" t="s">
        <v>2414</v>
      </c>
      <c r="D255" s="88" t="s">
        <v>534</v>
      </c>
      <c r="E255" s="88" t="s">
        <v>132</v>
      </c>
      <c r="F255" s="101">
        <v>44937</v>
      </c>
      <c r="G255" s="90">
        <v>1446000</v>
      </c>
      <c r="H255" s="102">
        <v>4.7388960000000004</v>
      </c>
      <c r="I255" s="90">
        <v>68.524439999999998</v>
      </c>
      <c r="J255" s="91">
        <f t="shared" si="3"/>
        <v>-1.1239780355307359E-2</v>
      </c>
      <c r="K255" s="91">
        <f>I255/'סכום נכסי הקרן'!$C$42</f>
        <v>1.1648474758266631E-4</v>
      </c>
    </row>
    <row r="256" spans="2:11">
      <c r="B256" s="86" t="s">
        <v>2415</v>
      </c>
      <c r="C256" s="87" t="s">
        <v>2416</v>
      </c>
      <c r="D256" s="88" t="s">
        <v>534</v>
      </c>
      <c r="E256" s="88" t="s">
        <v>132</v>
      </c>
      <c r="F256" s="101">
        <v>44956</v>
      </c>
      <c r="G256" s="90">
        <v>1084500</v>
      </c>
      <c r="H256" s="102">
        <v>4.4982319999999998</v>
      </c>
      <c r="I256" s="90">
        <v>48.783329999999999</v>
      </c>
      <c r="J256" s="91">
        <f t="shared" si="3"/>
        <v>-8.0017277660419574E-3</v>
      </c>
      <c r="K256" s="91">
        <f>I256/'סכום נכסי הקרן'!$C$42</f>
        <v>8.2926819705376843E-5</v>
      </c>
    </row>
    <row r="257" spans="2:11">
      <c r="B257" s="86" t="s">
        <v>2417</v>
      </c>
      <c r="C257" s="87" t="s">
        <v>2418</v>
      </c>
      <c r="D257" s="88" t="s">
        <v>534</v>
      </c>
      <c r="E257" s="88" t="s">
        <v>132</v>
      </c>
      <c r="F257" s="101">
        <v>44957</v>
      </c>
      <c r="G257" s="90">
        <v>418596.19929000008</v>
      </c>
      <c r="H257" s="102">
        <v>3.9673579999999999</v>
      </c>
      <c r="I257" s="90">
        <v>16.607210760999997</v>
      </c>
      <c r="J257" s="91">
        <f t="shared" si="3"/>
        <v>-2.7240120644245578E-3</v>
      </c>
      <c r="K257" s="91">
        <f>I257/'סכום נכסי הקרן'!$C$42</f>
        <v>2.8230610181523912E-5</v>
      </c>
    </row>
    <row r="258" spans="2:11">
      <c r="B258" s="86" t="s">
        <v>2419</v>
      </c>
      <c r="C258" s="87" t="s">
        <v>2420</v>
      </c>
      <c r="D258" s="88" t="s">
        <v>534</v>
      </c>
      <c r="E258" s="88" t="s">
        <v>132</v>
      </c>
      <c r="F258" s="101">
        <v>45014</v>
      </c>
      <c r="G258" s="90">
        <v>550784.47274999996</v>
      </c>
      <c r="H258" s="102">
        <v>1.326049</v>
      </c>
      <c r="I258" s="90">
        <v>7.3036713300000002</v>
      </c>
      <c r="J258" s="91">
        <f t="shared" si="3"/>
        <v>-1.1979909873988839E-3</v>
      </c>
      <c r="K258" s="91">
        <f>I258/'סכום נכסי הקרן'!$C$42</f>
        <v>1.2415516439124593E-5</v>
      </c>
    </row>
    <row r="259" spans="2:11">
      <c r="B259" s="86" t="s">
        <v>2421</v>
      </c>
      <c r="C259" s="87" t="s">
        <v>2422</v>
      </c>
      <c r="D259" s="88" t="s">
        <v>534</v>
      </c>
      <c r="E259" s="88" t="s">
        <v>132</v>
      </c>
      <c r="F259" s="101">
        <v>45014</v>
      </c>
      <c r="G259" s="90">
        <v>550784.47274999996</v>
      </c>
      <c r="H259" s="102">
        <v>0.95435700000000001</v>
      </c>
      <c r="I259" s="90">
        <v>5.2564493249999993</v>
      </c>
      <c r="J259" s="91">
        <f t="shared" si="3"/>
        <v>-8.6219363283820516E-4</v>
      </c>
      <c r="K259" s="91">
        <f>I259/'סכום נכסי הקרן'!$C$42</f>
        <v>8.9354421984871625E-6</v>
      </c>
    </row>
    <row r="260" spans="2:11">
      <c r="B260" s="86" t="s">
        <v>2423</v>
      </c>
      <c r="C260" s="87" t="s">
        <v>2424</v>
      </c>
      <c r="D260" s="88" t="s">
        <v>534</v>
      </c>
      <c r="E260" s="88" t="s">
        <v>132</v>
      </c>
      <c r="F260" s="101">
        <v>44991</v>
      </c>
      <c r="G260" s="90">
        <v>304197.47820000001</v>
      </c>
      <c r="H260" s="102">
        <v>0.81101900000000005</v>
      </c>
      <c r="I260" s="90">
        <v>2.4670989940000001</v>
      </c>
      <c r="J260" s="91">
        <f t="shared" si="3"/>
        <v>-4.0466803971487766E-4</v>
      </c>
      <c r="K260" s="91">
        <f>I260/'סכום נכסי הקרן'!$C$42</f>
        <v>4.1938234530269787E-6</v>
      </c>
    </row>
    <row r="261" spans="2:11">
      <c r="B261" s="86" t="s">
        <v>2425</v>
      </c>
      <c r="C261" s="87" t="s">
        <v>2426</v>
      </c>
      <c r="D261" s="88" t="s">
        <v>534</v>
      </c>
      <c r="E261" s="88" t="s">
        <v>132</v>
      </c>
      <c r="F261" s="101">
        <v>45014</v>
      </c>
      <c r="G261" s="90">
        <v>550784.47274999996</v>
      </c>
      <c r="H261" s="102">
        <v>0.83665299999999998</v>
      </c>
      <c r="I261" s="90">
        <v>4.6081539080000002</v>
      </c>
      <c r="J261" s="91">
        <f t="shared" si="3"/>
        <v>-7.5585641808048685E-4</v>
      </c>
      <c r="K261" s="91">
        <f>I261/'סכום נכסי הקרן'!$C$42</f>
        <v>7.8334043269154385E-6</v>
      </c>
    </row>
    <row r="262" spans="2:11">
      <c r="B262" s="86" t="s">
        <v>2427</v>
      </c>
      <c r="C262" s="87" t="s">
        <v>2428</v>
      </c>
      <c r="D262" s="88" t="s">
        <v>534</v>
      </c>
      <c r="E262" s="88" t="s">
        <v>132</v>
      </c>
      <c r="F262" s="101">
        <v>45015</v>
      </c>
      <c r="G262" s="90">
        <v>140402.26199999999</v>
      </c>
      <c r="H262" s="102">
        <v>0.61051200000000005</v>
      </c>
      <c r="I262" s="90">
        <v>0.85717231599999999</v>
      </c>
      <c r="J262" s="91">
        <f t="shared" si="3"/>
        <v>-1.4059842821758357E-4</v>
      </c>
      <c r="K262" s="91">
        <f>I262/'סכום נכסי הקרן'!$C$42</f>
        <v>1.4571078707700418E-6</v>
      </c>
    </row>
    <row r="263" spans="2:11">
      <c r="B263" s="86" t="s">
        <v>2429</v>
      </c>
      <c r="C263" s="87" t="s">
        <v>2430</v>
      </c>
      <c r="D263" s="88" t="s">
        <v>534</v>
      </c>
      <c r="E263" s="88" t="s">
        <v>132</v>
      </c>
      <c r="F263" s="101">
        <v>45015</v>
      </c>
      <c r="G263" s="90">
        <v>550784.47274999996</v>
      </c>
      <c r="H263" s="102">
        <v>0.54006500000000002</v>
      </c>
      <c r="I263" s="90">
        <v>2.9745916109999997</v>
      </c>
      <c r="J263" s="91">
        <f t="shared" si="3"/>
        <v>-4.8790995379721262E-4</v>
      </c>
      <c r="K263" s="91">
        <f>I263/'סכום נכסי הקרן'!$C$42</f>
        <v>5.056510537975235E-6</v>
      </c>
    </row>
    <row r="264" spans="2:11">
      <c r="B264" s="86" t="s">
        <v>2431</v>
      </c>
      <c r="C264" s="87" t="s">
        <v>2432</v>
      </c>
      <c r="D264" s="88" t="s">
        <v>534</v>
      </c>
      <c r="E264" s="88" t="s">
        <v>132</v>
      </c>
      <c r="F264" s="101">
        <v>44999</v>
      </c>
      <c r="G264" s="90">
        <v>2277450</v>
      </c>
      <c r="H264" s="102">
        <v>0.11649</v>
      </c>
      <c r="I264" s="90">
        <v>2.653</v>
      </c>
      <c r="J264" s="91">
        <f t="shared" si="3"/>
        <v>-4.3516061251475276E-4</v>
      </c>
      <c r="K264" s="91">
        <f>I264/'סכום נכסי הקרן'!$C$42</f>
        <v>4.5098367142703208E-6</v>
      </c>
    </row>
    <row r="265" spans="2:11">
      <c r="B265" s="86" t="s">
        <v>2433</v>
      </c>
      <c r="C265" s="87" t="s">
        <v>2434</v>
      </c>
      <c r="D265" s="88" t="s">
        <v>534</v>
      </c>
      <c r="E265" s="88" t="s">
        <v>132</v>
      </c>
      <c r="F265" s="101">
        <v>44998</v>
      </c>
      <c r="G265" s="90">
        <v>252179.056125</v>
      </c>
      <c r="H265" s="102">
        <v>1.4385E-2</v>
      </c>
      <c r="I265" s="90">
        <v>3.6274718999999997E-2</v>
      </c>
      <c r="J265" s="91">
        <f t="shared" si="3"/>
        <v>-5.9499920613797728E-6</v>
      </c>
      <c r="K265" s="91">
        <f>I265/'סכום נכסי הקרן'!$C$42</f>
        <v>6.16634223694079E-8</v>
      </c>
    </row>
    <row r="266" spans="2:11">
      <c r="B266" s="86" t="s">
        <v>2435</v>
      </c>
      <c r="C266" s="87" t="s">
        <v>2436</v>
      </c>
      <c r="D266" s="88" t="s">
        <v>534</v>
      </c>
      <c r="E266" s="88" t="s">
        <v>132</v>
      </c>
      <c r="F266" s="101">
        <v>44980</v>
      </c>
      <c r="G266" s="90">
        <v>405596.63760000007</v>
      </c>
      <c r="H266" s="102">
        <v>-0.13503899999999999</v>
      </c>
      <c r="I266" s="90">
        <v>-0.54771444599999997</v>
      </c>
      <c r="J266" s="91">
        <f t="shared" si="3"/>
        <v>8.9839334264809074E-5</v>
      </c>
      <c r="K266" s="91">
        <f>I266/'סכום נכסי הקרן'!$C$42</f>
        <v>-9.3106020260347859E-7</v>
      </c>
    </row>
    <row r="267" spans="2:11">
      <c r="B267" s="86" t="s">
        <v>2437</v>
      </c>
      <c r="C267" s="87" t="s">
        <v>2438</v>
      </c>
      <c r="D267" s="88" t="s">
        <v>534</v>
      </c>
      <c r="E267" s="88" t="s">
        <v>132</v>
      </c>
      <c r="F267" s="101">
        <v>44998</v>
      </c>
      <c r="G267" s="90">
        <v>1084500</v>
      </c>
      <c r="H267" s="102">
        <v>-0.43399399999999999</v>
      </c>
      <c r="I267" s="90">
        <v>-4.7066699999999999</v>
      </c>
      <c r="J267" s="91">
        <f t="shared" si="3"/>
        <v>7.7201560501500611E-4</v>
      </c>
      <c r="K267" s="91">
        <f>I267/'סכום נכסי הקרן'!$C$42</f>
        <v>-8.0008719065038409E-6</v>
      </c>
    </row>
    <row r="268" spans="2:11">
      <c r="B268" s="86" t="s">
        <v>2439</v>
      </c>
      <c r="C268" s="87" t="s">
        <v>2440</v>
      </c>
      <c r="D268" s="88" t="s">
        <v>534</v>
      </c>
      <c r="E268" s="88" t="s">
        <v>132</v>
      </c>
      <c r="F268" s="101">
        <v>45000</v>
      </c>
      <c r="G268" s="90">
        <v>416063.364</v>
      </c>
      <c r="H268" s="102">
        <v>-0.42268299999999998</v>
      </c>
      <c r="I268" s="90">
        <v>-1.758630208</v>
      </c>
      <c r="J268" s="91">
        <f t="shared" ref="J268:J331" si="4">IFERROR(I268/$I$11,0)</f>
        <v>2.8846083622322921E-4</v>
      </c>
      <c r="K268" s="91">
        <f>I268/'סכום נכסי הקרן'!$C$42</f>
        <v>-2.9894968258059745E-6</v>
      </c>
    </row>
    <row r="269" spans="2:11">
      <c r="B269" s="86" t="s">
        <v>2441</v>
      </c>
      <c r="C269" s="87" t="s">
        <v>2442</v>
      </c>
      <c r="D269" s="88" t="s">
        <v>534</v>
      </c>
      <c r="E269" s="88" t="s">
        <v>132</v>
      </c>
      <c r="F269" s="101">
        <v>44986</v>
      </c>
      <c r="G269" s="90">
        <v>385549.130925</v>
      </c>
      <c r="H269" s="102">
        <v>-0.58312600000000003</v>
      </c>
      <c r="I269" s="90">
        <v>-2.2482367029999999</v>
      </c>
      <c r="J269" s="91">
        <f t="shared" si="4"/>
        <v>3.6876896372243806E-4</v>
      </c>
      <c r="K269" s="91">
        <f>I269/'סכום נכסי הקרן'!$C$42</f>
        <v>-3.8217792783865274E-6</v>
      </c>
    </row>
    <row r="270" spans="2:11">
      <c r="B270" s="86" t="s">
        <v>2443</v>
      </c>
      <c r="C270" s="87" t="s">
        <v>2444</v>
      </c>
      <c r="D270" s="88" t="s">
        <v>534</v>
      </c>
      <c r="E270" s="88" t="s">
        <v>132</v>
      </c>
      <c r="F270" s="101">
        <v>44984</v>
      </c>
      <c r="G270" s="90">
        <v>440627.57819999999</v>
      </c>
      <c r="H270" s="102">
        <v>-1.1100969999999999</v>
      </c>
      <c r="I270" s="90">
        <v>-4.8913927279999996</v>
      </c>
      <c r="J270" s="91">
        <f t="shared" si="4"/>
        <v>8.0231490974997635E-4</v>
      </c>
      <c r="K270" s="91">
        <f>I270/'סכום נכסי הקרן'!$C$42</f>
        <v>-8.3148822120803835E-6</v>
      </c>
    </row>
    <row r="271" spans="2:11">
      <c r="B271" s="86" t="s">
        <v>2445</v>
      </c>
      <c r="C271" s="87" t="s">
        <v>2446</v>
      </c>
      <c r="D271" s="88" t="s">
        <v>534</v>
      </c>
      <c r="E271" s="88" t="s">
        <v>132</v>
      </c>
      <c r="F271" s="101">
        <v>45001</v>
      </c>
      <c r="G271" s="90">
        <v>374457.02759999997</v>
      </c>
      <c r="H271" s="102">
        <v>-1.309129</v>
      </c>
      <c r="I271" s="90">
        <v>-4.9021241579999995</v>
      </c>
      <c r="J271" s="91">
        <f t="shared" si="4"/>
        <v>8.0407514180876234E-4</v>
      </c>
      <c r="K271" s="91">
        <f>I271/'סכום נכסי הקרן'!$C$42</f>
        <v>-8.333124578085142E-6</v>
      </c>
    </row>
    <row r="272" spans="2:11">
      <c r="B272" s="86" t="s">
        <v>2447</v>
      </c>
      <c r="C272" s="87" t="s">
        <v>2448</v>
      </c>
      <c r="D272" s="88" t="s">
        <v>534</v>
      </c>
      <c r="E272" s="88" t="s">
        <v>132</v>
      </c>
      <c r="F272" s="101">
        <v>45005</v>
      </c>
      <c r="G272" s="90">
        <v>723950.25335999997</v>
      </c>
      <c r="H272" s="102">
        <v>-1.4729829999999999</v>
      </c>
      <c r="I272" s="90">
        <v>-10.663663668</v>
      </c>
      <c r="J272" s="91">
        <f t="shared" si="4"/>
        <v>1.749116627749037E-3</v>
      </c>
      <c r="K272" s="91">
        <f>I272/'סכום נכסי הקרן'!$C$42</f>
        <v>-1.8127169965539735E-5</v>
      </c>
    </row>
    <row r="273" spans="2:11">
      <c r="B273" s="86" t="s">
        <v>2449</v>
      </c>
      <c r="C273" s="87" t="s">
        <v>2450</v>
      </c>
      <c r="D273" s="88" t="s">
        <v>534</v>
      </c>
      <c r="E273" s="88" t="s">
        <v>132</v>
      </c>
      <c r="F273" s="101">
        <v>44984</v>
      </c>
      <c r="G273" s="90">
        <v>440627.57819999999</v>
      </c>
      <c r="H273" s="102">
        <v>-1.350622</v>
      </c>
      <c r="I273" s="90">
        <v>-5.9512148009999999</v>
      </c>
      <c r="J273" s="91">
        <f t="shared" si="4"/>
        <v>9.7615313909160282E-4</v>
      </c>
      <c r="K273" s="91">
        <f>I273/'סכום נכסי הקרן'!$C$42</f>
        <v>-1.0116474558635031E-5</v>
      </c>
    </row>
    <row r="274" spans="2:11">
      <c r="B274" s="86" t="s">
        <v>2451</v>
      </c>
      <c r="C274" s="87" t="s">
        <v>2452</v>
      </c>
      <c r="D274" s="88" t="s">
        <v>534</v>
      </c>
      <c r="E274" s="88" t="s">
        <v>132</v>
      </c>
      <c r="F274" s="101">
        <v>45001</v>
      </c>
      <c r="G274" s="90">
        <v>100871.62245</v>
      </c>
      <c r="H274" s="102">
        <v>-1.4662980000000001</v>
      </c>
      <c r="I274" s="90">
        <v>-1.4790784240000001</v>
      </c>
      <c r="J274" s="91">
        <f t="shared" si="4"/>
        <v>2.4260711381273849E-4</v>
      </c>
      <c r="K274" s="91">
        <f>I274/'סכום נכסי הקרן'!$C$42</f>
        <v>-2.5142865359367826E-6</v>
      </c>
    </row>
    <row r="275" spans="2:11">
      <c r="B275" s="86" t="s">
        <v>2453</v>
      </c>
      <c r="C275" s="87" t="s">
        <v>2454</v>
      </c>
      <c r="D275" s="88" t="s">
        <v>534</v>
      </c>
      <c r="E275" s="88" t="s">
        <v>132</v>
      </c>
      <c r="F275" s="101">
        <v>45005</v>
      </c>
      <c r="G275" s="90">
        <v>249638.0184</v>
      </c>
      <c r="H275" s="102">
        <v>-1.5426500000000001</v>
      </c>
      <c r="I275" s="90">
        <v>-3.8510400970000003</v>
      </c>
      <c r="J275" s="91">
        <f t="shared" si="4"/>
        <v>6.3167017241967324E-4</v>
      </c>
      <c r="K275" s="91">
        <f>I275/'סכום נכסי הקרן'!$C$42</f>
        <v>-6.5463859847635652E-6</v>
      </c>
    </row>
    <row r="276" spans="2:11">
      <c r="B276" s="86" t="s">
        <v>2455</v>
      </c>
      <c r="C276" s="87" t="s">
        <v>2456</v>
      </c>
      <c r="D276" s="88" t="s">
        <v>534</v>
      </c>
      <c r="E276" s="88" t="s">
        <v>132</v>
      </c>
      <c r="F276" s="101">
        <v>44984</v>
      </c>
      <c r="G276" s="90">
        <v>550784.47274999996</v>
      </c>
      <c r="H276" s="102">
        <v>-1.587091</v>
      </c>
      <c r="I276" s="90">
        <v>-8.7414497830000002</v>
      </c>
      <c r="J276" s="91">
        <f t="shared" si="4"/>
        <v>1.4338238378579845E-3</v>
      </c>
      <c r="K276" s="91">
        <f>I276/'סכום נכסי הקרן'!$C$42</f>
        <v>-1.4859597123001782E-5</v>
      </c>
    </row>
    <row r="277" spans="2:11">
      <c r="B277" s="86" t="s">
        <v>2457</v>
      </c>
      <c r="C277" s="87" t="s">
        <v>2458</v>
      </c>
      <c r="D277" s="88" t="s">
        <v>534</v>
      </c>
      <c r="E277" s="88" t="s">
        <v>132</v>
      </c>
      <c r="F277" s="101">
        <v>45014</v>
      </c>
      <c r="G277" s="90">
        <v>187266.72073500001</v>
      </c>
      <c r="H277" s="102">
        <v>1.3773169999999999</v>
      </c>
      <c r="I277" s="90">
        <v>2.5792558850000002</v>
      </c>
      <c r="J277" s="91">
        <f t="shared" si="4"/>
        <v>-4.2306467046697351E-4</v>
      </c>
      <c r="K277" s="91">
        <f>I277/'סכום נכסי הקרן'!$C$42</f>
        <v>4.3844790371921556E-6</v>
      </c>
    </row>
    <row r="278" spans="2:11">
      <c r="B278" s="86" t="s">
        <v>2457</v>
      </c>
      <c r="C278" s="87" t="s">
        <v>2459</v>
      </c>
      <c r="D278" s="88" t="s">
        <v>534</v>
      </c>
      <c r="E278" s="88" t="s">
        <v>132</v>
      </c>
      <c r="F278" s="101">
        <v>45014</v>
      </c>
      <c r="G278" s="90">
        <v>936333.60367500002</v>
      </c>
      <c r="H278" s="102">
        <v>1.3219920000000001</v>
      </c>
      <c r="I278" s="90">
        <v>12.378252537</v>
      </c>
      <c r="J278" s="91">
        <f t="shared" si="4"/>
        <v>-2.0303535453687193E-3</v>
      </c>
      <c r="K278" s="91">
        <f>I278/'סכום נכסי הקרן'!$C$42</f>
        <v>2.1041800885741552E-5</v>
      </c>
    </row>
    <row r="279" spans="2:11">
      <c r="B279" s="86" t="s">
        <v>2457</v>
      </c>
      <c r="C279" s="87" t="s">
        <v>2460</v>
      </c>
      <c r="D279" s="88" t="s">
        <v>534</v>
      </c>
      <c r="E279" s="88" t="s">
        <v>132</v>
      </c>
      <c r="F279" s="101">
        <v>45014</v>
      </c>
      <c r="G279" s="90">
        <v>252179.056125</v>
      </c>
      <c r="H279" s="102">
        <v>1.3773169999999999</v>
      </c>
      <c r="I279" s="90">
        <v>3.4733043440000002</v>
      </c>
      <c r="J279" s="91">
        <f t="shared" si="4"/>
        <v>-5.6971173983610685E-4</v>
      </c>
      <c r="K279" s="91">
        <f>I279/'סכום נכסי הקרן'!$C$42</f>
        <v>5.9042726914458321E-6</v>
      </c>
    </row>
    <row r="280" spans="2:11">
      <c r="B280" s="92"/>
      <c r="C280" s="87"/>
      <c r="D280" s="87"/>
      <c r="E280" s="87"/>
      <c r="F280" s="87"/>
      <c r="G280" s="90"/>
      <c r="H280" s="102"/>
      <c r="I280" s="87"/>
      <c r="J280" s="91"/>
      <c r="K280" s="87"/>
    </row>
    <row r="281" spans="2:11">
      <c r="B281" s="85" t="s">
        <v>195</v>
      </c>
      <c r="C281" s="80"/>
      <c r="D281" s="81"/>
      <c r="E281" s="81"/>
      <c r="F281" s="99"/>
      <c r="G281" s="83"/>
      <c r="H281" s="100"/>
      <c r="I281" s="83">
        <v>-1024.7738617320001</v>
      </c>
      <c r="J281" s="84">
        <f t="shared" si="4"/>
        <v>0.16808941626852836</v>
      </c>
      <c r="K281" s="84">
        <f>I281/'סכום נכסי הקרן'!$C$42</f>
        <v>-1.7420138656100833E-3</v>
      </c>
    </row>
    <row r="282" spans="2:11">
      <c r="B282" s="86" t="s">
        <v>2461</v>
      </c>
      <c r="C282" s="87" t="s">
        <v>2462</v>
      </c>
      <c r="D282" s="88" t="s">
        <v>534</v>
      </c>
      <c r="E282" s="88" t="s">
        <v>136</v>
      </c>
      <c r="F282" s="101">
        <v>44971</v>
      </c>
      <c r="G282" s="90">
        <v>335468.56777600001</v>
      </c>
      <c r="H282" s="102">
        <v>-4.337917</v>
      </c>
      <c r="I282" s="90">
        <v>-14.552347858999999</v>
      </c>
      <c r="J282" s="91">
        <f t="shared" si="4"/>
        <v>2.3869614051451903E-3</v>
      </c>
      <c r="K282" s="91">
        <f>I282/'סכום נכסי הקרן'!$C$42</f>
        <v>-2.4737547174274895E-5</v>
      </c>
    </row>
    <row r="283" spans="2:11">
      <c r="B283" s="86" t="s">
        <v>2463</v>
      </c>
      <c r="C283" s="87" t="s">
        <v>2464</v>
      </c>
      <c r="D283" s="88" t="s">
        <v>534</v>
      </c>
      <c r="E283" s="88" t="s">
        <v>136</v>
      </c>
      <c r="F283" s="101">
        <v>44971</v>
      </c>
      <c r="G283" s="90">
        <v>188757.53048399999</v>
      </c>
      <c r="H283" s="102">
        <v>-4.4007630000000004</v>
      </c>
      <c r="I283" s="90">
        <v>-8.3067717439999988</v>
      </c>
      <c r="J283" s="91">
        <f t="shared" si="4"/>
        <v>1.3625253977155223E-3</v>
      </c>
      <c r="K283" s="91">
        <f>I283/'סכום נכסי הקרן'!$C$42</f>
        <v>-1.4120687594479643E-5</v>
      </c>
    </row>
    <row r="284" spans="2:11">
      <c r="B284" s="86" t="s">
        <v>2465</v>
      </c>
      <c r="C284" s="87" t="s">
        <v>2466</v>
      </c>
      <c r="D284" s="88" t="s">
        <v>534</v>
      </c>
      <c r="E284" s="88" t="s">
        <v>134</v>
      </c>
      <c r="F284" s="101">
        <v>44896</v>
      </c>
      <c r="G284" s="90">
        <v>179734.00031100001</v>
      </c>
      <c r="H284" s="102">
        <v>3.154093</v>
      </c>
      <c r="I284" s="90">
        <v>5.6689775400000002</v>
      </c>
      <c r="J284" s="91">
        <f t="shared" si="4"/>
        <v>-9.2985892900066956E-4</v>
      </c>
      <c r="K284" s="91">
        <f>I284/'סכום נכסי הקרן'!$C$42</f>
        <v>9.6366992243746123E-6</v>
      </c>
    </row>
    <row r="285" spans="2:11">
      <c r="B285" s="86" t="s">
        <v>2467</v>
      </c>
      <c r="C285" s="87" t="s">
        <v>2468</v>
      </c>
      <c r="D285" s="88" t="s">
        <v>534</v>
      </c>
      <c r="E285" s="88" t="s">
        <v>134</v>
      </c>
      <c r="F285" s="101">
        <v>45001</v>
      </c>
      <c r="G285" s="90">
        <v>162925.57941100001</v>
      </c>
      <c r="H285" s="102">
        <v>2.4791850000000002</v>
      </c>
      <c r="I285" s="90">
        <v>4.0392258669999999</v>
      </c>
      <c r="J285" s="91">
        <f t="shared" si="4"/>
        <v>-6.6253750560465628E-4</v>
      </c>
      <c r="K285" s="91">
        <f>I285/'סכום נכסי הקרן'!$C$42</f>
        <v>6.8662831180651967E-6</v>
      </c>
    </row>
    <row r="286" spans="2:11">
      <c r="B286" s="86" t="s">
        <v>2469</v>
      </c>
      <c r="C286" s="87" t="s">
        <v>2470</v>
      </c>
      <c r="D286" s="88" t="s">
        <v>534</v>
      </c>
      <c r="E286" s="88" t="s">
        <v>135</v>
      </c>
      <c r="F286" s="101">
        <v>44973</v>
      </c>
      <c r="G286" s="90">
        <v>279181.34854699997</v>
      </c>
      <c r="H286" s="102">
        <v>2.5248699999999999</v>
      </c>
      <c r="I286" s="90">
        <v>7.0489663679999994</v>
      </c>
      <c r="J286" s="91">
        <f t="shared" si="4"/>
        <v>-1.1562127863907923E-3</v>
      </c>
      <c r="K286" s="91">
        <f>I286/'סכום נכסי הקרן'!$C$42</f>
        <v>1.1982543280837962E-5</v>
      </c>
    </row>
    <row r="287" spans="2:11">
      <c r="B287" s="86" t="s">
        <v>2471</v>
      </c>
      <c r="C287" s="87" t="s">
        <v>2472</v>
      </c>
      <c r="D287" s="88" t="s">
        <v>534</v>
      </c>
      <c r="E287" s="88" t="s">
        <v>132</v>
      </c>
      <c r="F287" s="101">
        <v>44971</v>
      </c>
      <c r="G287" s="90">
        <v>577408.90051399998</v>
      </c>
      <c r="H287" s="102">
        <v>-1.5438719999999999</v>
      </c>
      <c r="I287" s="90">
        <v>-8.9144535779999998</v>
      </c>
      <c r="J287" s="91">
        <f t="shared" si="4"/>
        <v>1.4622009345031321E-3</v>
      </c>
      <c r="K287" s="91">
        <f>I287/'סכום נכסי הקרן'!$C$42</f>
        <v>-1.5153686405474113E-5</v>
      </c>
    </row>
    <row r="288" spans="2:11">
      <c r="B288" s="86" t="s">
        <v>2473</v>
      </c>
      <c r="C288" s="87" t="s">
        <v>2474</v>
      </c>
      <c r="D288" s="88" t="s">
        <v>534</v>
      </c>
      <c r="E288" s="88" t="s">
        <v>132</v>
      </c>
      <c r="F288" s="101">
        <v>44971</v>
      </c>
      <c r="G288" s="90">
        <v>1278566.544945</v>
      </c>
      <c r="H288" s="102">
        <v>-1.389672</v>
      </c>
      <c r="I288" s="90">
        <v>-17.767877371999997</v>
      </c>
      <c r="J288" s="91">
        <f t="shared" si="4"/>
        <v>2.9143914060635258E-3</v>
      </c>
      <c r="K288" s="91">
        <f>I288/'סכום נכסי הקרן'!$C$42</f>
        <v>-3.0203628234790218E-5</v>
      </c>
    </row>
    <row r="289" spans="2:11">
      <c r="B289" s="86" t="s">
        <v>2475</v>
      </c>
      <c r="C289" s="87" t="s">
        <v>2476</v>
      </c>
      <c r="D289" s="88" t="s">
        <v>534</v>
      </c>
      <c r="E289" s="88" t="s">
        <v>132</v>
      </c>
      <c r="F289" s="101">
        <v>44971</v>
      </c>
      <c r="G289" s="90">
        <v>742393.47771000001</v>
      </c>
      <c r="H289" s="102">
        <v>-1.3416809999999999</v>
      </c>
      <c r="I289" s="90">
        <v>-9.9605547029999997</v>
      </c>
      <c r="J289" s="91">
        <f t="shared" si="4"/>
        <v>1.6337885735183495E-3</v>
      </c>
      <c r="K289" s="91">
        <f>I289/'סכום נכסי הקרן'!$C$42</f>
        <v>-1.6931954502106034E-5</v>
      </c>
    </row>
    <row r="290" spans="2:11">
      <c r="B290" s="86" t="s">
        <v>2477</v>
      </c>
      <c r="C290" s="87" t="s">
        <v>2478</v>
      </c>
      <c r="D290" s="88" t="s">
        <v>534</v>
      </c>
      <c r="E290" s="88" t="s">
        <v>132</v>
      </c>
      <c r="F290" s="101">
        <v>44971</v>
      </c>
      <c r="G290" s="90">
        <v>1466392.0948059999</v>
      </c>
      <c r="H290" s="102">
        <v>-1.2307410000000001</v>
      </c>
      <c r="I290" s="90">
        <v>-18.047493934999999</v>
      </c>
      <c r="J290" s="91">
        <f t="shared" si="4"/>
        <v>2.9602557539053467E-3</v>
      </c>
      <c r="K290" s="91">
        <f>I290/'סכום נכסי הקרן'!$C$42</f>
        <v>-3.0678948642530693E-5</v>
      </c>
    </row>
    <row r="291" spans="2:11">
      <c r="B291" s="86" t="s">
        <v>2479</v>
      </c>
      <c r="C291" s="87" t="s">
        <v>2480</v>
      </c>
      <c r="D291" s="88" t="s">
        <v>534</v>
      </c>
      <c r="E291" s="88" t="s">
        <v>132</v>
      </c>
      <c r="F291" s="101">
        <v>44987</v>
      </c>
      <c r="G291" s="90">
        <v>128681.536136</v>
      </c>
      <c r="H291" s="102">
        <v>1.8158749999999999</v>
      </c>
      <c r="I291" s="90">
        <v>2.3366957670000001</v>
      </c>
      <c r="J291" s="91">
        <f t="shared" si="4"/>
        <v>-3.8327853796771581E-4</v>
      </c>
      <c r="K291" s="91">
        <f>I291/'סכום נכסי הקרן'!$C$42</f>
        <v>3.9721509084420081E-6</v>
      </c>
    </row>
    <row r="292" spans="2:11">
      <c r="B292" s="86" t="s">
        <v>2481</v>
      </c>
      <c r="C292" s="87" t="s">
        <v>2482</v>
      </c>
      <c r="D292" s="88" t="s">
        <v>534</v>
      </c>
      <c r="E292" s="88" t="s">
        <v>132</v>
      </c>
      <c r="F292" s="101">
        <v>44987</v>
      </c>
      <c r="G292" s="90">
        <v>576592.26768799999</v>
      </c>
      <c r="H292" s="102">
        <v>1.8305560000000001</v>
      </c>
      <c r="I292" s="90">
        <v>10.554841855000001</v>
      </c>
      <c r="J292" s="91">
        <f t="shared" si="4"/>
        <v>-1.7312670360415188E-3</v>
      </c>
      <c r="K292" s="91">
        <f>I292/'סכום נכסי הקרן'!$C$42</f>
        <v>1.7942183682998891E-5</v>
      </c>
    </row>
    <row r="293" spans="2:11">
      <c r="B293" s="86" t="s">
        <v>2483</v>
      </c>
      <c r="C293" s="87" t="s">
        <v>2484</v>
      </c>
      <c r="D293" s="88" t="s">
        <v>534</v>
      </c>
      <c r="E293" s="88" t="s">
        <v>132</v>
      </c>
      <c r="F293" s="101">
        <v>44987</v>
      </c>
      <c r="G293" s="90">
        <v>179824.197934</v>
      </c>
      <c r="H293" s="102">
        <v>1.8305560000000001</v>
      </c>
      <c r="I293" s="90">
        <v>3.2917818520000002</v>
      </c>
      <c r="J293" s="91">
        <f t="shared" si="4"/>
        <v>-5.3993735657039852E-4</v>
      </c>
      <c r="K293" s="91">
        <f>I293/'סכום נכסי הקרן'!$C$42</f>
        <v>5.5957024694754438E-6</v>
      </c>
    </row>
    <row r="294" spans="2:11">
      <c r="B294" s="86" t="s">
        <v>2485</v>
      </c>
      <c r="C294" s="87" t="s">
        <v>2486</v>
      </c>
      <c r="D294" s="88" t="s">
        <v>534</v>
      </c>
      <c r="E294" s="88" t="s">
        <v>136</v>
      </c>
      <c r="F294" s="101">
        <v>44971</v>
      </c>
      <c r="G294" s="90">
        <v>130620.43</v>
      </c>
      <c r="H294" s="102">
        <v>4.1499790000000001</v>
      </c>
      <c r="I294" s="90">
        <v>5.4207200000000002</v>
      </c>
      <c r="J294" s="91">
        <f t="shared" si="4"/>
        <v>-8.891382719453338E-4</v>
      </c>
      <c r="K294" s="91">
        <f>I294/'סכום נכסי הקרן'!$C$42</f>
        <v>9.21468604364094E-6</v>
      </c>
    </row>
    <row r="295" spans="2:11">
      <c r="B295" s="86" t="s">
        <v>2487</v>
      </c>
      <c r="C295" s="87" t="s">
        <v>2488</v>
      </c>
      <c r="D295" s="88" t="s">
        <v>534</v>
      </c>
      <c r="E295" s="88" t="s">
        <v>136</v>
      </c>
      <c r="F295" s="101">
        <v>44971</v>
      </c>
      <c r="G295" s="90">
        <v>506533.8</v>
      </c>
      <c r="H295" s="102">
        <v>4.1978660000000003</v>
      </c>
      <c r="I295" s="90">
        <v>21.26361</v>
      </c>
      <c r="J295" s="91">
        <f t="shared" si="4"/>
        <v>-3.4877819645212295E-3</v>
      </c>
      <c r="K295" s="91">
        <f>I295/'סכום נכסי הקרן'!$C$42</f>
        <v>3.6146026783236161E-5</v>
      </c>
    </row>
    <row r="296" spans="2:11">
      <c r="B296" s="86" t="s">
        <v>2489</v>
      </c>
      <c r="C296" s="87" t="s">
        <v>2490</v>
      </c>
      <c r="D296" s="88" t="s">
        <v>534</v>
      </c>
      <c r="E296" s="88" t="s">
        <v>132</v>
      </c>
      <c r="F296" s="101">
        <v>44970</v>
      </c>
      <c r="G296" s="90">
        <v>1174787.965934</v>
      </c>
      <c r="H296" s="102">
        <v>1.651397</v>
      </c>
      <c r="I296" s="90">
        <v>19.400414312000002</v>
      </c>
      <c r="J296" s="91">
        <f t="shared" si="4"/>
        <v>-3.1821696852807752E-3</v>
      </c>
      <c r="K296" s="91">
        <f>I296/'סכום נכסי הקרן'!$C$42</f>
        <v>3.2978779018587636E-5</v>
      </c>
    </row>
    <row r="297" spans="2:11">
      <c r="B297" s="86" t="s">
        <v>2489</v>
      </c>
      <c r="C297" s="87" t="s">
        <v>2491</v>
      </c>
      <c r="D297" s="88" t="s">
        <v>534</v>
      </c>
      <c r="E297" s="88" t="s">
        <v>132</v>
      </c>
      <c r="F297" s="101">
        <v>44970</v>
      </c>
      <c r="G297" s="90">
        <v>461824.6</v>
      </c>
      <c r="H297" s="102">
        <v>1.6513979999999999</v>
      </c>
      <c r="I297" s="90">
        <v>7.6265600000000004</v>
      </c>
      <c r="J297" s="91">
        <f t="shared" si="4"/>
        <v>-1.2509530799021912E-3</v>
      </c>
      <c r="K297" s="91">
        <f>I297/'סכום נכסי הקרן'!$C$42</f>
        <v>1.296439513440839E-5</v>
      </c>
    </row>
    <row r="298" spans="2:11">
      <c r="B298" s="86" t="s">
        <v>2492</v>
      </c>
      <c r="C298" s="87" t="s">
        <v>2493</v>
      </c>
      <c r="D298" s="88" t="s">
        <v>534</v>
      </c>
      <c r="E298" s="88" t="s">
        <v>132</v>
      </c>
      <c r="F298" s="101">
        <v>44970</v>
      </c>
      <c r="G298" s="90">
        <v>248339.758726</v>
      </c>
      <c r="H298" s="102">
        <v>1.6499220000000001</v>
      </c>
      <c r="I298" s="90">
        <v>4.0974116649999992</v>
      </c>
      <c r="J298" s="91">
        <f t="shared" si="4"/>
        <v>-6.7208148129155397E-4</v>
      </c>
      <c r="K298" s="91">
        <f>I298/'סכום נכסי הקרן'!$C$42</f>
        <v>6.9651932002625257E-6</v>
      </c>
    </row>
    <row r="299" spans="2:11">
      <c r="B299" s="86" t="s">
        <v>2494</v>
      </c>
      <c r="C299" s="87" t="s">
        <v>2495</v>
      </c>
      <c r="D299" s="88" t="s">
        <v>534</v>
      </c>
      <c r="E299" s="88" t="s">
        <v>132</v>
      </c>
      <c r="F299" s="101">
        <v>44970</v>
      </c>
      <c r="G299" s="90">
        <v>330995.311269</v>
      </c>
      <c r="H299" s="102">
        <v>1.613038</v>
      </c>
      <c r="I299" s="90">
        <v>5.3390798860000004</v>
      </c>
      <c r="J299" s="91">
        <f t="shared" si="4"/>
        <v>-8.757471818533571E-4</v>
      </c>
      <c r="K299" s="91">
        <f>I299/'סכום נכסי הקרן'!$C$42</f>
        <v>9.075905951867697E-6</v>
      </c>
    </row>
    <row r="300" spans="2:11">
      <c r="B300" s="86" t="s">
        <v>2496</v>
      </c>
      <c r="C300" s="87" t="s">
        <v>2497</v>
      </c>
      <c r="D300" s="88" t="s">
        <v>534</v>
      </c>
      <c r="E300" s="88" t="s">
        <v>134</v>
      </c>
      <c r="F300" s="101">
        <v>44845</v>
      </c>
      <c r="G300" s="90">
        <v>184457.719924</v>
      </c>
      <c r="H300" s="102">
        <v>-10.597344</v>
      </c>
      <c r="I300" s="90">
        <v>-19.547619027</v>
      </c>
      <c r="J300" s="91">
        <f t="shared" si="4"/>
        <v>3.2063150655840013E-3</v>
      </c>
      <c r="K300" s="91">
        <f>I300/'סכום נכסי הקרן'!$C$42</f>
        <v>-3.3229012425380206E-5</v>
      </c>
    </row>
    <row r="301" spans="2:11">
      <c r="B301" s="86" t="s">
        <v>2498</v>
      </c>
      <c r="C301" s="87" t="s">
        <v>2499</v>
      </c>
      <c r="D301" s="88" t="s">
        <v>534</v>
      </c>
      <c r="E301" s="88" t="s">
        <v>134</v>
      </c>
      <c r="F301" s="101">
        <v>44854</v>
      </c>
      <c r="G301" s="90">
        <v>259939.91189799999</v>
      </c>
      <c r="H301" s="102">
        <v>-9.6897590000000005</v>
      </c>
      <c r="I301" s="90">
        <v>-25.187550097999999</v>
      </c>
      <c r="J301" s="91">
        <f t="shared" si="4"/>
        <v>4.1314096224620055E-3</v>
      </c>
      <c r="K301" s="91">
        <f>I301/'סכום נכסי הקרן'!$C$42</f>
        <v>-4.28163355350484E-5</v>
      </c>
    </row>
    <row r="302" spans="2:11">
      <c r="B302" s="86" t="s">
        <v>2500</v>
      </c>
      <c r="C302" s="87" t="s">
        <v>2501</v>
      </c>
      <c r="D302" s="88" t="s">
        <v>534</v>
      </c>
      <c r="E302" s="88" t="s">
        <v>134</v>
      </c>
      <c r="F302" s="101">
        <v>44811</v>
      </c>
      <c r="G302" s="90">
        <v>332073.46646600001</v>
      </c>
      <c r="H302" s="102">
        <v>-8.4125829999999997</v>
      </c>
      <c r="I302" s="90">
        <v>-27.935955232000001</v>
      </c>
      <c r="J302" s="91">
        <f t="shared" si="4"/>
        <v>4.5822191443429449E-3</v>
      </c>
      <c r="K302" s="91">
        <f>I302/'סכום נכסי הקרן'!$C$42</f>
        <v>-4.7488351509040953E-5</v>
      </c>
    </row>
    <row r="303" spans="2:11">
      <c r="B303" s="86" t="s">
        <v>2502</v>
      </c>
      <c r="C303" s="87" t="s">
        <v>2503</v>
      </c>
      <c r="D303" s="88" t="s">
        <v>534</v>
      </c>
      <c r="E303" s="88" t="s">
        <v>134</v>
      </c>
      <c r="F303" s="101">
        <v>44811</v>
      </c>
      <c r="G303" s="90">
        <v>874851.73612000002</v>
      </c>
      <c r="H303" s="102">
        <v>-8.3640539999999994</v>
      </c>
      <c r="I303" s="90">
        <v>-73.173074374000009</v>
      </c>
      <c r="J303" s="91">
        <f t="shared" si="4"/>
        <v>1.2002276616727254E-2</v>
      </c>
      <c r="K303" s="91">
        <f>I303/'סכום נכסי הקרן'!$C$42</f>
        <v>-1.2438696468446966E-4</v>
      </c>
    </row>
    <row r="304" spans="2:11">
      <c r="B304" s="86" t="s">
        <v>2504</v>
      </c>
      <c r="C304" s="87" t="s">
        <v>2460</v>
      </c>
      <c r="D304" s="88" t="s">
        <v>534</v>
      </c>
      <c r="E304" s="88" t="s">
        <v>134</v>
      </c>
      <c r="F304" s="101">
        <v>44811</v>
      </c>
      <c r="G304" s="90">
        <v>334648.08493200003</v>
      </c>
      <c r="H304" s="102">
        <v>-8.3532759999999993</v>
      </c>
      <c r="I304" s="90">
        <v>-27.954078517000003</v>
      </c>
      <c r="J304" s="91">
        <f t="shared" si="4"/>
        <v>4.5851918317916371E-3</v>
      </c>
      <c r="K304" s="91">
        <f>I304/'סכום נכסי הקרן'!$C$42</f>
        <v>-4.7519159294972426E-5</v>
      </c>
    </row>
    <row r="305" spans="2:11">
      <c r="B305" s="86" t="s">
        <v>2505</v>
      </c>
      <c r="C305" s="87" t="s">
        <v>2506</v>
      </c>
      <c r="D305" s="88" t="s">
        <v>534</v>
      </c>
      <c r="E305" s="88" t="s">
        <v>134</v>
      </c>
      <c r="F305" s="101">
        <v>44811</v>
      </c>
      <c r="G305" s="90">
        <v>251060.955105</v>
      </c>
      <c r="H305" s="102">
        <v>-8.3209540000000004</v>
      </c>
      <c r="I305" s="90">
        <v>-20.890667487999998</v>
      </c>
      <c r="J305" s="91">
        <f t="shared" si="4"/>
        <v>3.4266097474255977E-3</v>
      </c>
      <c r="K305" s="91">
        <f>I305/'סכום נכסי הקרן'!$C$42</f>
        <v>-3.5512061523933559E-5</v>
      </c>
    </row>
    <row r="306" spans="2:11">
      <c r="B306" s="86" t="s">
        <v>2507</v>
      </c>
      <c r="C306" s="87" t="s">
        <v>2508</v>
      </c>
      <c r="D306" s="88" t="s">
        <v>534</v>
      </c>
      <c r="E306" s="88" t="s">
        <v>134</v>
      </c>
      <c r="F306" s="101">
        <v>44810</v>
      </c>
      <c r="G306" s="90">
        <v>186051.63696900001</v>
      </c>
      <c r="H306" s="102">
        <v>-7.6175959999999998</v>
      </c>
      <c r="I306" s="90">
        <v>-14.172662111999999</v>
      </c>
      <c r="J306" s="91">
        <f t="shared" si="4"/>
        <v>2.3246831231144172E-3</v>
      </c>
      <c r="K306" s="91">
        <f>I306/'סכום נכסי הקרן'!$C$42</f>
        <v>-2.4092119084676042E-5</v>
      </c>
    </row>
    <row r="307" spans="2:11">
      <c r="B307" s="86" t="s">
        <v>2509</v>
      </c>
      <c r="C307" s="87" t="s">
        <v>2510</v>
      </c>
      <c r="D307" s="88" t="s">
        <v>534</v>
      </c>
      <c r="E307" s="88" t="s">
        <v>134</v>
      </c>
      <c r="F307" s="101">
        <v>44860</v>
      </c>
      <c r="G307" s="90">
        <v>199790.97086199999</v>
      </c>
      <c r="H307" s="102">
        <v>-7.1247619999999996</v>
      </c>
      <c r="I307" s="90">
        <v>-14.234630358</v>
      </c>
      <c r="J307" s="91">
        <f t="shared" si="4"/>
        <v>2.3348475180958819E-3</v>
      </c>
      <c r="K307" s="91">
        <f>I307/'סכום נכסי הקרן'!$C$42</f>
        <v>-2.419745895310037E-5</v>
      </c>
    </row>
    <row r="308" spans="2:11">
      <c r="B308" s="86" t="s">
        <v>2511</v>
      </c>
      <c r="C308" s="87" t="s">
        <v>2512</v>
      </c>
      <c r="D308" s="88" t="s">
        <v>534</v>
      </c>
      <c r="E308" s="88" t="s">
        <v>134</v>
      </c>
      <c r="F308" s="101">
        <v>44861</v>
      </c>
      <c r="G308" s="90">
        <v>202079.51834499999</v>
      </c>
      <c r="H308" s="102">
        <v>-6.7711819999999996</v>
      </c>
      <c r="I308" s="90">
        <v>-13.683172694000001</v>
      </c>
      <c r="J308" s="91">
        <f t="shared" si="4"/>
        <v>2.2443941992710817E-3</v>
      </c>
      <c r="K308" s="91">
        <f>I308/'סכום נכסי הקרן'!$C$42</f>
        <v>-2.3260035651376681E-5</v>
      </c>
    </row>
    <row r="309" spans="2:11">
      <c r="B309" s="86" t="s">
        <v>2513</v>
      </c>
      <c r="C309" s="87" t="s">
        <v>2514</v>
      </c>
      <c r="D309" s="88" t="s">
        <v>534</v>
      </c>
      <c r="E309" s="88" t="s">
        <v>134</v>
      </c>
      <c r="F309" s="101">
        <v>44755</v>
      </c>
      <c r="G309" s="90">
        <v>333471.40703599999</v>
      </c>
      <c r="H309" s="102">
        <v>-5.8416990000000002</v>
      </c>
      <c r="I309" s="90">
        <v>-19.480395074</v>
      </c>
      <c r="J309" s="91">
        <f t="shared" si="4"/>
        <v>3.1952885987301971E-3</v>
      </c>
      <c r="K309" s="91">
        <f>I309/'סכום נכסי הקרן'!$C$42</f>
        <v>-3.3114738376636223E-5</v>
      </c>
    </row>
    <row r="310" spans="2:11">
      <c r="B310" s="86" t="s">
        <v>2515</v>
      </c>
      <c r="C310" s="87" t="s">
        <v>2516</v>
      </c>
      <c r="D310" s="88" t="s">
        <v>534</v>
      </c>
      <c r="E310" s="88" t="s">
        <v>134</v>
      </c>
      <c r="F310" s="101">
        <v>44753</v>
      </c>
      <c r="G310" s="90">
        <v>453507.12231100001</v>
      </c>
      <c r="H310" s="102">
        <v>-5.7254940000000003</v>
      </c>
      <c r="I310" s="90">
        <v>-25.965524435999999</v>
      </c>
      <c r="J310" s="91">
        <f t="shared" si="4"/>
        <v>4.259017534050712E-3</v>
      </c>
      <c r="K310" s="91">
        <f>I310/'סכום נכסי הקרן'!$C$42</f>
        <v>-4.4138814702885771E-5</v>
      </c>
    </row>
    <row r="311" spans="2:11">
      <c r="B311" s="86" t="s">
        <v>2517</v>
      </c>
      <c r="C311" s="87" t="s">
        <v>2518</v>
      </c>
      <c r="D311" s="88" t="s">
        <v>534</v>
      </c>
      <c r="E311" s="88" t="s">
        <v>134</v>
      </c>
      <c r="F311" s="101">
        <v>44753</v>
      </c>
      <c r="G311" s="90">
        <v>214422.41527100001</v>
      </c>
      <c r="H311" s="102">
        <v>-5.5726579999999997</v>
      </c>
      <c r="I311" s="90">
        <v>-11.949028808</v>
      </c>
      <c r="J311" s="91">
        <f t="shared" si="4"/>
        <v>1.9599497531269153E-3</v>
      </c>
      <c r="K311" s="91">
        <f>I311/'סכום נכסי הקרן'!$C$42</f>
        <v>-2.031216314292956E-5</v>
      </c>
    </row>
    <row r="312" spans="2:11">
      <c r="B312" s="86" t="s">
        <v>2519</v>
      </c>
      <c r="C312" s="87" t="s">
        <v>2282</v>
      </c>
      <c r="D312" s="88" t="s">
        <v>534</v>
      </c>
      <c r="E312" s="88" t="s">
        <v>134</v>
      </c>
      <c r="F312" s="101">
        <v>44769</v>
      </c>
      <c r="G312" s="90">
        <v>134905.89961399999</v>
      </c>
      <c r="H312" s="102">
        <v>-5.2355710000000002</v>
      </c>
      <c r="I312" s="90">
        <v>-7.0630943370000008</v>
      </c>
      <c r="J312" s="91">
        <f t="shared" si="4"/>
        <v>1.1585301386876751E-3</v>
      </c>
      <c r="K312" s="91">
        <f>I312/'סכום נכסי הקרן'!$C$42</f>
        <v>-1.2006559426067619E-5</v>
      </c>
    </row>
    <row r="313" spans="2:11">
      <c r="B313" s="86" t="s">
        <v>2520</v>
      </c>
      <c r="C313" s="87" t="s">
        <v>2521</v>
      </c>
      <c r="D313" s="88" t="s">
        <v>534</v>
      </c>
      <c r="E313" s="88" t="s">
        <v>134</v>
      </c>
      <c r="F313" s="101">
        <v>44769</v>
      </c>
      <c r="G313" s="90">
        <v>1272255.291095</v>
      </c>
      <c r="H313" s="102">
        <v>-5.2050650000000003</v>
      </c>
      <c r="I313" s="90">
        <v>-66.221716483999998</v>
      </c>
      <c r="J313" s="91">
        <f t="shared" si="4"/>
        <v>1.086207414510205E-2</v>
      </c>
      <c r="K313" s="91">
        <f>I313/'סכום נכסי הקרן'!$C$42</f>
        <v>-1.1257034612949238E-4</v>
      </c>
    </row>
    <row r="314" spans="2:11">
      <c r="B314" s="86" t="s">
        <v>2522</v>
      </c>
      <c r="C314" s="87" t="s">
        <v>2523</v>
      </c>
      <c r="D314" s="88" t="s">
        <v>534</v>
      </c>
      <c r="E314" s="88" t="s">
        <v>134</v>
      </c>
      <c r="F314" s="101">
        <v>44769</v>
      </c>
      <c r="G314" s="90">
        <v>1405238.0640110001</v>
      </c>
      <c r="H314" s="102">
        <v>-5.154261</v>
      </c>
      <c r="I314" s="90">
        <v>-72.429638322000002</v>
      </c>
      <c r="J314" s="91">
        <f t="shared" si="4"/>
        <v>1.1880333877279882E-2</v>
      </c>
      <c r="K314" s="91">
        <f>I314/'סכום נכסי הקרן'!$C$42</f>
        <v>-1.2312319717522661E-4</v>
      </c>
    </row>
    <row r="315" spans="2:11">
      <c r="B315" s="86" t="s">
        <v>2524</v>
      </c>
      <c r="C315" s="87" t="s">
        <v>2525</v>
      </c>
      <c r="D315" s="88" t="s">
        <v>534</v>
      </c>
      <c r="E315" s="88" t="s">
        <v>134</v>
      </c>
      <c r="F315" s="101">
        <v>44888</v>
      </c>
      <c r="G315" s="90">
        <v>347962.11258000002</v>
      </c>
      <c r="H315" s="102">
        <v>-4.2947740000000003</v>
      </c>
      <c r="I315" s="90">
        <v>-14.944187871</v>
      </c>
      <c r="J315" s="91">
        <f t="shared" si="4"/>
        <v>2.4512333009724459E-3</v>
      </c>
      <c r="K315" s="91">
        <f>I315/'סכום נכסי הקרן'!$C$42</f>
        <v>-2.5403636308175279E-5</v>
      </c>
    </row>
    <row r="316" spans="2:11">
      <c r="B316" s="86" t="s">
        <v>2526</v>
      </c>
      <c r="C316" s="87" t="s">
        <v>2527</v>
      </c>
      <c r="D316" s="88" t="s">
        <v>534</v>
      </c>
      <c r="E316" s="88" t="s">
        <v>134</v>
      </c>
      <c r="F316" s="101">
        <v>44895</v>
      </c>
      <c r="G316" s="90">
        <v>130860.249245</v>
      </c>
      <c r="H316" s="102">
        <v>-3.9963350000000002</v>
      </c>
      <c r="I316" s="90">
        <v>-5.2296134209999998</v>
      </c>
      <c r="J316" s="91">
        <f t="shared" si="4"/>
        <v>8.5779185054569605E-4</v>
      </c>
      <c r="K316" s="91">
        <f>I316/'סכום נכסי הקרן'!$C$42</f>
        <v>-8.8898238249026043E-6</v>
      </c>
    </row>
    <row r="317" spans="2:11">
      <c r="B317" s="86" t="s">
        <v>2528</v>
      </c>
      <c r="C317" s="87" t="s">
        <v>2529</v>
      </c>
      <c r="D317" s="88" t="s">
        <v>534</v>
      </c>
      <c r="E317" s="88" t="s">
        <v>134</v>
      </c>
      <c r="F317" s="101">
        <v>44784</v>
      </c>
      <c r="G317" s="90">
        <v>578984.63775500003</v>
      </c>
      <c r="H317" s="102">
        <v>-3.5158399999999999</v>
      </c>
      <c r="I317" s="90">
        <v>-20.356170693999999</v>
      </c>
      <c r="J317" s="91">
        <f t="shared" si="4"/>
        <v>3.3389384499268372E-3</v>
      </c>
      <c r="K317" s="91">
        <f>I317/'סכום נכסי הקרן'!$C$42</f>
        <v>-3.4603470018000283E-5</v>
      </c>
    </row>
    <row r="318" spans="2:11">
      <c r="B318" s="86" t="s">
        <v>2530</v>
      </c>
      <c r="C318" s="87" t="s">
        <v>2531</v>
      </c>
      <c r="D318" s="88" t="s">
        <v>534</v>
      </c>
      <c r="E318" s="88" t="s">
        <v>134</v>
      </c>
      <c r="F318" s="101">
        <v>44880</v>
      </c>
      <c r="G318" s="90">
        <v>638367.46568400005</v>
      </c>
      <c r="H318" s="102">
        <v>-3.478154</v>
      </c>
      <c r="I318" s="90">
        <v>-22.203404975000002</v>
      </c>
      <c r="J318" s="91">
        <f t="shared" si="4"/>
        <v>3.6419326456216018E-3</v>
      </c>
      <c r="K318" s="91">
        <f>I318/'סכום נכסי הקרן'!$C$42</f>
        <v>-3.7743584974770935E-5</v>
      </c>
    </row>
    <row r="319" spans="2:11">
      <c r="B319" s="86" t="s">
        <v>2532</v>
      </c>
      <c r="C319" s="87" t="s">
        <v>2533</v>
      </c>
      <c r="D319" s="88" t="s">
        <v>534</v>
      </c>
      <c r="E319" s="88" t="s">
        <v>134</v>
      </c>
      <c r="F319" s="101">
        <v>44880</v>
      </c>
      <c r="G319" s="90">
        <v>232254.79646899999</v>
      </c>
      <c r="H319" s="102">
        <v>-3.4241670000000002</v>
      </c>
      <c r="I319" s="90">
        <v>-7.9527928780000003</v>
      </c>
      <c r="J319" s="91">
        <f t="shared" si="4"/>
        <v>1.304463709006198E-3</v>
      </c>
      <c r="K319" s="91">
        <f>I319/'סכום נכסי הקרן'!$C$42</f>
        <v>-1.3518958651410452E-5</v>
      </c>
    </row>
    <row r="320" spans="2:11">
      <c r="B320" s="86" t="s">
        <v>2534</v>
      </c>
      <c r="C320" s="87" t="s">
        <v>2535</v>
      </c>
      <c r="D320" s="88" t="s">
        <v>534</v>
      </c>
      <c r="E320" s="88" t="s">
        <v>134</v>
      </c>
      <c r="F320" s="101">
        <v>44880</v>
      </c>
      <c r="G320" s="90">
        <v>18211.528273</v>
      </c>
      <c r="H320" s="102">
        <v>-3.3898410000000001</v>
      </c>
      <c r="I320" s="90">
        <v>-0.61734190999999994</v>
      </c>
      <c r="J320" s="91">
        <f t="shared" si="4"/>
        <v>1.0126003908278452E-4</v>
      </c>
      <c r="K320" s="91">
        <f>I320/'סכום נכסי הקרן'!$C$42</f>
        <v>-1.0494199815212076E-6</v>
      </c>
    </row>
    <row r="321" spans="2:11">
      <c r="B321" s="86" t="s">
        <v>2534</v>
      </c>
      <c r="C321" s="87" t="s">
        <v>2536</v>
      </c>
      <c r="D321" s="88" t="s">
        <v>534</v>
      </c>
      <c r="E321" s="88" t="s">
        <v>134</v>
      </c>
      <c r="F321" s="101">
        <v>44880</v>
      </c>
      <c r="G321" s="90">
        <v>1266208.88931</v>
      </c>
      <c r="H321" s="102">
        <v>-3.3898410000000001</v>
      </c>
      <c r="I321" s="90">
        <v>-42.922472550000002</v>
      </c>
      <c r="J321" s="91">
        <f t="shared" si="4"/>
        <v>7.0403955693575807E-3</v>
      </c>
      <c r="K321" s="91">
        <f>I321/'סכום נכסי הקרן'!$C$42</f>
        <v>-7.2963943676309851E-5</v>
      </c>
    </row>
    <row r="322" spans="2:11">
      <c r="B322" s="86" t="s">
        <v>2537</v>
      </c>
      <c r="C322" s="87" t="s">
        <v>2538</v>
      </c>
      <c r="D322" s="88" t="s">
        <v>534</v>
      </c>
      <c r="E322" s="88" t="s">
        <v>134</v>
      </c>
      <c r="F322" s="101">
        <v>44903</v>
      </c>
      <c r="G322" s="90">
        <v>420866.31257299997</v>
      </c>
      <c r="H322" s="102">
        <v>-2.5326499999999998</v>
      </c>
      <c r="I322" s="90">
        <v>-10.659069505</v>
      </c>
      <c r="J322" s="91">
        <f t="shared" si="4"/>
        <v>1.7483630662017047E-3</v>
      </c>
      <c r="K322" s="91">
        <f>I322/'סכום נכסי הקרן'!$C$42</f>
        <v>-1.8119360344367948E-5</v>
      </c>
    </row>
    <row r="323" spans="2:11">
      <c r="B323" s="86" t="s">
        <v>2539</v>
      </c>
      <c r="C323" s="87" t="s">
        <v>2540</v>
      </c>
      <c r="D323" s="88" t="s">
        <v>534</v>
      </c>
      <c r="E323" s="88" t="s">
        <v>134</v>
      </c>
      <c r="F323" s="101">
        <v>44984</v>
      </c>
      <c r="G323" s="90">
        <v>35155.471326999999</v>
      </c>
      <c r="H323" s="102">
        <v>-2.7607870000000001</v>
      </c>
      <c r="I323" s="90">
        <v>-0.97056777599999999</v>
      </c>
      <c r="J323" s="91">
        <f t="shared" si="4"/>
        <v>1.5919821631784446E-4</v>
      </c>
      <c r="K323" s="91">
        <f>I323/'סכום נכסי הקרן'!$C$42</f>
        <v>-1.649868899318693E-6</v>
      </c>
    </row>
    <row r="324" spans="2:11">
      <c r="B324" s="86" t="s">
        <v>2541</v>
      </c>
      <c r="C324" s="87" t="s">
        <v>2542</v>
      </c>
      <c r="D324" s="88" t="s">
        <v>534</v>
      </c>
      <c r="E324" s="88" t="s">
        <v>134</v>
      </c>
      <c r="F324" s="101">
        <v>44994</v>
      </c>
      <c r="G324" s="90">
        <v>1688868.57</v>
      </c>
      <c r="H324" s="102">
        <v>-2.84111</v>
      </c>
      <c r="I324" s="90">
        <v>-47.982620000000004</v>
      </c>
      <c r="J324" s="91">
        <f t="shared" si="4"/>
        <v>7.8703906178901727E-3</v>
      </c>
      <c r="K324" s="91">
        <f>I324/'סכום נכסי הקרן'!$C$42</f>
        <v>-8.15656921684438E-5</v>
      </c>
    </row>
    <row r="325" spans="2:11">
      <c r="B325" s="86" t="s">
        <v>2543</v>
      </c>
      <c r="C325" s="87" t="s">
        <v>2544</v>
      </c>
      <c r="D325" s="88" t="s">
        <v>534</v>
      </c>
      <c r="E325" s="88" t="s">
        <v>134</v>
      </c>
      <c r="F325" s="101">
        <v>44994</v>
      </c>
      <c r="G325" s="90">
        <v>5008257.1500000004</v>
      </c>
      <c r="H325" s="102">
        <v>-2.789965</v>
      </c>
      <c r="I325" s="90">
        <v>-139.72860999999997</v>
      </c>
      <c r="J325" s="91">
        <f t="shared" si="4"/>
        <v>2.2919105734427063E-2</v>
      </c>
      <c r="K325" s="91">
        <f>I325/'סכום נכסי הקרן'!$C$42</f>
        <v>-2.3752477022689745E-4</v>
      </c>
    </row>
    <row r="326" spans="2:11">
      <c r="B326" s="86" t="s">
        <v>2545</v>
      </c>
      <c r="C326" s="87" t="s">
        <v>2546</v>
      </c>
      <c r="D326" s="88" t="s">
        <v>534</v>
      </c>
      <c r="E326" s="88" t="s">
        <v>134</v>
      </c>
      <c r="F326" s="101">
        <v>44907</v>
      </c>
      <c r="G326" s="90">
        <v>44389.800304999997</v>
      </c>
      <c r="H326" s="102">
        <v>-2.0496029999999998</v>
      </c>
      <c r="I326" s="90">
        <v>-0.90981486199999995</v>
      </c>
      <c r="J326" s="91">
        <f t="shared" si="4"/>
        <v>1.4923316721558434E-4</v>
      </c>
      <c r="K326" s="91">
        <f>I326/'סכום נכסי הקרן'!$C$42</f>
        <v>-1.5465949746838994E-6</v>
      </c>
    </row>
    <row r="327" spans="2:11">
      <c r="B327" s="86" t="s">
        <v>2545</v>
      </c>
      <c r="C327" s="87" t="s">
        <v>2547</v>
      </c>
      <c r="D327" s="88" t="s">
        <v>534</v>
      </c>
      <c r="E327" s="88" t="s">
        <v>134</v>
      </c>
      <c r="F327" s="101">
        <v>44907</v>
      </c>
      <c r="G327" s="90">
        <v>364331.81146599998</v>
      </c>
      <c r="H327" s="102">
        <v>-2.0496029999999998</v>
      </c>
      <c r="I327" s="90">
        <v>-7.4673573150000001</v>
      </c>
      <c r="J327" s="91">
        <f t="shared" si="4"/>
        <v>1.224839722224621E-3</v>
      </c>
      <c r="K327" s="91">
        <f>I327/'סכום נכסי הקרן'!$C$42</f>
        <v>-1.2693766369303447E-5</v>
      </c>
    </row>
    <row r="328" spans="2:11">
      <c r="B328" s="86" t="s">
        <v>2548</v>
      </c>
      <c r="C328" s="87" t="s">
        <v>2549</v>
      </c>
      <c r="D328" s="88" t="s">
        <v>534</v>
      </c>
      <c r="E328" s="88" t="s">
        <v>134</v>
      </c>
      <c r="F328" s="101">
        <v>44900</v>
      </c>
      <c r="G328" s="90">
        <v>235350.20520600001</v>
      </c>
      <c r="H328" s="102">
        <v>-1.978361</v>
      </c>
      <c r="I328" s="90">
        <v>-4.6560759360000006</v>
      </c>
      <c r="J328" s="91">
        <f t="shared" si="4"/>
        <v>7.6371687004333241E-4</v>
      </c>
      <c r="K328" s="91">
        <f>I328/'סכום נכסי הקרן'!$C$42</f>
        <v>-7.9148670186970791E-6</v>
      </c>
    </row>
    <row r="329" spans="2:11">
      <c r="B329" s="86" t="s">
        <v>2550</v>
      </c>
      <c r="C329" s="87" t="s">
        <v>2551</v>
      </c>
      <c r="D329" s="88" t="s">
        <v>534</v>
      </c>
      <c r="E329" s="88" t="s">
        <v>134</v>
      </c>
      <c r="F329" s="101">
        <v>44907</v>
      </c>
      <c r="G329" s="90">
        <v>1142933.7406589999</v>
      </c>
      <c r="H329" s="102">
        <v>-2.08243</v>
      </c>
      <c r="I329" s="90">
        <v>-23.800795892</v>
      </c>
      <c r="J329" s="91">
        <f t="shared" si="4"/>
        <v>3.9039460681120734E-3</v>
      </c>
      <c r="K329" s="91">
        <f>I329/'סכום נכסי הקרן'!$C$42</f>
        <v>-4.0458991007386292E-5</v>
      </c>
    </row>
    <row r="330" spans="2:11">
      <c r="B330" s="86" t="s">
        <v>2550</v>
      </c>
      <c r="C330" s="87" t="s">
        <v>2552</v>
      </c>
      <c r="D330" s="88" t="s">
        <v>534</v>
      </c>
      <c r="E330" s="88" t="s">
        <v>134</v>
      </c>
      <c r="F330" s="101">
        <v>44907</v>
      </c>
      <c r="G330" s="90">
        <v>258122.04966799999</v>
      </c>
      <c r="H330" s="102">
        <v>-2.08243</v>
      </c>
      <c r="I330" s="90">
        <v>-5.3752111759999996</v>
      </c>
      <c r="J330" s="91">
        <f t="shared" si="4"/>
        <v>8.8167364784934202E-4</v>
      </c>
      <c r="K330" s="91">
        <f>I330/'סכום נכסי הקרן'!$C$42</f>
        <v>-9.1373255591711056E-6</v>
      </c>
    </row>
    <row r="331" spans="2:11">
      <c r="B331" s="86" t="s">
        <v>2553</v>
      </c>
      <c r="C331" s="87" t="s">
        <v>2554</v>
      </c>
      <c r="D331" s="88" t="s">
        <v>534</v>
      </c>
      <c r="E331" s="88" t="s">
        <v>134</v>
      </c>
      <c r="F331" s="101">
        <v>44907</v>
      </c>
      <c r="G331" s="90">
        <v>294705.49391199998</v>
      </c>
      <c r="H331" s="102">
        <v>-2.0356879999999999</v>
      </c>
      <c r="I331" s="90">
        <v>-5.9992835519999996</v>
      </c>
      <c r="J331" s="91">
        <f t="shared" si="4"/>
        <v>9.840376574210333E-4</v>
      </c>
      <c r="K331" s="91">
        <f>I331/'סכום נכסי הקרן'!$C$42</f>
        <v>-1.019818666495577E-5</v>
      </c>
    </row>
    <row r="332" spans="2:11">
      <c r="B332" s="86" t="s">
        <v>2555</v>
      </c>
      <c r="C332" s="87" t="s">
        <v>2556</v>
      </c>
      <c r="D332" s="88" t="s">
        <v>534</v>
      </c>
      <c r="E332" s="88" t="s">
        <v>134</v>
      </c>
      <c r="F332" s="101">
        <v>44979</v>
      </c>
      <c r="G332" s="90">
        <v>807946.64307300001</v>
      </c>
      <c r="H332" s="102">
        <v>-2.0747239999999998</v>
      </c>
      <c r="I332" s="90">
        <v>-16.762661641999998</v>
      </c>
      <c r="J332" s="91">
        <f t="shared" ref="J332:J380" si="5">IFERROR(I332/$I$11,0)</f>
        <v>2.7495100292160837E-3</v>
      </c>
      <c r="K332" s="91">
        <f>I332/'סכום נכסי הקרן'!$C$42</f>
        <v>-2.8494861252160726E-5</v>
      </c>
    </row>
    <row r="333" spans="2:11">
      <c r="B333" s="86" t="s">
        <v>2557</v>
      </c>
      <c r="C333" s="87" t="s">
        <v>2558</v>
      </c>
      <c r="D333" s="88" t="s">
        <v>534</v>
      </c>
      <c r="E333" s="88" t="s">
        <v>134</v>
      </c>
      <c r="F333" s="101">
        <v>44987</v>
      </c>
      <c r="G333" s="90">
        <v>510032.60616199998</v>
      </c>
      <c r="H333" s="102">
        <v>-2.160088</v>
      </c>
      <c r="I333" s="90">
        <v>-11.017152667</v>
      </c>
      <c r="J333" s="91">
        <f t="shared" si="5"/>
        <v>1.8070979656013048E-3</v>
      </c>
      <c r="K333" s="91">
        <f>I333/'סכום נכסי הקרן'!$C$42</f>
        <v>-1.8728066183323701E-5</v>
      </c>
    </row>
    <row r="334" spans="2:11">
      <c r="B334" s="86" t="s">
        <v>2557</v>
      </c>
      <c r="C334" s="87" t="s">
        <v>2559</v>
      </c>
      <c r="D334" s="88" t="s">
        <v>534</v>
      </c>
      <c r="E334" s="88" t="s">
        <v>134</v>
      </c>
      <c r="F334" s="101">
        <v>44987</v>
      </c>
      <c r="G334" s="90">
        <v>982553.47583499993</v>
      </c>
      <c r="H334" s="102">
        <v>-2.160088</v>
      </c>
      <c r="I334" s="90">
        <v>-21.224018826999998</v>
      </c>
      <c r="J334" s="91">
        <f t="shared" si="5"/>
        <v>3.48128798823293E-3</v>
      </c>
      <c r="K334" s="91">
        <f>I334/'סכום נכסי הקרן'!$C$42</f>
        <v>-3.6078725718194153E-5</v>
      </c>
    </row>
    <row r="335" spans="2:11">
      <c r="B335" s="86" t="s">
        <v>2560</v>
      </c>
      <c r="C335" s="87" t="s">
        <v>2561</v>
      </c>
      <c r="D335" s="88" t="s">
        <v>534</v>
      </c>
      <c r="E335" s="88" t="s">
        <v>134</v>
      </c>
      <c r="F335" s="101">
        <v>44987</v>
      </c>
      <c r="G335" s="90">
        <v>295096.550888</v>
      </c>
      <c r="H335" s="102">
        <v>-2.160088</v>
      </c>
      <c r="I335" s="90">
        <v>-6.3743449239999999</v>
      </c>
      <c r="J335" s="91">
        <f t="shared" si="5"/>
        <v>1.0455574223551243E-3</v>
      </c>
      <c r="K335" s="91">
        <f>I335/'סכום נכסי הקרן'!$C$42</f>
        <v>-1.08357537759811E-5</v>
      </c>
    </row>
    <row r="336" spans="2:11">
      <c r="B336" s="86" t="s">
        <v>2562</v>
      </c>
      <c r="C336" s="87" t="s">
        <v>2563</v>
      </c>
      <c r="D336" s="88" t="s">
        <v>534</v>
      </c>
      <c r="E336" s="88" t="s">
        <v>134</v>
      </c>
      <c r="F336" s="101">
        <v>44987</v>
      </c>
      <c r="G336" s="90">
        <v>826324.319364</v>
      </c>
      <c r="H336" s="102">
        <v>-2.1534149999999999</v>
      </c>
      <c r="I336" s="90">
        <v>-17.794188902999998</v>
      </c>
      <c r="J336" s="91">
        <f t="shared" si="5"/>
        <v>2.9187071776225768E-3</v>
      </c>
      <c r="K336" s="91">
        <f>I336/'סכום נכסי הקרן'!$C$42</f>
        <v>-3.0248355226313953E-5</v>
      </c>
    </row>
    <row r="337" spans="2:11">
      <c r="B337" s="86" t="s">
        <v>2564</v>
      </c>
      <c r="C337" s="87" t="s">
        <v>2565</v>
      </c>
      <c r="D337" s="88" t="s">
        <v>534</v>
      </c>
      <c r="E337" s="88" t="s">
        <v>134</v>
      </c>
      <c r="F337" s="101">
        <v>44991</v>
      </c>
      <c r="G337" s="90">
        <v>378446.21436400001</v>
      </c>
      <c r="H337" s="102">
        <v>-1.965017</v>
      </c>
      <c r="I337" s="90">
        <v>-7.4365322770000004</v>
      </c>
      <c r="J337" s="91">
        <f t="shared" si="5"/>
        <v>1.2197836187881829E-3</v>
      </c>
      <c r="K337" s="91">
        <f>I337/'סכום נכסי הקרן'!$C$42</f>
        <v>-1.2641366863803569E-5</v>
      </c>
    </row>
    <row r="338" spans="2:11">
      <c r="B338" s="86" t="s">
        <v>2566</v>
      </c>
      <c r="C338" s="87" t="s">
        <v>2567</v>
      </c>
      <c r="D338" s="88" t="s">
        <v>534</v>
      </c>
      <c r="E338" s="88" t="s">
        <v>134</v>
      </c>
      <c r="F338" s="101">
        <v>44910</v>
      </c>
      <c r="G338" s="90">
        <v>521235.987356</v>
      </c>
      <c r="H338" s="102">
        <v>-1.5356620000000001</v>
      </c>
      <c r="I338" s="90">
        <v>-8.004420992</v>
      </c>
      <c r="J338" s="91">
        <f t="shared" si="5"/>
        <v>1.3129320549207181E-3</v>
      </c>
      <c r="K338" s="91">
        <f>I338/'סכום נכסי הקרן'!$C$42</f>
        <v>-1.3606721321597309E-5</v>
      </c>
    </row>
    <row r="339" spans="2:11">
      <c r="B339" s="86" t="s">
        <v>2568</v>
      </c>
      <c r="C339" s="87" t="s">
        <v>2569</v>
      </c>
      <c r="D339" s="88" t="s">
        <v>534</v>
      </c>
      <c r="E339" s="88" t="s">
        <v>134</v>
      </c>
      <c r="F339" s="101">
        <v>44970</v>
      </c>
      <c r="G339" s="90">
        <v>483355.122539</v>
      </c>
      <c r="H339" s="102">
        <v>-1.6258790000000001</v>
      </c>
      <c r="I339" s="90">
        <v>-7.8587693339999998</v>
      </c>
      <c r="J339" s="91">
        <f t="shared" si="5"/>
        <v>1.2890414161310197E-3</v>
      </c>
      <c r="K339" s="91">
        <f>I339/'סכום נכסי הקרן'!$C$42</f>
        <v>-1.3359127957578182E-5</v>
      </c>
    </row>
    <row r="340" spans="2:11">
      <c r="B340" s="86" t="s">
        <v>2568</v>
      </c>
      <c r="C340" s="87" t="s">
        <v>2570</v>
      </c>
      <c r="D340" s="88" t="s">
        <v>534</v>
      </c>
      <c r="E340" s="88" t="s">
        <v>134</v>
      </c>
      <c r="F340" s="101">
        <v>44970</v>
      </c>
      <c r="G340" s="90">
        <v>282839.01973399997</v>
      </c>
      <c r="H340" s="102">
        <v>-1.6258790000000001</v>
      </c>
      <c r="I340" s="90">
        <v>-4.5986201830000004</v>
      </c>
      <c r="J340" s="91">
        <f t="shared" si="5"/>
        <v>7.5429264061703148E-4</v>
      </c>
      <c r="K340" s="91">
        <f>I340/'סכום נכסי הקרן'!$C$42</f>
        <v>-7.8171979405495304E-6</v>
      </c>
    </row>
    <row r="341" spans="2:11">
      <c r="B341" s="86" t="s">
        <v>2568</v>
      </c>
      <c r="C341" s="87" t="s">
        <v>2571</v>
      </c>
      <c r="D341" s="88" t="s">
        <v>534</v>
      </c>
      <c r="E341" s="88" t="s">
        <v>134</v>
      </c>
      <c r="F341" s="101">
        <v>44970</v>
      </c>
      <c r="G341" s="90">
        <v>90173.605492999995</v>
      </c>
      <c r="H341" s="102">
        <v>-1.6258790000000001</v>
      </c>
      <c r="I341" s="90">
        <v>-1.466113701</v>
      </c>
      <c r="J341" s="91">
        <f t="shared" si="5"/>
        <v>2.4048056394399965E-4</v>
      </c>
      <c r="K341" s="91">
        <f>I341/'סכום נכסי הקרן'!$C$42</f>
        <v>-2.492247793465714E-6</v>
      </c>
    </row>
    <row r="342" spans="2:11">
      <c r="B342" s="86" t="s">
        <v>2572</v>
      </c>
      <c r="C342" s="87" t="s">
        <v>2573</v>
      </c>
      <c r="D342" s="88" t="s">
        <v>534</v>
      </c>
      <c r="E342" s="88" t="s">
        <v>134</v>
      </c>
      <c r="F342" s="101">
        <v>45005</v>
      </c>
      <c r="G342" s="90">
        <v>356867.029507</v>
      </c>
      <c r="H342" s="102">
        <v>-1.4743010000000001</v>
      </c>
      <c r="I342" s="90">
        <v>-5.2612932120000009</v>
      </c>
      <c r="J342" s="91">
        <f t="shared" si="5"/>
        <v>8.6298815557995904E-4</v>
      </c>
      <c r="K342" s="91">
        <f>I342/'סכום נכסי הקרן'!$C$42</f>
        <v>-8.94367632567615E-6</v>
      </c>
    </row>
    <row r="343" spans="2:11">
      <c r="B343" s="86" t="s">
        <v>2574</v>
      </c>
      <c r="C343" s="87" t="s">
        <v>2575</v>
      </c>
      <c r="D343" s="88" t="s">
        <v>534</v>
      </c>
      <c r="E343" s="88" t="s">
        <v>134</v>
      </c>
      <c r="F343" s="101">
        <v>45005</v>
      </c>
      <c r="G343" s="90">
        <v>238049.049123</v>
      </c>
      <c r="H343" s="102">
        <v>-1.4156040000000001</v>
      </c>
      <c r="I343" s="90">
        <v>-3.36983269</v>
      </c>
      <c r="J343" s="91">
        <f t="shared" si="5"/>
        <v>5.5273971257166867E-4</v>
      </c>
      <c r="K343" s="91">
        <f>I343/'סכום נכסי הקרן'!$C$42</f>
        <v>-5.7283811482511553E-6</v>
      </c>
    </row>
    <row r="344" spans="2:11">
      <c r="B344" s="86" t="s">
        <v>2574</v>
      </c>
      <c r="C344" s="87" t="s">
        <v>2576</v>
      </c>
      <c r="D344" s="88" t="s">
        <v>534</v>
      </c>
      <c r="E344" s="88" t="s">
        <v>134</v>
      </c>
      <c r="F344" s="101">
        <v>45005</v>
      </c>
      <c r="G344" s="90">
        <v>89911.292960000006</v>
      </c>
      <c r="H344" s="102">
        <v>-1.4156040000000001</v>
      </c>
      <c r="I344" s="90">
        <v>-1.2727881720000001</v>
      </c>
      <c r="J344" s="91">
        <f t="shared" si="5"/>
        <v>2.087701773573511E-4</v>
      </c>
      <c r="K344" s="91">
        <f>I344/'סכום נכסי הקרן'!$C$42</f>
        <v>-2.1636135799376584E-6</v>
      </c>
    </row>
    <row r="345" spans="2:11">
      <c r="B345" s="86" t="s">
        <v>2577</v>
      </c>
      <c r="C345" s="87" t="s">
        <v>2578</v>
      </c>
      <c r="D345" s="88" t="s">
        <v>534</v>
      </c>
      <c r="E345" s="88" t="s">
        <v>134</v>
      </c>
      <c r="F345" s="101">
        <v>45005</v>
      </c>
      <c r="G345" s="90">
        <v>112465.289081</v>
      </c>
      <c r="H345" s="102">
        <v>-1.387454</v>
      </c>
      <c r="I345" s="90">
        <v>-1.5604043859999999</v>
      </c>
      <c r="J345" s="91">
        <f t="shared" si="5"/>
        <v>2.5594667485204171E-4</v>
      </c>
      <c r="K345" s="91">
        <f>I345/'סכום נכסי הקרן'!$C$42</f>
        <v>-2.6525326004867082E-6</v>
      </c>
    </row>
    <row r="346" spans="2:11">
      <c r="B346" s="86" t="s">
        <v>2577</v>
      </c>
      <c r="C346" s="87" t="s">
        <v>2579</v>
      </c>
      <c r="D346" s="88" t="s">
        <v>534</v>
      </c>
      <c r="E346" s="88" t="s">
        <v>134</v>
      </c>
      <c r="F346" s="101">
        <v>45005</v>
      </c>
      <c r="G346" s="90">
        <v>370269.04776799999</v>
      </c>
      <c r="H346" s="102">
        <v>-1.387454</v>
      </c>
      <c r="I346" s="90">
        <v>-5.1373134700000005</v>
      </c>
      <c r="J346" s="91">
        <f t="shared" si="5"/>
        <v>8.4265227149848856E-4</v>
      </c>
      <c r="K346" s="91">
        <f>I346/'סכום נכסי הקרן'!$C$42</f>
        <v>-8.7329230681196621E-6</v>
      </c>
    </row>
    <row r="347" spans="2:11">
      <c r="B347" s="86" t="s">
        <v>2580</v>
      </c>
      <c r="C347" s="87" t="s">
        <v>2581</v>
      </c>
      <c r="D347" s="88" t="s">
        <v>534</v>
      </c>
      <c r="E347" s="88" t="s">
        <v>134</v>
      </c>
      <c r="F347" s="101">
        <v>44938</v>
      </c>
      <c r="G347" s="90">
        <v>135156.51954199999</v>
      </c>
      <c r="H347" s="102">
        <v>-0.549234</v>
      </c>
      <c r="I347" s="90">
        <v>-0.742325982</v>
      </c>
      <c r="J347" s="91">
        <f t="shared" si="5"/>
        <v>1.2176065925847543E-4</v>
      </c>
      <c r="K347" s="91">
        <f>I347/'סכום נכסי הקרן'!$C$42</f>
        <v>-1.2618805004072254E-6</v>
      </c>
    </row>
    <row r="348" spans="2:11">
      <c r="B348" s="86" t="s">
        <v>2582</v>
      </c>
      <c r="C348" s="87" t="s">
        <v>2583</v>
      </c>
      <c r="D348" s="88" t="s">
        <v>534</v>
      </c>
      <c r="E348" s="88" t="s">
        <v>134</v>
      </c>
      <c r="F348" s="101">
        <v>44944</v>
      </c>
      <c r="G348" s="90">
        <v>364072.08603499999</v>
      </c>
      <c r="H348" s="102">
        <v>0.32020700000000002</v>
      </c>
      <c r="I348" s="90">
        <v>1.1657855830000001</v>
      </c>
      <c r="J348" s="91">
        <f t="shared" si="5"/>
        <v>-1.9121898543503514E-4</v>
      </c>
      <c r="K348" s="91">
        <f>I348/'סכום נכסי הקרן'!$C$42</f>
        <v>1.9817197976556469E-6</v>
      </c>
    </row>
    <row r="349" spans="2:11">
      <c r="B349" s="86" t="s">
        <v>2584</v>
      </c>
      <c r="C349" s="87" t="s">
        <v>2585</v>
      </c>
      <c r="D349" s="88" t="s">
        <v>534</v>
      </c>
      <c r="E349" s="88" t="s">
        <v>134</v>
      </c>
      <c r="F349" s="101">
        <v>45014</v>
      </c>
      <c r="G349" s="90">
        <v>118687.67999999999</v>
      </c>
      <c r="H349" s="102">
        <v>-9.4356999999999996E-2</v>
      </c>
      <c r="I349" s="90">
        <v>-0.11198999999999999</v>
      </c>
      <c r="J349" s="91">
        <f t="shared" si="5"/>
        <v>1.8369256311921282E-5</v>
      </c>
      <c r="K349" s="91">
        <f>I349/'סכום נכסי הקרן'!$C$42</f>
        <v>-1.9037188602756623E-7</v>
      </c>
    </row>
    <row r="350" spans="2:11">
      <c r="B350" s="86" t="s">
        <v>2586</v>
      </c>
      <c r="C350" s="87" t="s">
        <v>2587</v>
      </c>
      <c r="D350" s="88" t="s">
        <v>534</v>
      </c>
      <c r="E350" s="88" t="s">
        <v>135</v>
      </c>
      <c r="F350" s="101">
        <v>44888</v>
      </c>
      <c r="G350" s="90">
        <v>567462.22658500005</v>
      </c>
      <c r="H350" s="102">
        <v>-3.2620960000000001</v>
      </c>
      <c r="I350" s="90">
        <v>-18.511160667999999</v>
      </c>
      <c r="J350" s="91">
        <f t="shared" si="5"/>
        <v>3.0363090895762831E-3</v>
      </c>
      <c r="K350" s="91">
        <f>I350/'סכום נכסי הקרן'!$C$42</f>
        <v>-3.1467136073992876E-5</v>
      </c>
    </row>
    <row r="351" spans="2:11">
      <c r="B351" s="86" t="s">
        <v>2588</v>
      </c>
      <c r="C351" s="87" t="s">
        <v>2589</v>
      </c>
      <c r="D351" s="88" t="s">
        <v>534</v>
      </c>
      <c r="E351" s="88" t="s">
        <v>135</v>
      </c>
      <c r="F351" s="101">
        <v>44888</v>
      </c>
      <c r="G351" s="90">
        <v>263935.91934199998</v>
      </c>
      <c r="H351" s="102">
        <v>-3.2620960000000001</v>
      </c>
      <c r="I351" s="90">
        <v>-8.6098421569999992</v>
      </c>
      <c r="J351" s="91">
        <f t="shared" si="5"/>
        <v>1.41223678352637E-3</v>
      </c>
      <c r="K351" s="91">
        <f>I351/'סכום נכסי הקרן'!$C$42</f>
        <v>-1.4635877219642279E-5</v>
      </c>
    </row>
    <row r="352" spans="2:11">
      <c r="B352" s="86" t="s">
        <v>2590</v>
      </c>
      <c r="C352" s="87" t="s">
        <v>2591</v>
      </c>
      <c r="D352" s="88" t="s">
        <v>534</v>
      </c>
      <c r="E352" s="88" t="s">
        <v>135</v>
      </c>
      <c r="F352" s="101">
        <v>44888</v>
      </c>
      <c r="G352" s="90">
        <v>462080.63341399998</v>
      </c>
      <c r="H352" s="102">
        <v>-3.2190159999999999</v>
      </c>
      <c r="I352" s="90">
        <v>-14.874449239999999</v>
      </c>
      <c r="J352" s="91">
        <f t="shared" si="5"/>
        <v>2.4397943618914429E-3</v>
      </c>
      <c r="K352" s="91">
        <f>I352/'סכום נכסי הקרן'!$C$42</f>
        <v>-2.5285087556389845E-5</v>
      </c>
    </row>
    <row r="353" spans="2:11">
      <c r="B353" s="86" t="s">
        <v>2592</v>
      </c>
      <c r="C353" s="87" t="s">
        <v>2593</v>
      </c>
      <c r="D353" s="88" t="s">
        <v>534</v>
      </c>
      <c r="E353" s="88" t="s">
        <v>135</v>
      </c>
      <c r="F353" s="101">
        <v>44966</v>
      </c>
      <c r="G353" s="90">
        <v>365139.76</v>
      </c>
      <c r="H353" s="102">
        <v>-1.73837</v>
      </c>
      <c r="I353" s="90">
        <v>-6.3474799999999991</v>
      </c>
      <c r="J353" s="91">
        <f t="shared" si="5"/>
        <v>1.0411508800320928E-3</v>
      </c>
      <c r="K353" s="91">
        <f>I353/'סכום נכסי הקרן'!$C$42</f>
        <v>-1.0790086071276507E-5</v>
      </c>
    </row>
    <row r="354" spans="2:11">
      <c r="B354" s="86" t="s">
        <v>2592</v>
      </c>
      <c r="C354" s="87" t="s">
        <v>2594</v>
      </c>
      <c r="D354" s="88" t="s">
        <v>534</v>
      </c>
      <c r="E354" s="88" t="s">
        <v>135</v>
      </c>
      <c r="F354" s="101">
        <v>44966</v>
      </c>
      <c r="G354" s="90">
        <v>1005415.7461699999</v>
      </c>
      <c r="H354" s="102">
        <v>-1.7383710000000001</v>
      </c>
      <c r="I354" s="90">
        <v>-17.477855843</v>
      </c>
      <c r="J354" s="91">
        <f t="shared" si="5"/>
        <v>2.8668203747020094E-3</v>
      </c>
      <c r="K354" s="91">
        <f>I354/'סכום נכסי הקרן'!$C$42</f>
        <v>-2.9710620417446454E-5</v>
      </c>
    </row>
    <row r="355" spans="2:11">
      <c r="B355" s="86" t="s">
        <v>2595</v>
      </c>
      <c r="C355" s="87" t="s">
        <v>2596</v>
      </c>
      <c r="D355" s="88" t="s">
        <v>534</v>
      </c>
      <c r="E355" s="88" t="s">
        <v>135</v>
      </c>
      <c r="F355" s="101">
        <v>44966</v>
      </c>
      <c r="G355" s="90">
        <v>1984105.29</v>
      </c>
      <c r="H355" s="102">
        <v>-1.736699</v>
      </c>
      <c r="I355" s="90">
        <v>-34.457940000000001</v>
      </c>
      <c r="J355" s="91">
        <f t="shared" si="5"/>
        <v>5.6519933194107046E-3</v>
      </c>
      <c r="K355" s="91">
        <f>I355/'סכום נכסי הקרן'!$C$42</f>
        <v>-5.8575078367932099E-5</v>
      </c>
    </row>
    <row r="356" spans="2:11">
      <c r="B356" s="86" t="s">
        <v>2595</v>
      </c>
      <c r="C356" s="87" t="s">
        <v>2597</v>
      </c>
      <c r="D356" s="88" t="s">
        <v>534</v>
      </c>
      <c r="E356" s="88" t="s">
        <v>135</v>
      </c>
      <c r="F356" s="101">
        <v>44966</v>
      </c>
      <c r="G356" s="90">
        <v>36790.419695999997</v>
      </c>
      <c r="H356" s="102">
        <v>-1.736699</v>
      </c>
      <c r="I356" s="90">
        <v>-0.638938852</v>
      </c>
      <c r="J356" s="91">
        <f t="shared" si="5"/>
        <v>1.0480249611601695E-4</v>
      </c>
      <c r="K356" s="91">
        <f>I356/'סכום נכסי הקרן'!$C$42</f>
        <v>-1.0861326396243236E-6</v>
      </c>
    </row>
    <row r="357" spans="2:11">
      <c r="B357" s="86" t="s">
        <v>2595</v>
      </c>
      <c r="C357" s="87" t="s">
        <v>2598</v>
      </c>
      <c r="D357" s="88" t="s">
        <v>534</v>
      </c>
      <c r="E357" s="88" t="s">
        <v>135</v>
      </c>
      <c r="F357" s="101">
        <v>44966</v>
      </c>
      <c r="G357" s="90">
        <v>640386.62416200002</v>
      </c>
      <c r="H357" s="102">
        <v>-1.736699</v>
      </c>
      <c r="I357" s="90">
        <v>-11.121588199</v>
      </c>
      <c r="J357" s="91">
        <f t="shared" si="5"/>
        <v>1.8242280937857843E-3</v>
      </c>
      <c r="K357" s="91">
        <f>I357/'סכום נכסי הקרן'!$C$42</f>
        <v>-1.8905596223462392E-5</v>
      </c>
    </row>
    <row r="358" spans="2:11">
      <c r="B358" s="86" t="s">
        <v>2599</v>
      </c>
      <c r="C358" s="87" t="s">
        <v>2600</v>
      </c>
      <c r="D358" s="88" t="s">
        <v>534</v>
      </c>
      <c r="E358" s="88" t="s">
        <v>135</v>
      </c>
      <c r="F358" s="101">
        <v>44966</v>
      </c>
      <c r="G358" s="90">
        <v>938796.71183699998</v>
      </c>
      <c r="H358" s="102">
        <v>-1.6940820000000001</v>
      </c>
      <c r="I358" s="90">
        <v>-15.903983377000001</v>
      </c>
      <c r="J358" s="91">
        <f t="shared" si="5"/>
        <v>2.6086645864152906E-3</v>
      </c>
      <c r="K358" s="91">
        <f>I358/'סכום נכסי הקרן'!$C$42</f>
        <v>-2.703519341754221E-5</v>
      </c>
    </row>
    <row r="359" spans="2:11">
      <c r="B359" s="86" t="s">
        <v>2601</v>
      </c>
      <c r="C359" s="87" t="s">
        <v>2602</v>
      </c>
      <c r="D359" s="88" t="s">
        <v>534</v>
      </c>
      <c r="E359" s="88" t="s">
        <v>135</v>
      </c>
      <c r="F359" s="101">
        <v>44781</v>
      </c>
      <c r="G359" s="90">
        <v>536759.296936</v>
      </c>
      <c r="H359" s="102">
        <v>-1.4801569999999999</v>
      </c>
      <c r="I359" s="90">
        <v>-7.9448805050000004</v>
      </c>
      <c r="J359" s="91">
        <f t="shared" si="5"/>
        <v>1.3031658752025324E-3</v>
      </c>
      <c r="K359" s="91">
        <f>I359/'סכום נכסי הקרן'!$C$42</f>
        <v>-1.3505508402540341E-5</v>
      </c>
    </row>
    <row r="360" spans="2:11">
      <c r="B360" s="86" t="s">
        <v>2603</v>
      </c>
      <c r="C360" s="87" t="s">
        <v>2604</v>
      </c>
      <c r="D360" s="88" t="s">
        <v>534</v>
      </c>
      <c r="E360" s="88" t="s">
        <v>135</v>
      </c>
      <c r="F360" s="101">
        <v>44781</v>
      </c>
      <c r="G360" s="90">
        <v>134512.89237399999</v>
      </c>
      <c r="H360" s="102">
        <v>-1.3761319999999999</v>
      </c>
      <c r="I360" s="90">
        <v>-1.8510749630000001</v>
      </c>
      <c r="J360" s="91">
        <f t="shared" si="5"/>
        <v>3.0362416687139214E-4</v>
      </c>
      <c r="K360" s="91">
        <f>I360/'סכום נכסי הקרן'!$C$42</f>
        <v>-3.1466437350184603E-6</v>
      </c>
    </row>
    <row r="361" spans="2:11">
      <c r="B361" s="86" t="s">
        <v>2605</v>
      </c>
      <c r="C361" s="87" t="s">
        <v>2606</v>
      </c>
      <c r="D361" s="88" t="s">
        <v>534</v>
      </c>
      <c r="E361" s="88" t="s">
        <v>135</v>
      </c>
      <c r="F361" s="101">
        <v>44901</v>
      </c>
      <c r="G361" s="90">
        <v>504451.29671600001</v>
      </c>
      <c r="H361" s="102">
        <v>-1.1645810000000001</v>
      </c>
      <c r="I361" s="90">
        <v>-5.8747433649999996</v>
      </c>
      <c r="J361" s="91">
        <f t="shared" si="5"/>
        <v>9.6360984586520149E-4</v>
      </c>
      <c r="K361" s="91">
        <f>I361/'סכום נכסי הקרן'!$C$42</f>
        <v>-9.9864807065182674E-6</v>
      </c>
    </row>
    <row r="362" spans="2:11">
      <c r="B362" s="86" t="s">
        <v>2607</v>
      </c>
      <c r="C362" s="87" t="s">
        <v>2608</v>
      </c>
      <c r="D362" s="88" t="s">
        <v>534</v>
      </c>
      <c r="E362" s="88" t="s">
        <v>135</v>
      </c>
      <c r="F362" s="101">
        <v>44943</v>
      </c>
      <c r="G362" s="90">
        <v>91149.164680999995</v>
      </c>
      <c r="H362" s="102">
        <v>-0.66781999999999997</v>
      </c>
      <c r="I362" s="90">
        <v>-0.60871230300000001</v>
      </c>
      <c r="J362" s="91">
        <f t="shared" si="5"/>
        <v>9.9844560353843108E-5</v>
      </c>
      <c r="K362" s="91">
        <f>I362/'סכום נכסי הקרן'!$C$42</f>
        <v>-1.0347505060299433E-6</v>
      </c>
    </row>
    <row r="363" spans="2:11">
      <c r="B363" s="86" t="s">
        <v>2609</v>
      </c>
      <c r="C363" s="87" t="s">
        <v>2610</v>
      </c>
      <c r="D363" s="88" t="s">
        <v>534</v>
      </c>
      <c r="E363" s="88" t="s">
        <v>135</v>
      </c>
      <c r="F363" s="101">
        <v>44909</v>
      </c>
      <c r="G363" s="90">
        <v>342050.92719000002</v>
      </c>
      <c r="H363" s="102">
        <v>0.40015200000000001</v>
      </c>
      <c r="I363" s="90">
        <v>1.3687253159999997</v>
      </c>
      <c r="J363" s="91">
        <f t="shared" si="5"/>
        <v>-2.2450635012250599E-4</v>
      </c>
      <c r="K363" s="91">
        <f>I363/'סכום נכסי הקרן'!$C$42</f>
        <v>2.3266972038628138E-6</v>
      </c>
    </row>
    <row r="364" spans="2:11">
      <c r="B364" s="86" t="s">
        <v>2611</v>
      </c>
      <c r="C364" s="87" t="s">
        <v>2612</v>
      </c>
      <c r="D364" s="88" t="s">
        <v>534</v>
      </c>
      <c r="E364" s="88" t="s">
        <v>135</v>
      </c>
      <c r="F364" s="101">
        <v>44908</v>
      </c>
      <c r="G364" s="90">
        <v>479908.42522799998</v>
      </c>
      <c r="H364" s="102">
        <v>0.68601999999999996</v>
      </c>
      <c r="I364" s="90">
        <v>3.2922699560000002</v>
      </c>
      <c r="J364" s="91">
        <f t="shared" si="5"/>
        <v>-5.4001741824985983E-4</v>
      </c>
      <c r="K364" s="91">
        <f>I364/'סכום נכסי הקרן'!$C$42</f>
        <v>5.5965321978356331E-6</v>
      </c>
    </row>
    <row r="365" spans="2:11">
      <c r="B365" s="86" t="s">
        <v>2613</v>
      </c>
      <c r="C365" s="87" t="s">
        <v>2614</v>
      </c>
      <c r="D365" s="88" t="s">
        <v>534</v>
      </c>
      <c r="E365" s="88" t="s">
        <v>132</v>
      </c>
      <c r="F365" s="101">
        <v>44971</v>
      </c>
      <c r="G365" s="90">
        <v>1242204.05</v>
      </c>
      <c r="H365" s="102">
        <v>1.34762</v>
      </c>
      <c r="I365" s="90">
        <v>16.740189999999998</v>
      </c>
      <c r="J365" s="91">
        <f t="shared" si="5"/>
        <v>-2.7458240987611529E-3</v>
      </c>
      <c r="K365" s="91">
        <f>I365/'סכום נכסי הקרן'!$C$42</f>
        <v>2.8456661690863502E-5</v>
      </c>
    </row>
    <row r="366" spans="2:11">
      <c r="B366" s="92"/>
      <c r="C366" s="87"/>
      <c r="D366" s="87"/>
      <c r="E366" s="87"/>
      <c r="F366" s="87"/>
      <c r="G366" s="90"/>
      <c r="H366" s="102"/>
      <c r="I366" s="87"/>
      <c r="J366" s="91"/>
      <c r="K366" s="87"/>
    </row>
    <row r="367" spans="2:11">
      <c r="B367" s="79" t="s">
        <v>202</v>
      </c>
      <c r="C367" s="80"/>
      <c r="D367" s="81"/>
      <c r="E367" s="81"/>
      <c r="F367" s="99"/>
      <c r="G367" s="83"/>
      <c r="H367" s="100"/>
      <c r="I367" s="83">
        <v>-161.94682417800004</v>
      </c>
      <c r="J367" s="84">
        <f t="shared" si="5"/>
        <v>2.6563467472339793E-2</v>
      </c>
      <c r="K367" s="84">
        <f>I367/'סכום נכסי הקרן'!$C$42</f>
        <v>-2.7529352937709199E-4</v>
      </c>
    </row>
    <row r="368" spans="2:11">
      <c r="B368" s="85" t="s">
        <v>192</v>
      </c>
      <c r="C368" s="80"/>
      <c r="D368" s="81"/>
      <c r="E368" s="81"/>
      <c r="F368" s="99"/>
      <c r="G368" s="83"/>
      <c r="H368" s="100"/>
      <c r="I368" s="83">
        <v>-200.22703145400004</v>
      </c>
      <c r="J368" s="84">
        <f t="shared" si="5"/>
        <v>3.2842411477396652E-2</v>
      </c>
      <c r="K368" s="84">
        <f>I368/'סכום נכסי הקרן'!$C$42</f>
        <v>-3.4036608278952419E-4</v>
      </c>
    </row>
    <row r="369" spans="2:11">
      <c r="B369" s="86" t="s">
        <v>2615</v>
      </c>
      <c r="C369" s="87" t="s">
        <v>2616</v>
      </c>
      <c r="D369" s="88" t="s">
        <v>534</v>
      </c>
      <c r="E369" s="88" t="s">
        <v>141</v>
      </c>
      <c r="F369" s="101">
        <v>44909</v>
      </c>
      <c r="G369" s="90">
        <v>2141406.0556330001</v>
      </c>
      <c r="H369" s="102">
        <v>1.126398</v>
      </c>
      <c r="I369" s="90">
        <v>24.120744687999998</v>
      </c>
      <c r="J369" s="91">
        <f t="shared" si="5"/>
        <v>-3.9564259452476627E-3</v>
      </c>
      <c r="K369" s="91">
        <f>I369/'סכום נכסי הקרן'!$C$42</f>
        <v>4.1002872208625404E-5</v>
      </c>
    </row>
    <row r="370" spans="2:11">
      <c r="B370" s="86" t="s">
        <v>2617</v>
      </c>
      <c r="C370" s="87" t="s">
        <v>2618</v>
      </c>
      <c r="D370" s="88" t="s">
        <v>534</v>
      </c>
      <c r="E370" s="88" t="s">
        <v>132</v>
      </c>
      <c r="F370" s="101">
        <v>44868</v>
      </c>
      <c r="G370" s="90">
        <v>1240046.242174</v>
      </c>
      <c r="H370" s="102">
        <v>5.6490989999999996</v>
      </c>
      <c r="I370" s="90">
        <v>70.051443086000006</v>
      </c>
      <c r="J370" s="91">
        <f t="shared" si="5"/>
        <v>-1.1490248353127066E-2</v>
      </c>
      <c r="K370" s="91">
        <f>I370/'סכום נכסי הקרן'!$C$42</f>
        <v>1.1908050128792334E-4</v>
      </c>
    </row>
    <row r="371" spans="2:11">
      <c r="B371" s="86" t="s">
        <v>2619</v>
      </c>
      <c r="C371" s="87" t="s">
        <v>2620</v>
      </c>
      <c r="D371" s="88" t="s">
        <v>534</v>
      </c>
      <c r="E371" s="88" t="s">
        <v>132</v>
      </c>
      <c r="F371" s="101">
        <v>44972</v>
      </c>
      <c r="G371" s="90">
        <v>5490495.9202300003</v>
      </c>
      <c r="H371" s="102">
        <v>-1.1627050000000001</v>
      </c>
      <c r="I371" s="90">
        <v>-63.838261111000001</v>
      </c>
      <c r="J371" s="91">
        <f t="shared" si="5"/>
        <v>1.0471125822442322E-2</v>
      </c>
      <c r="K371" s="91">
        <f>I371/'סכום נכסי הקרן'!$C$42</f>
        <v>-1.085187085313091E-4</v>
      </c>
    </row>
    <row r="372" spans="2:11">
      <c r="B372" s="86" t="s">
        <v>2619</v>
      </c>
      <c r="C372" s="87" t="s">
        <v>2621</v>
      </c>
      <c r="D372" s="88" t="s">
        <v>534</v>
      </c>
      <c r="E372" s="88" t="s">
        <v>132</v>
      </c>
      <c r="F372" s="101">
        <v>44712</v>
      </c>
      <c r="G372" s="90">
        <v>7705378.403798</v>
      </c>
      <c r="H372" s="102">
        <v>-1.6457630000000001</v>
      </c>
      <c r="I372" s="90">
        <v>-126.81229107599999</v>
      </c>
      <c r="J372" s="91">
        <f t="shared" si="5"/>
        <v>2.0800495385989926E-2</v>
      </c>
      <c r="K372" s="91">
        <f>I372/'סכום נכסי הקרן'!$C$42</f>
        <v>-2.1556830988137178E-4</v>
      </c>
    </row>
    <row r="373" spans="2:11">
      <c r="B373" s="86" t="s">
        <v>2619</v>
      </c>
      <c r="C373" s="87" t="s">
        <v>2622</v>
      </c>
      <c r="D373" s="88" t="s">
        <v>534</v>
      </c>
      <c r="E373" s="88" t="s">
        <v>132</v>
      </c>
      <c r="F373" s="101">
        <v>44788</v>
      </c>
      <c r="G373" s="90">
        <v>5563089.6931170002</v>
      </c>
      <c r="H373" s="102">
        <v>-3.8102130000000001</v>
      </c>
      <c r="I373" s="90">
        <v>-211.965539492</v>
      </c>
      <c r="J373" s="91">
        <f t="shared" si="5"/>
        <v>3.4767830379705517E-2</v>
      </c>
      <c r="K373" s="91">
        <f>I373/'סכום נכסי הקרן'!$C$42</f>
        <v>-3.6032038151569438E-4</v>
      </c>
    </row>
    <row r="374" spans="2:11">
      <c r="B374" s="86" t="s">
        <v>2623</v>
      </c>
      <c r="C374" s="87" t="s">
        <v>2624</v>
      </c>
      <c r="D374" s="88" t="s">
        <v>534</v>
      </c>
      <c r="E374" s="88" t="s">
        <v>132</v>
      </c>
      <c r="F374" s="101">
        <v>44946</v>
      </c>
      <c r="G374" s="90">
        <v>827303.21759100002</v>
      </c>
      <c r="H374" s="102">
        <v>-1.4855400000000001</v>
      </c>
      <c r="I374" s="90">
        <v>-12.289920084</v>
      </c>
      <c r="J374" s="91">
        <f t="shared" si="5"/>
        <v>2.0158647386018854E-3</v>
      </c>
      <c r="K374" s="91">
        <f>I374/'סכום נכסי הקרן'!$C$42</f>
        <v>-2.0891644481821101E-5</v>
      </c>
    </row>
    <row r="375" spans="2:11">
      <c r="B375" s="86" t="s">
        <v>2625</v>
      </c>
      <c r="C375" s="87" t="s">
        <v>2626</v>
      </c>
      <c r="D375" s="88" t="s">
        <v>534</v>
      </c>
      <c r="E375" s="88" t="s">
        <v>141</v>
      </c>
      <c r="F375" s="101">
        <v>44715</v>
      </c>
      <c r="G375" s="90">
        <v>1281292.6668469999</v>
      </c>
      <c r="H375" s="102">
        <v>6.4239090000000001</v>
      </c>
      <c r="I375" s="90">
        <v>82.309072208000003</v>
      </c>
      <c r="J375" s="91">
        <f t="shared" si="5"/>
        <v>-1.3500816538844438E-2</v>
      </c>
      <c r="K375" s="91">
        <f>I375/'סכום נכסי הקרן'!$C$42</f>
        <v>1.3991725433892398E-4</v>
      </c>
    </row>
    <row r="376" spans="2:11">
      <c r="B376" s="86" t="s">
        <v>2625</v>
      </c>
      <c r="C376" s="87" t="s">
        <v>2627</v>
      </c>
      <c r="D376" s="88" t="s">
        <v>534</v>
      </c>
      <c r="E376" s="88" t="s">
        <v>141</v>
      </c>
      <c r="F376" s="101">
        <v>44972</v>
      </c>
      <c r="G376" s="90">
        <v>2897153.8636949998</v>
      </c>
      <c r="H376" s="102">
        <v>1.318457</v>
      </c>
      <c r="I376" s="90">
        <v>38.197720327000006</v>
      </c>
      <c r="J376" s="91">
        <f t="shared" si="5"/>
        <v>-6.2654140121238388E-3</v>
      </c>
      <c r="K376" s="91">
        <f>I376/'סכום נכסי הקרן'!$C$42</f>
        <v>6.493233378519952E-5</v>
      </c>
    </row>
    <row r="377" spans="2:11">
      <c r="B377" s="92"/>
      <c r="C377" s="87"/>
      <c r="D377" s="87"/>
      <c r="E377" s="87"/>
      <c r="F377" s="87"/>
      <c r="G377" s="90"/>
      <c r="H377" s="102"/>
      <c r="I377" s="87"/>
      <c r="J377" s="91"/>
      <c r="K377" s="87"/>
    </row>
    <row r="378" spans="2:11">
      <c r="B378" s="92" t="s">
        <v>193</v>
      </c>
      <c r="C378" s="87"/>
      <c r="D378" s="88"/>
      <c r="E378" s="88"/>
      <c r="F378" s="101"/>
      <c r="G378" s="90"/>
      <c r="H378" s="102"/>
      <c r="I378" s="90">
        <v>38.280207275999992</v>
      </c>
      <c r="J378" s="91">
        <f t="shared" si="5"/>
        <v>-6.278944005056861E-3</v>
      </c>
      <c r="K378" s="91">
        <f>I378/'סכום נכסי הקרן'!$C$42</f>
        <v>6.5072553412432203E-5</v>
      </c>
    </row>
    <row r="379" spans="2:11">
      <c r="B379" s="86" t="s">
        <v>2628</v>
      </c>
      <c r="C379" s="87" t="s">
        <v>2629</v>
      </c>
      <c r="D379" s="88" t="s">
        <v>534</v>
      </c>
      <c r="E379" s="88" t="s">
        <v>132</v>
      </c>
      <c r="F379" s="101">
        <v>44817</v>
      </c>
      <c r="G379" s="90">
        <v>1664253.456</v>
      </c>
      <c r="H379" s="102">
        <v>4.7463499999999996</v>
      </c>
      <c r="I379" s="90">
        <v>78.991292735000002</v>
      </c>
      <c r="J379" s="91">
        <f t="shared" si="5"/>
        <v>-1.2956614900073403E-2</v>
      </c>
      <c r="K379" s="91">
        <f>I379/'סכום נכסי הקרן'!$C$42</f>
        <v>1.3427735849377213E-4</v>
      </c>
    </row>
    <row r="380" spans="2:11">
      <c r="B380" s="86" t="s">
        <v>2628</v>
      </c>
      <c r="C380" s="87" t="s">
        <v>2630</v>
      </c>
      <c r="D380" s="88" t="s">
        <v>534</v>
      </c>
      <c r="E380" s="88" t="s">
        <v>132</v>
      </c>
      <c r="F380" s="101">
        <v>44999</v>
      </c>
      <c r="G380" s="90">
        <v>1702277.3320579999</v>
      </c>
      <c r="H380" s="102">
        <v>-2.3915660000000001</v>
      </c>
      <c r="I380" s="90">
        <v>-40.711085459000003</v>
      </c>
      <c r="J380" s="91">
        <f t="shared" si="5"/>
        <v>6.6776708950165419E-3</v>
      </c>
      <c r="K380" s="91">
        <f>I380/'סכום נכסי הקרן'!$C$42</f>
        <v>-6.9204805081339915E-5</v>
      </c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109" t="s">
        <v>221</v>
      </c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109" t="s">
        <v>112</v>
      </c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109" t="s">
        <v>204</v>
      </c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109" t="s">
        <v>212</v>
      </c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9453</v>
      </c>
    </row>
    <row r="6" spans="2:17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ht="26.25" customHeight="1">
      <c r="B7" s="137" t="s">
        <v>102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17" s="3" customFormat="1" ht="63">
      <c r="B8" s="21" t="s">
        <v>116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6" t="s">
        <v>2886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59.28515625" style="2" bestFit="1" customWidth="1"/>
    <col min="4" max="4" width="15" style="2" customWidth="1"/>
    <col min="5" max="5" width="13.710937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6.85546875" style="1" customWidth="1"/>
    <col min="15" max="15" width="9.5703125" style="1" bestFit="1" customWidth="1"/>
    <col min="16" max="16" width="14.28515625" style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9453</v>
      </c>
    </row>
    <row r="6" spans="2:18" ht="26.25" customHeight="1">
      <c r="B6" s="137" t="s">
        <v>176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s="3" customFormat="1" ht="78.75">
      <c r="B7" s="47" t="s">
        <v>116</v>
      </c>
      <c r="C7" s="48" t="s">
        <v>188</v>
      </c>
      <c r="D7" s="48" t="s">
        <v>47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229</v>
      </c>
      <c r="K7" s="48" t="s">
        <v>103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41</v>
      </c>
      <c r="C10" s="75"/>
      <c r="D10" s="74"/>
      <c r="E10" s="74"/>
      <c r="F10" s="74"/>
      <c r="G10" s="97"/>
      <c r="H10" s="74"/>
      <c r="I10" s="77">
        <v>4.0138895994211765</v>
      </c>
      <c r="J10" s="75"/>
      <c r="K10" s="75"/>
      <c r="L10" s="76"/>
      <c r="M10" s="76">
        <v>6.3920467232600003E-2</v>
      </c>
      <c r="N10" s="77"/>
      <c r="O10" s="98"/>
      <c r="P10" s="77">
        <f>P11+P259</f>
        <v>57515.991426937006</v>
      </c>
      <c r="Q10" s="78">
        <f>IFERROR(P10/$P$10,0)</f>
        <v>1</v>
      </c>
      <c r="R10" s="78">
        <f>P10/'סכום נכסי הקרן'!$C$42</f>
        <v>9.777147749523464E-2</v>
      </c>
    </row>
    <row r="11" spans="2:18" ht="21.75" customHeight="1">
      <c r="B11" s="79" t="s">
        <v>39</v>
      </c>
      <c r="C11" s="81"/>
      <c r="D11" s="80"/>
      <c r="E11" s="80"/>
      <c r="F11" s="80"/>
      <c r="G11" s="99"/>
      <c r="H11" s="80"/>
      <c r="I11" s="83">
        <v>5.1815718115505076</v>
      </c>
      <c r="J11" s="81"/>
      <c r="K11" s="81"/>
      <c r="L11" s="82"/>
      <c r="M11" s="82">
        <v>5.8752410914612863E-2</v>
      </c>
      <c r="N11" s="83"/>
      <c r="O11" s="100"/>
      <c r="P11" s="83">
        <f>P12+P33</f>
        <v>33509.575782260006</v>
      </c>
      <c r="Q11" s="84">
        <f t="shared" ref="Q11:Q74" si="0">IFERROR(P11/$P$10,0)</f>
        <v>0.58261319940607248</v>
      </c>
      <c r="R11" s="84">
        <f>P11/'סכום נכסי הקרן'!$C$42</f>
        <v>5.6962953314157475E-2</v>
      </c>
    </row>
    <row r="12" spans="2:18">
      <c r="B12" s="85" t="s">
        <v>37</v>
      </c>
      <c r="C12" s="81"/>
      <c r="D12" s="80"/>
      <c r="E12" s="80"/>
      <c r="F12" s="80"/>
      <c r="G12" s="99"/>
      <c r="H12" s="80"/>
      <c r="I12" s="83">
        <v>6.6151545670973482</v>
      </c>
      <c r="J12" s="81"/>
      <c r="K12" s="81"/>
      <c r="L12" s="82"/>
      <c r="M12" s="82">
        <v>4.2882807321081982E-2</v>
      </c>
      <c r="N12" s="83"/>
      <c r="O12" s="100"/>
      <c r="P12" s="83">
        <f>SUM(P13:P31)</f>
        <v>6568.0873068999999</v>
      </c>
      <c r="Q12" s="84">
        <f t="shared" si="0"/>
        <v>0.11419584612817621</v>
      </c>
      <c r="R12" s="84">
        <f>P12/'סכום נכסי הקרן'!$C$42</f>
        <v>1.1165096599770259E-2</v>
      </c>
    </row>
    <row r="13" spans="2:18">
      <c r="B13" s="86" t="s">
        <v>3009</v>
      </c>
      <c r="C13" s="88" t="s">
        <v>2684</v>
      </c>
      <c r="D13" s="87">
        <v>6028</v>
      </c>
      <c r="E13" s="87"/>
      <c r="F13" s="87" t="s">
        <v>535</v>
      </c>
      <c r="G13" s="101">
        <v>43100</v>
      </c>
      <c r="H13" s="87"/>
      <c r="I13" s="90">
        <v>7.5500000000047089</v>
      </c>
      <c r="J13" s="88" t="s">
        <v>29</v>
      </c>
      <c r="K13" s="88" t="s">
        <v>133</v>
      </c>
      <c r="L13" s="89">
        <v>6.4500000000065935E-2</v>
      </c>
      <c r="M13" s="89">
        <v>6.4500000000065935E-2</v>
      </c>
      <c r="N13" s="90">
        <v>255480.37865100001</v>
      </c>
      <c r="O13" s="102">
        <v>103.9</v>
      </c>
      <c r="P13" s="90">
        <v>265.44411344500003</v>
      </c>
      <c r="Q13" s="91">
        <f t="shared" si="0"/>
        <v>4.6151358406504332E-3</v>
      </c>
      <c r="R13" s="91">
        <f>P13/'סכום נכסי הקרן'!$C$42</f>
        <v>4.5122864998160464E-4</v>
      </c>
    </row>
    <row r="14" spans="2:18">
      <c r="B14" s="86" t="s">
        <v>3009</v>
      </c>
      <c r="C14" s="88" t="s">
        <v>2684</v>
      </c>
      <c r="D14" s="87">
        <v>6869</v>
      </c>
      <c r="E14" s="87"/>
      <c r="F14" s="87" t="s">
        <v>535</v>
      </c>
      <c r="G14" s="101">
        <v>43555</v>
      </c>
      <c r="H14" s="87"/>
      <c r="I14" s="90">
        <v>3.5999999999928614</v>
      </c>
      <c r="J14" s="88" t="s">
        <v>29</v>
      </c>
      <c r="K14" s="88" t="s">
        <v>133</v>
      </c>
      <c r="L14" s="89">
        <v>5.3399999999757294E-2</v>
      </c>
      <c r="M14" s="89">
        <v>5.3399999999757294E-2</v>
      </c>
      <c r="N14" s="90">
        <v>55017.511534999998</v>
      </c>
      <c r="O14" s="102">
        <v>101.85</v>
      </c>
      <c r="P14" s="90">
        <v>56.035335504000003</v>
      </c>
      <c r="Q14" s="91">
        <f t="shared" si="0"/>
        <v>9.7425662174635563E-4</v>
      </c>
      <c r="R14" s="91">
        <f>P14/'סכום נכסי הקרן'!$C$42</f>
        <v>9.525450936765715E-5</v>
      </c>
    </row>
    <row r="15" spans="2:18">
      <c r="B15" s="86" t="s">
        <v>3009</v>
      </c>
      <c r="C15" s="88" t="s">
        <v>2684</v>
      </c>
      <c r="D15" s="87">
        <v>6870</v>
      </c>
      <c r="E15" s="87"/>
      <c r="F15" s="87" t="s">
        <v>535</v>
      </c>
      <c r="G15" s="101">
        <v>43555</v>
      </c>
      <c r="H15" s="87"/>
      <c r="I15" s="90">
        <v>5.2599999999968414</v>
      </c>
      <c r="J15" s="88" t="s">
        <v>29</v>
      </c>
      <c r="K15" s="88" t="s">
        <v>133</v>
      </c>
      <c r="L15" s="89">
        <v>4.3499999999973678E-2</v>
      </c>
      <c r="M15" s="89">
        <v>4.3499999999973678E-2</v>
      </c>
      <c r="N15" s="90">
        <v>657785.54402799997</v>
      </c>
      <c r="O15" s="102">
        <v>101.06</v>
      </c>
      <c r="P15" s="90">
        <v>664.75807078499997</v>
      </c>
      <c r="Q15" s="91">
        <f t="shared" si="0"/>
        <v>1.1557795567680463E-2</v>
      </c>
      <c r="R15" s="91">
        <f>P15/'סכום נכסי הקרן'!$C$42</f>
        <v>1.130022749239993E-3</v>
      </c>
    </row>
    <row r="16" spans="2:18">
      <c r="B16" s="86" t="s">
        <v>3009</v>
      </c>
      <c r="C16" s="88" t="s">
        <v>2684</v>
      </c>
      <c r="D16" s="87">
        <v>6868</v>
      </c>
      <c r="E16" s="87"/>
      <c r="F16" s="87" t="s">
        <v>535</v>
      </c>
      <c r="G16" s="101">
        <v>43555</v>
      </c>
      <c r="H16" s="87"/>
      <c r="I16" s="90">
        <v>5.1200000000159287</v>
      </c>
      <c r="J16" s="88" t="s">
        <v>29</v>
      </c>
      <c r="K16" s="88" t="s">
        <v>133</v>
      </c>
      <c r="L16" s="89">
        <v>5.2300000000139374E-2</v>
      </c>
      <c r="M16" s="89">
        <v>5.2300000000139374E-2</v>
      </c>
      <c r="N16" s="90">
        <v>36461.231693000002</v>
      </c>
      <c r="O16" s="102">
        <v>123.97</v>
      </c>
      <c r="P16" s="90">
        <v>45.200983618999999</v>
      </c>
      <c r="Q16" s="91">
        <f t="shared" si="0"/>
        <v>7.8588549892979153E-4</v>
      </c>
      <c r="R16" s="91">
        <f>P16/'סכום נכסי הקרן'!$C$42</f>
        <v>7.6837186372445359E-5</v>
      </c>
    </row>
    <row r="17" spans="2:18">
      <c r="B17" s="86" t="s">
        <v>3009</v>
      </c>
      <c r="C17" s="88" t="s">
        <v>2684</v>
      </c>
      <c r="D17" s="87">
        <v>6867</v>
      </c>
      <c r="E17" s="87"/>
      <c r="F17" s="87" t="s">
        <v>535</v>
      </c>
      <c r="G17" s="101">
        <v>43555</v>
      </c>
      <c r="H17" s="87"/>
      <c r="I17" s="90">
        <v>5.1600000000059403</v>
      </c>
      <c r="J17" s="88" t="s">
        <v>29</v>
      </c>
      <c r="K17" s="88" t="s">
        <v>133</v>
      </c>
      <c r="L17" s="89">
        <v>5.1400000000089111E-2</v>
      </c>
      <c r="M17" s="89">
        <v>5.1400000000089111E-2</v>
      </c>
      <c r="N17" s="90">
        <v>88570.358099000005</v>
      </c>
      <c r="O17" s="102">
        <v>114.04</v>
      </c>
      <c r="P17" s="90">
        <v>101.005624365</v>
      </c>
      <c r="Q17" s="91">
        <f t="shared" si="0"/>
        <v>1.756131153425534E-3</v>
      </c>
      <c r="R17" s="91">
        <f>P17/'סכום נכסי הקרן'!$C$42</f>
        <v>1.7169953754582506E-4</v>
      </c>
    </row>
    <row r="18" spans="2:18">
      <c r="B18" s="86" t="s">
        <v>3009</v>
      </c>
      <c r="C18" s="88" t="s">
        <v>2684</v>
      </c>
      <c r="D18" s="87">
        <v>6866</v>
      </c>
      <c r="E18" s="87"/>
      <c r="F18" s="87" t="s">
        <v>535</v>
      </c>
      <c r="G18" s="101">
        <v>43555</v>
      </c>
      <c r="H18" s="87"/>
      <c r="I18" s="90">
        <v>5.8599999999886903</v>
      </c>
      <c r="J18" s="88" t="s">
        <v>29</v>
      </c>
      <c r="K18" s="88" t="s">
        <v>133</v>
      </c>
      <c r="L18" s="89">
        <v>3.2199999999944127E-2</v>
      </c>
      <c r="M18" s="89">
        <v>3.2199999999944127E-2</v>
      </c>
      <c r="N18" s="90">
        <v>133216.22222200001</v>
      </c>
      <c r="O18" s="102">
        <v>110.17</v>
      </c>
      <c r="P18" s="90">
        <v>146.76429398100001</v>
      </c>
      <c r="Q18" s="91">
        <f t="shared" si="0"/>
        <v>2.551712842635005E-3</v>
      </c>
      <c r="R18" s="91">
        <f>P18/'סכום נכסי הקרן'!$C$42</f>
        <v>2.4948473476798963E-4</v>
      </c>
    </row>
    <row r="19" spans="2:18">
      <c r="B19" s="86" t="s">
        <v>3009</v>
      </c>
      <c r="C19" s="88" t="s">
        <v>2684</v>
      </c>
      <c r="D19" s="87">
        <v>6865</v>
      </c>
      <c r="E19" s="87"/>
      <c r="F19" s="87" t="s">
        <v>535</v>
      </c>
      <c r="G19" s="101">
        <v>43555</v>
      </c>
      <c r="H19" s="87"/>
      <c r="I19" s="90">
        <v>4.1499999999725938</v>
      </c>
      <c r="J19" s="88" t="s">
        <v>29</v>
      </c>
      <c r="K19" s="88" t="s">
        <v>133</v>
      </c>
      <c r="L19" s="89">
        <v>2.3599999999818877E-2</v>
      </c>
      <c r="M19" s="89">
        <v>2.3599999999818877E-2</v>
      </c>
      <c r="N19" s="90">
        <v>68766.068127000006</v>
      </c>
      <c r="O19" s="102">
        <v>122.04</v>
      </c>
      <c r="P19" s="90">
        <v>83.922117582000013</v>
      </c>
      <c r="Q19" s="91">
        <f t="shared" si="0"/>
        <v>1.4591092929104232E-3</v>
      </c>
      <c r="R19" s="91">
        <f>P19/'סכום נכסי הקרן'!$C$42</f>
        <v>1.4265927139487918E-4</v>
      </c>
    </row>
    <row r="20" spans="2:18">
      <c r="B20" s="86" t="s">
        <v>3009</v>
      </c>
      <c r="C20" s="88" t="s">
        <v>2684</v>
      </c>
      <c r="D20" s="87">
        <v>5212</v>
      </c>
      <c r="E20" s="87"/>
      <c r="F20" s="87" t="s">
        <v>535</v>
      </c>
      <c r="G20" s="101">
        <v>42643</v>
      </c>
      <c r="H20" s="87"/>
      <c r="I20" s="90">
        <v>6.8800000000051877</v>
      </c>
      <c r="J20" s="88" t="s">
        <v>29</v>
      </c>
      <c r="K20" s="88" t="s">
        <v>133</v>
      </c>
      <c r="L20" s="89">
        <v>4.6700000000035963E-2</v>
      </c>
      <c r="M20" s="89">
        <v>4.6700000000035963E-2</v>
      </c>
      <c r="N20" s="90">
        <v>611912.04747999995</v>
      </c>
      <c r="O20" s="102">
        <v>99.54</v>
      </c>
      <c r="P20" s="90">
        <v>609.09725204299991</v>
      </c>
      <c r="Q20" s="91">
        <f t="shared" si="0"/>
        <v>1.059005046999391E-2</v>
      </c>
      <c r="R20" s="91">
        <f>P20/'סכום נכסי הקרן'!$C$42</f>
        <v>1.0354048812004086E-3</v>
      </c>
    </row>
    <row r="21" spans="2:18">
      <c r="B21" s="86" t="s">
        <v>3009</v>
      </c>
      <c r="C21" s="88" t="s">
        <v>2684</v>
      </c>
      <c r="D21" s="87">
        <v>5211</v>
      </c>
      <c r="E21" s="87"/>
      <c r="F21" s="87" t="s">
        <v>535</v>
      </c>
      <c r="G21" s="101">
        <v>42643</v>
      </c>
      <c r="H21" s="87"/>
      <c r="I21" s="90">
        <v>4.7000000000048958</v>
      </c>
      <c r="J21" s="88" t="s">
        <v>29</v>
      </c>
      <c r="K21" s="88" t="s">
        <v>133</v>
      </c>
      <c r="L21" s="89">
        <v>4.3700000000038958E-2</v>
      </c>
      <c r="M21" s="89">
        <v>4.3700000000038958E-2</v>
      </c>
      <c r="N21" s="90">
        <v>478549.00637100002</v>
      </c>
      <c r="O21" s="102">
        <v>98.17</v>
      </c>
      <c r="P21" s="90">
        <v>469.79155954099997</v>
      </c>
      <c r="Q21" s="91">
        <f t="shared" si="0"/>
        <v>8.1680163705041883E-3</v>
      </c>
      <c r="R21" s="91">
        <f>P21/'סכום נכסי הקרן'!$C$42</f>
        <v>7.9859902874945831E-4</v>
      </c>
    </row>
    <row r="22" spans="2:18">
      <c r="B22" s="86" t="s">
        <v>3009</v>
      </c>
      <c r="C22" s="88" t="s">
        <v>2684</v>
      </c>
      <c r="D22" s="87">
        <v>6027</v>
      </c>
      <c r="E22" s="87"/>
      <c r="F22" s="87" t="s">
        <v>535</v>
      </c>
      <c r="G22" s="101">
        <v>43100</v>
      </c>
      <c r="H22" s="87"/>
      <c r="I22" s="90">
        <v>8.0799999999959216</v>
      </c>
      <c r="J22" s="88" t="s">
        <v>29</v>
      </c>
      <c r="K22" s="88" t="s">
        <v>133</v>
      </c>
      <c r="L22" s="89">
        <v>4.5399999999979609E-2</v>
      </c>
      <c r="M22" s="89">
        <v>4.5399999999979609E-2</v>
      </c>
      <c r="N22" s="90">
        <v>1001686.904572</v>
      </c>
      <c r="O22" s="102">
        <v>100.84</v>
      </c>
      <c r="P22" s="90">
        <v>1010.101074539</v>
      </c>
      <c r="Q22" s="91">
        <f t="shared" si="0"/>
        <v>1.7562090985115662E-2</v>
      </c>
      <c r="R22" s="91">
        <f>P22/'סכום נכסי הקרן'!$C$42</f>
        <v>1.717071583520499E-3</v>
      </c>
    </row>
    <row r="23" spans="2:18">
      <c r="B23" s="86" t="s">
        <v>3009</v>
      </c>
      <c r="C23" s="88" t="s">
        <v>2684</v>
      </c>
      <c r="D23" s="87">
        <v>5025</v>
      </c>
      <c r="E23" s="87"/>
      <c r="F23" s="87" t="s">
        <v>535</v>
      </c>
      <c r="G23" s="101">
        <v>42551</v>
      </c>
      <c r="H23" s="87"/>
      <c r="I23" s="90">
        <v>7.5400000000031673</v>
      </c>
      <c r="J23" s="88" t="s">
        <v>29</v>
      </c>
      <c r="K23" s="88" t="s">
        <v>133</v>
      </c>
      <c r="L23" s="89">
        <v>4.8700000000027048E-2</v>
      </c>
      <c r="M23" s="89">
        <v>4.8700000000027048E-2</v>
      </c>
      <c r="N23" s="90">
        <v>632709.66157</v>
      </c>
      <c r="O23" s="102">
        <v>98.8</v>
      </c>
      <c r="P23" s="90">
        <v>625.11714561300005</v>
      </c>
      <c r="Q23" s="91">
        <f t="shared" si="0"/>
        <v>1.0868579852389244E-2</v>
      </c>
      <c r="R23" s="91">
        <f>P23/'סכום נכסי הקרן'!$C$42</f>
        <v>1.0626371104430357E-3</v>
      </c>
    </row>
    <row r="24" spans="2:18">
      <c r="B24" s="86" t="s">
        <v>3009</v>
      </c>
      <c r="C24" s="88" t="s">
        <v>2684</v>
      </c>
      <c r="D24" s="87">
        <v>5024</v>
      </c>
      <c r="E24" s="87"/>
      <c r="F24" s="87" t="s">
        <v>535</v>
      </c>
      <c r="G24" s="101">
        <v>42551</v>
      </c>
      <c r="H24" s="87"/>
      <c r="I24" s="90">
        <v>5.6199999999994699</v>
      </c>
      <c r="J24" s="88" t="s">
        <v>29</v>
      </c>
      <c r="K24" s="88" t="s">
        <v>133</v>
      </c>
      <c r="L24" s="89">
        <v>4.3099999999997349E-2</v>
      </c>
      <c r="M24" s="89">
        <v>4.3099999999997349E-2</v>
      </c>
      <c r="N24" s="90">
        <v>411934.53133799997</v>
      </c>
      <c r="O24" s="102">
        <v>100.84</v>
      </c>
      <c r="P24" s="90">
        <v>415.39478138100003</v>
      </c>
      <c r="Q24" s="91">
        <f t="shared" si="0"/>
        <v>7.2222484751684954E-3</v>
      </c>
      <c r="R24" s="91">
        <f>P24/'סכום נכסי הקרן'!$C$42</f>
        <v>7.0612990425492929E-4</v>
      </c>
    </row>
    <row r="25" spans="2:18">
      <c r="B25" s="86" t="s">
        <v>3009</v>
      </c>
      <c r="C25" s="88" t="s">
        <v>2684</v>
      </c>
      <c r="D25" s="87">
        <v>6026</v>
      </c>
      <c r="E25" s="87"/>
      <c r="F25" s="87" t="s">
        <v>535</v>
      </c>
      <c r="G25" s="101">
        <v>43100</v>
      </c>
      <c r="H25" s="87"/>
      <c r="I25" s="90">
        <v>6.3800000000029318</v>
      </c>
      <c r="J25" s="88" t="s">
        <v>29</v>
      </c>
      <c r="K25" s="88" t="s">
        <v>133</v>
      </c>
      <c r="L25" s="89">
        <v>4.1800000000020932E-2</v>
      </c>
      <c r="M25" s="89">
        <v>4.1800000000020932E-2</v>
      </c>
      <c r="N25" s="90">
        <v>1218122.1474959999</v>
      </c>
      <c r="O25" s="102">
        <v>111.98000481712425</v>
      </c>
      <c r="P25" s="90">
        <v>1180.6961199039999</v>
      </c>
      <c r="Q25" s="91">
        <f t="shared" si="0"/>
        <v>2.0528136447127875E-2</v>
      </c>
      <c r="R25" s="91">
        <f>P25/'סכום נכסי הקרן'!$C$42</f>
        <v>2.007066230659469E-3</v>
      </c>
    </row>
    <row r="26" spans="2:18">
      <c r="B26" s="86" t="s">
        <v>3009</v>
      </c>
      <c r="C26" s="88" t="s">
        <v>2684</v>
      </c>
      <c r="D26" s="87">
        <v>5023</v>
      </c>
      <c r="E26" s="87"/>
      <c r="F26" s="87" t="s">
        <v>535</v>
      </c>
      <c r="G26" s="101">
        <v>42551</v>
      </c>
      <c r="H26" s="87"/>
      <c r="I26" s="90">
        <v>7.6300000000208668</v>
      </c>
      <c r="J26" s="88" t="s">
        <v>29</v>
      </c>
      <c r="K26" s="88" t="s">
        <v>133</v>
      </c>
      <c r="L26" s="89">
        <v>4.2600000000085236E-2</v>
      </c>
      <c r="M26" s="89">
        <v>4.2600000000085236E-2</v>
      </c>
      <c r="N26" s="90">
        <v>173643.29766499999</v>
      </c>
      <c r="O26" s="102">
        <v>104.04</v>
      </c>
      <c r="P26" s="90">
        <v>180.65840622100004</v>
      </c>
      <c r="Q26" s="91">
        <f t="shared" si="0"/>
        <v>3.1410117732299158E-3</v>
      </c>
      <c r="R26" s="91">
        <f>P26/'סכום נכסי הקרן'!$C$42</f>
        <v>3.0710136189861578E-4</v>
      </c>
    </row>
    <row r="27" spans="2:18">
      <c r="B27" s="86" t="s">
        <v>3009</v>
      </c>
      <c r="C27" s="88" t="s">
        <v>2684</v>
      </c>
      <c r="D27" s="87">
        <v>5210</v>
      </c>
      <c r="E27" s="87"/>
      <c r="F27" s="87" t="s">
        <v>535</v>
      </c>
      <c r="G27" s="101">
        <v>42643</v>
      </c>
      <c r="H27" s="87"/>
      <c r="I27" s="90">
        <v>7.0499999999782448</v>
      </c>
      <c r="J27" s="88" t="s">
        <v>29</v>
      </c>
      <c r="K27" s="88" t="s">
        <v>133</v>
      </c>
      <c r="L27" s="89">
        <v>3.3899999999919196E-2</v>
      </c>
      <c r="M27" s="89">
        <v>3.3899999999919196E-2</v>
      </c>
      <c r="N27" s="90">
        <v>132654.311758</v>
      </c>
      <c r="O27" s="102">
        <v>109.15</v>
      </c>
      <c r="P27" s="90">
        <v>144.79212070299999</v>
      </c>
      <c r="Q27" s="91">
        <f t="shared" si="0"/>
        <v>2.5174237131412487E-3</v>
      </c>
      <c r="R27" s="91">
        <f>P27/'סכום נכסי הקרן'!$C$42</f>
        <v>2.4613223591535966E-4</v>
      </c>
    </row>
    <row r="28" spans="2:18">
      <c r="B28" s="86" t="s">
        <v>3009</v>
      </c>
      <c r="C28" s="88" t="s">
        <v>2684</v>
      </c>
      <c r="D28" s="87">
        <v>6025</v>
      </c>
      <c r="E28" s="87"/>
      <c r="F28" s="87" t="s">
        <v>535</v>
      </c>
      <c r="G28" s="101">
        <v>43100</v>
      </c>
      <c r="H28" s="87"/>
      <c r="I28" s="90">
        <v>8.3599999999792374</v>
      </c>
      <c r="J28" s="88" t="s">
        <v>29</v>
      </c>
      <c r="K28" s="88" t="s">
        <v>133</v>
      </c>
      <c r="L28" s="89">
        <v>3.4899999999934428E-2</v>
      </c>
      <c r="M28" s="89">
        <v>3.4899999999934428E-2</v>
      </c>
      <c r="N28" s="90">
        <v>166758.881276</v>
      </c>
      <c r="O28" s="102">
        <v>109.75</v>
      </c>
      <c r="P28" s="90">
        <v>183.01785008000002</v>
      </c>
      <c r="Q28" s="91">
        <f t="shared" si="0"/>
        <v>3.1820341706617185E-3</v>
      </c>
      <c r="R28" s="91">
        <f>P28/'סכום נכסי הקרן'!$C$42</f>
        <v>3.1111218230591987E-4</v>
      </c>
    </row>
    <row r="29" spans="2:18">
      <c r="B29" s="86" t="s">
        <v>3009</v>
      </c>
      <c r="C29" s="88" t="s">
        <v>2684</v>
      </c>
      <c r="D29" s="87">
        <v>5022</v>
      </c>
      <c r="E29" s="87"/>
      <c r="F29" s="87" t="s">
        <v>535</v>
      </c>
      <c r="G29" s="101">
        <v>42551</v>
      </c>
      <c r="H29" s="87"/>
      <c r="I29" s="90">
        <v>7.1199999999890897</v>
      </c>
      <c r="J29" s="88" t="s">
        <v>29</v>
      </c>
      <c r="K29" s="88" t="s">
        <v>133</v>
      </c>
      <c r="L29" s="89">
        <v>2.059999999998231E-2</v>
      </c>
      <c r="M29" s="89">
        <v>2.059999999998231E-2</v>
      </c>
      <c r="N29" s="90">
        <v>117753.43361300002</v>
      </c>
      <c r="O29" s="102">
        <v>115.19</v>
      </c>
      <c r="P29" s="90">
        <v>135.64014445399999</v>
      </c>
      <c r="Q29" s="91">
        <f t="shared" si="0"/>
        <v>2.3583031621093532E-3</v>
      </c>
      <c r="R29" s="91">
        <f>P29/'סכום נכסי הקרן'!$C$42</f>
        <v>2.3057478454111533E-4</v>
      </c>
    </row>
    <row r="30" spans="2:18">
      <c r="B30" s="86" t="s">
        <v>3009</v>
      </c>
      <c r="C30" s="88" t="s">
        <v>2684</v>
      </c>
      <c r="D30" s="87">
        <v>6024</v>
      </c>
      <c r="E30" s="87"/>
      <c r="F30" s="87" t="s">
        <v>535</v>
      </c>
      <c r="G30" s="101">
        <v>43100</v>
      </c>
      <c r="H30" s="87"/>
      <c r="I30" s="90">
        <v>7.5900000000113872</v>
      </c>
      <c r="J30" s="88" t="s">
        <v>29</v>
      </c>
      <c r="K30" s="88" t="s">
        <v>133</v>
      </c>
      <c r="L30" s="89">
        <v>1.4500000000057958E-2</v>
      </c>
      <c r="M30" s="89">
        <v>1.4500000000057958E-2</v>
      </c>
      <c r="N30" s="90">
        <v>121505.787713</v>
      </c>
      <c r="O30" s="102">
        <v>120.7</v>
      </c>
      <c r="P30" s="90">
        <v>146.657499487</v>
      </c>
      <c r="Q30" s="91">
        <f t="shared" si="0"/>
        <v>2.5498560634793213E-3</v>
      </c>
      <c r="R30" s="91">
        <f>P30/'סכום נכסי הקרן'!$C$42</f>
        <v>2.493031947265561E-4</v>
      </c>
    </row>
    <row r="31" spans="2:18">
      <c r="B31" s="86" t="s">
        <v>3009</v>
      </c>
      <c r="C31" s="88" t="s">
        <v>2684</v>
      </c>
      <c r="D31" s="87">
        <v>5209</v>
      </c>
      <c r="E31" s="87"/>
      <c r="F31" s="87" t="s">
        <v>535</v>
      </c>
      <c r="G31" s="101">
        <v>42643</v>
      </c>
      <c r="H31" s="87"/>
      <c r="I31" s="90">
        <v>6.1500000000197135</v>
      </c>
      <c r="J31" s="88" t="s">
        <v>29</v>
      </c>
      <c r="K31" s="88" t="s">
        <v>133</v>
      </c>
      <c r="L31" s="89">
        <v>1.860000000004039E-2</v>
      </c>
      <c r="M31" s="89">
        <v>1.860000000004039E-2</v>
      </c>
      <c r="N31" s="90">
        <v>90232.349688999995</v>
      </c>
      <c r="O31" s="102">
        <v>115.25</v>
      </c>
      <c r="P31" s="90">
        <v>103.99281365299998</v>
      </c>
      <c r="Q31" s="91">
        <f t="shared" si="0"/>
        <v>1.8080678272772684E-3</v>
      </c>
      <c r="R31" s="91">
        <f>P31/'סכום נכסי הקרן'!$C$42</f>
        <v>1.7677746288449723E-4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2"/>
      <c r="P32" s="87"/>
      <c r="Q32" s="91"/>
      <c r="R32" s="87"/>
    </row>
    <row r="33" spans="2:18">
      <c r="B33" s="85" t="s">
        <v>38</v>
      </c>
      <c r="C33" s="81"/>
      <c r="D33" s="80"/>
      <c r="E33" s="80"/>
      <c r="F33" s="80"/>
      <c r="G33" s="99"/>
      <c r="H33" s="80"/>
      <c r="I33" s="83">
        <v>4.8311963594453138</v>
      </c>
      <c r="J33" s="81"/>
      <c r="K33" s="81"/>
      <c r="L33" s="82"/>
      <c r="M33" s="82">
        <v>6.2631028673022324E-2</v>
      </c>
      <c r="N33" s="83"/>
      <c r="O33" s="100"/>
      <c r="P33" s="83">
        <f>SUM(P34:P257)</f>
        <v>26941.488475360005</v>
      </c>
      <c r="Q33" s="84">
        <f t="shared" si="0"/>
        <v>0.4684173532778963</v>
      </c>
      <c r="R33" s="84">
        <f>P33/'סכום נכסי הקרן'!$C$42</f>
        <v>4.5797856714387214E-2</v>
      </c>
    </row>
    <row r="34" spans="2:18">
      <c r="B34" s="86" t="s">
        <v>3010</v>
      </c>
      <c r="C34" s="88" t="s">
        <v>2685</v>
      </c>
      <c r="D34" s="87" t="s">
        <v>2686</v>
      </c>
      <c r="E34" s="87"/>
      <c r="F34" s="87" t="s">
        <v>351</v>
      </c>
      <c r="G34" s="101">
        <v>42368</v>
      </c>
      <c r="H34" s="87" t="s">
        <v>316</v>
      </c>
      <c r="I34" s="90">
        <v>7.2400000000922837</v>
      </c>
      <c r="J34" s="88" t="s">
        <v>129</v>
      </c>
      <c r="K34" s="88" t="s">
        <v>133</v>
      </c>
      <c r="L34" s="89">
        <v>3.1699999999999999E-2</v>
      </c>
      <c r="M34" s="89">
        <v>2.380000000030761E-2</v>
      </c>
      <c r="N34" s="90">
        <v>27891.881009000001</v>
      </c>
      <c r="O34" s="102">
        <v>116.55</v>
      </c>
      <c r="P34" s="90">
        <v>32.507985750000003</v>
      </c>
      <c r="Q34" s="91">
        <f t="shared" si="0"/>
        <v>5.6519908539340996E-4</v>
      </c>
      <c r="R34" s="91">
        <f>P34/'סכום נכסי הקרן'!$C$42</f>
        <v>5.5260349657868987E-5</v>
      </c>
    </row>
    <row r="35" spans="2:18">
      <c r="B35" s="86" t="s">
        <v>3010</v>
      </c>
      <c r="C35" s="88" t="s">
        <v>2685</v>
      </c>
      <c r="D35" s="87" t="s">
        <v>2687</v>
      </c>
      <c r="E35" s="87"/>
      <c r="F35" s="87" t="s">
        <v>351</v>
      </c>
      <c r="G35" s="101">
        <v>42388</v>
      </c>
      <c r="H35" s="87" t="s">
        <v>316</v>
      </c>
      <c r="I35" s="90">
        <v>7.2300000000125113</v>
      </c>
      <c r="J35" s="88" t="s">
        <v>129</v>
      </c>
      <c r="K35" s="88" t="s">
        <v>133</v>
      </c>
      <c r="L35" s="89">
        <v>3.1899999999999998E-2</v>
      </c>
      <c r="M35" s="89">
        <v>2.4000000000131704E-2</v>
      </c>
      <c r="N35" s="90">
        <v>39048.633706000001</v>
      </c>
      <c r="O35" s="102">
        <v>116.67</v>
      </c>
      <c r="P35" s="90">
        <v>45.558038740999997</v>
      </c>
      <c r="Q35" s="91">
        <f t="shared" si="0"/>
        <v>7.9209342672763826E-4</v>
      </c>
      <c r="R35" s="91">
        <f>P35/'סכום נכסי הקרן'!$C$42</f>
        <v>7.744414464542457E-5</v>
      </c>
    </row>
    <row r="36" spans="2:18">
      <c r="B36" s="86" t="s">
        <v>3010</v>
      </c>
      <c r="C36" s="88" t="s">
        <v>2685</v>
      </c>
      <c r="D36" s="87" t="s">
        <v>2688</v>
      </c>
      <c r="E36" s="87"/>
      <c r="F36" s="87" t="s">
        <v>351</v>
      </c>
      <c r="G36" s="101">
        <v>42509</v>
      </c>
      <c r="H36" s="87" t="s">
        <v>316</v>
      </c>
      <c r="I36" s="90">
        <v>7.2899999999668381</v>
      </c>
      <c r="J36" s="88" t="s">
        <v>129</v>
      </c>
      <c r="K36" s="88" t="s">
        <v>133</v>
      </c>
      <c r="L36" s="89">
        <v>2.7400000000000001E-2</v>
      </c>
      <c r="M36" s="89">
        <v>2.6099999999759867E-2</v>
      </c>
      <c r="N36" s="90">
        <v>39048.633706000001</v>
      </c>
      <c r="O36" s="102">
        <v>111.98</v>
      </c>
      <c r="P36" s="90">
        <v>43.726661905000007</v>
      </c>
      <c r="Q36" s="91">
        <f t="shared" si="0"/>
        <v>7.6025225020325546E-4</v>
      </c>
      <c r="R36" s="91">
        <f>P36/'סכום נכסי הקרן'!$C$42</f>
        <v>7.433098577144909E-5</v>
      </c>
    </row>
    <row r="37" spans="2:18">
      <c r="B37" s="86" t="s">
        <v>3010</v>
      </c>
      <c r="C37" s="88" t="s">
        <v>2685</v>
      </c>
      <c r="D37" s="87" t="s">
        <v>2689</v>
      </c>
      <c r="E37" s="87"/>
      <c r="F37" s="87" t="s">
        <v>351</v>
      </c>
      <c r="G37" s="101">
        <v>42723</v>
      </c>
      <c r="H37" s="87" t="s">
        <v>316</v>
      </c>
      <c r="I37" s="90">
        <v>7.2000000000633886</v>
      </c>
      <c r="J37" s="88" t="s">
        <v>129</v>
      </c>
      <c r="K37" s="88" t="s">
        <v>133</v>
      </c>
      <c r="L37" s="89">
        <v>3.15E-2</v>
      </c>
      <c r="M37" s="89">
        <v>2.8300000001204379E-2</v>
      </c>
      <c r="N37" s="90">
        <v>5578.376131</v>
      </c>
      <c r="O37" s="102">
        <v>113.12</v>
      </c>
      <c r="P37" s="90">
        <v>6.3102594280000011</v>
      </c>
      <c r="Q37" s="91">
        <f t="shared" si="0"/>
        <v>1.0971312971308111E-4</v>
      </c>
      <c r="R37" s="91">
        <f>P37/'סכום נכסי הקרן'!$C$42</f>
        <v>1.0726814792674269E-5</v>
      </c>
    </row>
    <row r="38" spans="2:18">
      <c r="B38" s="86" t="s">
        <v>3010</v>
      </c>
      <c r="C38" s="88" t="s">
        <v>2685</v>
      </c>
      <c r="D38" s="87" t="s">
        <v>2690</v>
      </c>
      <c r="E38" s="87"/>
      <c r="F38" s="87" t="s">
        <v>351</v>
      </c>
      <c r="G38" s="101">
        <v>42918</v>
      </c>
      <c r="H38" s="87" t="s">
        <v>316</v>
      </c>
      <c r="I38" s="90">
        <v>7.1400000000032628</v>
      </c>
      <c r="J38" s="88" t="s">
        <v>129</v>
      </c>
      <c r="K38" s="88" t="s">
        <v>133</v>
      </c>
      <c r="L38" s="89">
        <v>3.1899999999999998E-2</v>
      </c>
      <c r="M38" s="89">
        <v>3.1799999999902129E-2</v>
      </c>
      <c r="N38" s="90">
        <v>27891.881009000001</v>
      </c>
      <c r="O38" s="102">
        <v>109.89</v>
      </c>
      <c r="P38" s="90">
        <v>30.650387834999997</v>
      </c>
      <c r="Q38" s="91">
        <f t="shared" si="0"/>
        <v>5.3290201689273518E-4</v>
      </c>
      <c r="R38" s="91">
        <f>P38/'סכום נכסי הקרן'!$C$42</f>
        <v>5.2102617551793215E-5</v>
      </c>
    </row>
    <row r="39" spans="2:18">
      <c r="B39" s="86" t="s">
        <v>3010</v>
      </c>
      <c r="C39" s="88" t="s">
        <v>2685</v>
      </c>
      <c r="D39" s="87" t="s">
        <v>2691</v>
      </c>
      <c r="E39" s="87"/>
      <c r="F39" s="87" t="s">
        <v>351</v>
      </c>
      <c r="G39" s="101">
        <v>43915</v>
      </c>
      <c r="H39" s="87" t="s">
        <v>316</v>
      </c>
      <c r="I39" s="90">
        <v>7.1500000000008566</v>
      </c>
      <c r="J39" s="88" t="s">
        <v>129</v>
      </c>
      <c r="K39" s="88" t="s">
        <v>133</v>
      </c>
      <c r="L39" s="89">
        <v>2.6600000000000002E-2</v>
      </c>
      <c r="M39" s="89">
        <v>3.9899999999988008E-2</v>
      </c>
      <c r="N39" s="90">
        <v>58719.749777999998</v>
      </c>
      <c r="O39" s="102">
        <v>99.43</v>
      </c>
      <c r="P39" s="90">
        <v>58.385042993000006</v>
      </c>
      <c r="Q39" s="91">
        <f t="shared" si="0"/>
        <v>1.0151097380833114E-3</v>
      </c>
      <c r="R39" s="91">
        <f>P39/'סכום נכסי הקרן'!$C$42</f>
        <v>9.9248778912206011E-5</v>
      </c>
    </row>
    <row r="40" spans="2:18">
      <c r="B40" s="86" t="s">
        <v>3010</v>
      </c>
      <c r="C40" s="88" t="s">
        <v>2685</v>
      </c>
      <c r="D40" s="87" t="s">
        <v>2692</v>
      </c>
      <c r="E40" s="87"/>
      <c r="F40" s="87" t="s">
        <v>351</v>
      </c>
      <c r="G40" s="101">
        <v>44168</v>
      </c>
      <c r="H40" s="87" t="s">
        <v>316</v>
      </c>
      <c r="I40" s="90">
        <v>7.2599999999963103</v>
      </c>
      <c r="J40" s="88" t="s">
        <v>129</v>
      </c>
      <c r="K40" s="88" t="s">
        <v>133</v>
      </c>
      <c r="L40" s="89">
        <v>1.89E-2</v>
      </c>
      <c r="M40" s="89">
        <v>4.3599999999963106E-2</v>
      </c>
      <c r="N40" s="90">
        <v>59470.961851</v>
      </c>
      <c r="O40" s="102">
        <v>91.15</v>
      </c>
      <c r="P40" s="90">
        <v>54.207781519999997</v>
      </c>
      <c r="Q40" s="91">
        <f t="shared" si="0"/>
        <v>9.4248191111963265E-4</v>
      </c>
      <c r="R40" s="91">
        <f>P40/'סכום נכסי הקרן'!$C$42</f>
        <v>9.2147848962698898E-5</v>
      </c>
    </row>
    <row r="41" spans="2:18">
      <c r="B41" s="86" t="s">
        <v>3010</v>
      </c>
      <c r="C41" s="88" t="s">
        <v>2685</v>
      </c>
      <c r="D41" s="87" t="s">
        <v>2693</v>
      </c>
      <c r="E41" s="87"/>
      <c r="F41" s="87" t="s">
        <v>351</v>
      </c>
      <c r="G41" s="101">
        <v>44277</v>
      </c>
      <c r="H41" s="87" t="s">
        <v>316</v>
      </c>
      <c r="I41" s="90">
        <v>7.1000000000278716</v>
      </c>
      <c r="J41" s="88" t="s">
        <v>129</v>
      </c>
      <c r="K41" s="88" t="s">
        <v>133</v>
      </c>
      <c r="L41" s="89">
        <v>1.9E-2</v>
      </c>
      <c r="M41" s="89">
        <v>5.7100000000173859E-2</v>
      </c>
      <c r="N41" s="90">
        <v>90435.713082000002</v>
      </c>
      <c r="O41" s="102">
        <v>83.31</v>
      </c>
      <c r="P41" s="90">
        <v>75.341994539000012</v>
      </c>
      <c r="Q41" s="91">
        <f t="shared" si="0"/>
        <v>1.3099312498978221E-3</v>
      </c>
      <c r="R41" s="91">
        <f>P41/'סכום נכסי הקרן'!$C$42</f>
        <v>1.2807391371968952E-4</v>
      </c>
    </row>
    <row r="42" spans="2:18">
      <c r="B42" s="86" t="s">
        <v>3011</v>
      </c>
      <c r="C42" s="88" t="s">
        <v>2685</v>
      </c>
      <c r="D42" s="87" t="s">
        <v>2694</v>
      </c>
      <c r="E42" s="87"/>
      <c r="F42" s="87" t="s">
        <v>360</v>
      </c>
      <c r="G42" s="101">
        <v>42122</v>
      </c>
      <c r="H42" s="87" t="s">
        <v>131</v>
      </c>
      <c r="I42" s="90">
        <v>4.399999999996572</v>
      </c>
      <c r="J42" s="88" t="s">
        <v>341</v>
      </c>
      <c r="K42" s="88" t="s">
        <v>133</v>
      </c>
      <c r="L42" s="89">
        <v>2.98E-2</v>
      </c>
      <c r="M42" s="89">
        <v>2.5899999999983332E-2</v>
      </c>
      <c r="N42" s="90">
        <v>570737.69616000005</v>
      </c>
      <c r="O42" s="102">
        <v>112.46</v>
      </c>
      <c r="P42" s="90">
        <v>641.85160767299999</v>
      </c>
      <c r="Q42" s="91">
        <f t="shared" si="0"/>
        <v>1.1159533057660128E-2</v>
      </c>
      <c r="R42" s="91">
        <f>P42/'סכום נכסי הקרן'!$C$42</f>
        <v>1.0910840352043442E-3</v>
      </c>
    </row>
    <row r="43" spans="2:18">
      <c r="B43" s="86" t="s">
        <v>3012</v>
      </c>
      <c r="C43" s="88" t="s">
        <v>2685</v>
      </c>
      <c r="D43" s="87" t="s">
        <v>2695</v>
      </c>
      <c r="E43" s="87"/>
      <c r="F43" s="87" t="s">
        <v>2696</v>
      </c>
      <c r="G43" s="101">
        <v>40742</v>
      </c>
      <c r="H43" s="87" t="s">
        <v>2683</v>
      </c>
      <c r="I43" s="90">
        <v>3.3099999999954672</v>
      </c>
      <c r="J43" s="88" t="s">
        <v>332</v>
      </c>
      <c r="K43" s="88" t="s">
        <v>133</v>
      </c>
      <c r="L43" s="89">
        <v>4.4999999999999998E-2</v>
      </c>
      <c r="M43" s="89">
        <v>1.6099999999992443E-2</v>
      </c>
      <c r="N43" s="90">
        <v>212332.137345</v>
      </c>
      <c r="O43" s="102">
        <v>124.67</v>
      </c>
      <c r="P43" s="90">
        <v>264.71447262000004</v>
      </c>
      <c r="Q43" s="91">
        <f t="shared" si="0"/>
        <v>4.6024499630901577E-3</v>
      </c>
      <c r="R43" s="91">
        <f>P43/'סכום נכסי הקרן'!$C$42</f>
        <v>4.4998833298921288E-4</v>
      </c>
    </row>
    <row r="44" spans="2:18">
      <c r="B44" s="86" t="s">
        <v>3013</v>
      </c>
      <c r="C44" s="88" t="s">
        <v>2685</v>
      </c>
      <c r="D44" s="87" t="s">
        <v>2697</v>
      </c>
      <c r="E44" s="87"/>
      <c r="F44" s="87" t="s">
        <v>424</v>
      </c>
      <c r="G44" s="101">
        <v>43431</v>
      </c>
      <c r="H44" s="87" t="s">
        <v>316</v>
      </c>
      <c r="I44" s="90">
        <v>7.9599999999148672</v>
      </c>
      <c r="J44" s="88" t="s">
        <v>341</v>
      </c>
      <c r="K44" s="88" t="s">
        <v>133</v>
      </c>
      <c r="L44" s="89">
        <v>3.6600000000000001E-2</v>
      </c>
      <c r="M44" s="89">
        <v>3.7199999999893589E-2</v>
      </c>
      <c r="N44" s="90">
        <v>17357.089282000001</v>
      </c>
      <c r="O44" s="102">
        <v>108.28</v>
      </c>
      <c r="P44" s="90">
        <v>18.794255060000001</v>
      </c>
      <c r="Q44" s="91">
        <f t="shared" si="0"/>
        <v>3.2676573234201279E-4</v>
      </c>
      <c r="R44" s="91">
        <f>P44/'סכום נכסי הקרן'!$C$42</f>
        <v>3.1948368445890971E-5</v>
      </c>
    </row>
    <row r="45" spans="2:18">
      <c r="B45" s="86" t="s">
        <v>3013</v>
      </c>
      <c r="C45" s="88" t="s">
        <v>2685</v>
      </c>
      <c r="D45" s="87" t="s">
        <v>2698</v>
      </c>
      <c r="E45" s="87"/>
      <c r="F45" s="87" t="s">
        <v>424</v>
      </c>
      <c r="G45" s="101">
        <v>43276</v>
      </c>
      <c r="H45" s="87" t="s">
        <v>316</v>
      </c>
      <c r="I45" s="90">
        <v>8.0200000001635274</v>
      </c>
      <c r="J45" s="88" t="s">
        <v>341</v>
      </c>
      <c r="K45" s="88" t="s">
        <v>133</v>
      </c>
      <c r="L45" s="89">
        <v>3.2599999999999997E-2</v>
      </c>
      <c r="M45" s="89">
        <v>3.8100000000762392E-2</v>
      </c>
      <c r="N45" s="90">
        <v>17293.371394000002</v>
      </c>
      <c r="O45" s="102">
        <v>104.67</v>
      </c>
      <c r="P45" s="90">
        <v>18.100972301999999</v>
      </c>
      <c r="Q45" s="91">
        <f t="shared" si="0"/>
        <v>3.1471199318530046E-4</v>
      </c>
      <c r="R45" s="91">
        <f>P45/'סכום נכסי הקרן'!$C$42</f>
        <v>3.0769856559197041E-5</v>
      </c>
    </row>
    <row r="46" spans="2:18">
      <c r="B46" s="86" t="s">
        <v>3013</v>
      </c>
      <c r="C46" s="88" t="s">
        <v>2685</v>
      </c>
      <c r="D46" s="87" t="s">
        <v>2699</v>
      </c>
      <c r="E46" s="87"/>
      <c r="F46" s="87" t="s">
        <v>424</v>
      </c>
      <c r="G46" s="101">
        <v>43222</v>
      </c>
      <c r="H46" s="87" t="s">
        <v>316</v>
      </c>
      <c r="I46" s="90">
        <v>8.0299999999688314</v>
      </c>
      <c r="J46" s="88" t="s">
        <v>341</v>
      </c>
      <c r="K46" s="88" t="s">
        <v>133</v>
      </c>
      <c r="L46" s="89">
        <v>3.2199999999999999E-2</v>
      </c>
      <c r="M46" s="89">
        <v>3.819999999979988E-2</v>
      </c>
      <c r="N46" s="90">
        <v>82639.292898</v>
      </c>
      <c r="O46" s="102">
        <v>105.21</v>
      </c>
      <c r="P46" s="90">
        <v>86.944799957000001</v>
      </c>
      <c r="Q46" s="91">
        <f t="shared" si="0"/>
        <v>1.511663066217795E-3</v>
      </c>
      <c r="R46" s="91">
        <f>P46/'סכום נכסי הקרן'!$C$42</f>
        <v>1.4779753145909054E-4</v>
      </c>
    </row>
    <row r="47" spans="2:18">
      <c r="B47" s="86" t="s">
        <v>3013</v>
      </c>
      <c r="C47" s="88" t="s">
        <v>2685</v>
      </c>
      <c r="D47" s="87" t="s">
        <v>2700</v>
      </c>
      <c r="E47" s="87"/>
      <c r="F47" s="87" t="s">
        <v>424</v>
      </c>
      <c r="G47" s="101">
        <v>43922</v>
      </c>
      <c r="H47" s="87" t="s">
        <v>316</v>
      </c>
      <c r="I47" s="90">
        <v>8.2200000000841627</v>
      </c>
      <c r="J47" s="88" t="s">
        <v>341</v>
      </c>
      <c r="K47" s="88" t="s">
        <v>133</v>
      </c>
      <c r="L47" s="89">
        <v>2.7699999999999999E-2</v>
      </c>
      <c r="M47" s="89">
        <v>3.3700000000140264E-2</v>
      </c>
      <c r="N47" s="90">
        <v>19882.988852999999</v>
      </c>
      <c r="O47" s="102">
        <v>103.98</v>
      </c>
      <c r="P47" s="90">
        <v>20.674332082999999</v>
      </c>
      <c r="Q47" s="91">
        <f t="shared" si="0"/>
        <v>3.5945363315631544E-4</v>
      </c>
      <c r="R47" s="91">
        <f>P47/'סכום נכסי הקרן'!$C$42</f>
        <v>3.5144312804723029E-5</v>
      </c>
    </row>
    <row r="48" spans="2:18">
      <c r="B48" s="86" t="s">
        <v>3013</v>
      </c>
      <c r="C48" s="88" t="s">
        <v>2685</v>
      </c>
      <c r="D48" s="87" t="s">
        <v>2701</v>
      </c>
      <c r="E48" s="87"/>
      <c r="F48" s="87" t="s">
        <v>424</v>
      </c>
      <c r="G48" s="101">
        <v>43978</v>
      </c>
      <c r="H48" s="87" t="s">
        <v>316</v>
      </c>
      <c r="I48" s="90">
        <v>8.2099999997615267</v>
      </c>
      <c r="J48" s="88" t="s">
        <v>341</v>
      </c>
      <c r="K48" s="88" t="s">
        <v>133</v>
      </c>
      <c r="L48" s="89">
        <v>2.3E-2</v>
      </c>
      <c r="M48" s="89">
        <v>3.9799999998965357E-2</v>
      </c>
      <c r="N48" s="90">
        <v>8340.8018379999994</v>
      </c>
      <c r="O48" s="102">
        <v>95.02</v>
      </c>
      <c r="P48" s="90">
        <v>7.9254302089999999</v>
      </c>
      <c r="Q48" s="91">
        <f t="shared" si="0"/>
        <v>1.377952463719196E-4</v>
      </c>
      <c r="R48" s="91">
        <f>P48/'סכום נכסי הקרן'!$C$42</f>
        <v>1.3472444829602449E-5</v>
      </c>
    </row>
    <row r="49" spans="2:18">
      <c r="B49" s="86" t="s">
        <v>3013</v>
      </c>
      <c r="C49" s="88" t="s">
        <v>2685</v>
      </c>
      <c r="D49" s="87" t="s">
        <v>2702</v>
      </c>
      <c r="E49" s="87"/>
      <c r="F49" s="87" t="s">
        <v>424</v>
      </c>
      <c r="G49" s="101">
        <v>44010</v>
      </c>
      <c r="H49" s="87" t="s">
        <v>316</v>
      </c>
      <c r="I49" s="90">
        <v>8.3199999999749465</v>
      </c>
      <c r="J49" s="88" t="s">
        <v>341</v>
      </c>
      <c r="K49" s="88" t="s">
        <v>133</v>
      </c>
      <c r="L49" s="89">
        <v>2.2000000000000002E-2</v>
      </c>
      <c r="M49" s="89">
        <v>3.5599999999561552E-2</v>
      </c>
      <c r="N49" s="90">
        <v>13078.331208</v>
      </c>
      <c r="O49" s="102">
        <v>97.66</v>
      </c>
      <c r="P49" s="90">
        <v>12.772297601</v>
      </c>
      <c r="Q49" s="91">
        <f t="shared" si="0"/>
        <v>2.2206515586582117E-4</v>
      </c>
      <c r="R49" s="91">
        <f>P49/'סכום נכסי הקרן'!$C$42</f>
        <v>2.1711638389210909E-5</v>
      </c>
    </row>
    <row r="50" spans="2:18">
      <c r="B50" s="86" t="s">
        <v>3013</v>
      </c>
      <c r="C50" s="88" t="s">
        <v>2685</v>
      </c>
      <c r="D50" s="87" t="s">
        <v>2703</v>
      </c>
      <c r="E50" s="87"/>
      <c r="F50" s="87" t="s">
        <v>424</v>
      </c>
      <c r="G50" s="101">
        <v>44133</v>
      </c>
      <c r="H50" s="87" t="s">
        <v>316</v>
      </c>
      <c r="I50" s="90">
        <v>8.1800000001448048</v>
      </c>
      <c r="J50" s="88" t="s">
        <v>341</v>
      </c>
      <c r="K50" s="88" t="s">
        <v>133</v>
      </c>
      <c r="L50" s="89">
        <v>2.3799999999999998E-2</v>
      </c>
      <c r="M50" s="89">
        <v>4.0000000000613579E-2</v>
      </c>
      <c r="N50" s="90">
        <v>17006.887320999998</v>
      </c>
      <c r="O50" s="102">
        <v>95.83</v>
      </c>
      <c r="P50" s="90">
        <v>16.297700548000002</v>
      </c>
      <c r="Q50" s="91">
        <f t="shared" si="0"/>
        <v>2.8335946479690074E-4</v>
      </c>
      <c r="R50" s="91">
        <f>P50/'סכום נכסי הקרן'!$C$42</f>
        <v>2.7704473535451916E-5</v>
      </c>
    </row>
    <row r="51" spans="2:18">
      <c r="B51" s="86" t="s">
        <v>3013</v>
      </c>
      <c r="C51" s="88" t="s">
        <v>2685</v>
      </c>
      <c r="D51" s="87" t="s">
        <v>2704</v>
      </c>
      <c r="E51" s="87"/>
      <c r="F51" s="87" t="s">
        <v>424</v>
      </c>
      <c r="G51" s="101">
        <v>44251</v>
      </c>
      <c r="H51" s="87" t="s">
        <v>316</v>
      </c>
      <c r="I51" s="90">
        <v>8.0399999999259268</v>
      </c>
      <c r="J51" s="88" t="s">
        <v>341</v>
      </c>
      <c r="K51" s="88" t="s">
        <v>133</v>
      </c>
      <c r="L51" s="89">
        <v>2.3599999999999999E-2</v>
      </c>
      <c r="M51" s="89">
        <v>4.6699999999466238E-2</v>
      </c>
      <c r="N51" s="90">
        <v>50495.49665999999</v>
      </c>
      <c r="O51" s="102">
        <v>90.9</v>
      </c>
      <c r="P51" s="90">
        <v>45.900406734999997</v>
      </c>
      <c r="Q51" s="91">
        <f t="shared" si="0"/>
        <v>7.9804599723031161E-4</v>
      </c>
      <c r="R51" s="91">
        <f>P51/'סכום נכסי הקרן'!$C$42</f>
        <v>7.80261362583655E-5</v>
      </c>
    </row>
    <row r="52" spans="2:18">
      <c r="B52" s="86" t="s">
        <v>3013</v>
      </c>
      <c r="C52" s="88" t="s">
        <v>2685</v>
      </c>
      <c r="D52" s="87" t="s">
        <v>2705</v>
      </c>
      <c r="E52" s="87"/>
      <c r="F52" s="87" t="s">
        <v>424</v>
      </c>
      <c r="G52" s="101">
        <v>44294</v>
      </c>
      <c r="H52" s="87" t="s">
        <v>316</v>
      </c>
      <c r="I52" s="90">
        <v>7.9800000000482889</v>
      </c>
      <c r="J52" s="88" t="s">
        <v>341</v>
      </c>
      <c r="K52" s="88" t="s">
        <v>133</v>
      </c>
      <c r="L52" s="89">
        <v>2.3199999999999998E-2</v>
      </c>
      <c r="M52" s="89">
        <v>5.0400000000288471E-2</v>
      </c>
      <c r="N52" s="90">
        <v>36330.898504999997</v>
      </c>
      <c r="O52" s="102">
        <v>87.78</v>
      </c>
      <c r="P52" s="90">
        <v>31.891262477000001</v>
      </c>
      <c r="Q52" s="91">
        <f t="shared" si="0"/>
        <v>5.5447644534671213E-4</v>
      </c>
      <c r="R52" s="91">
        <f>P52/'סכום נכסי הקרן'!$C$42</f>
        <v>5.4211981297853773E-5</v>
      </c>
    </row>
    <row r="53" spans="2:18">
      <c r="B53" s="86" t="s">
        <v>3013</v>
      </c>
      <c r="C53" s="88" t="s">
        <v>2685</v>
      </c>
      <c r="D53" s="87" t="s">
        <v>2706</v>
      </c>
      <c r="E53" s="87"/>
      <c r="F53" s="87" t="s">
        <v>424</v>
      </c>
      <c r="G53" s="101">
        <v>44602</v>
      </c>
      <c r="H53" s="87" t="s">
        <v>316</v>
      </c>
      <c r="I53" s="90">
        <v>7.750000000076068</v>
      </c>
      <c r="J53" s="88" t="s">
        <v>341</v>
      </c>
      <c r="K53" s="88" t="s">
        <v>133</v>
      </c>
      <c r="L53" s="89">
        <v>2.0899999999999998E-2</v>
      </c>
      <c r="M53" s="89">
        <v>6.3800000000496973E-2</v>
      </c>
      <c r="N53" s="90">
        <v>52050.618102</v>
      </c>
      <c r="O53" s="102">
        <v>75.77</v>
      </c>
      <c r="P53" s="90">
        <v>39.438751007999997</v>
      </c>
      <c r="Q53" s="91">
        <f t="shared" si="0"/>
        <v>6.8570062046308176E-4</v>
      </c>
      <c r="R53" s="91">
        <f>P53/'סכום נכסי הקרן'!$C$42</f>
        <v>6.704196278207463E-5</v>
      </c>
    </row>
    <row r="54" spans="2:18">
      <c r="B54" s="86" t="s">
        <v>3013</v>
      </c>
      <c r="C54" s="88" t="s">
        <v>2685</v>
      </c>
      <c r="D54" s="87" t="s">
        <v>2707</v>
      </c>
      <c r="E54" s="87"/>
      <c r="F54" s="87" t="s">
        <v>424</v>
      </c>
      <c r="G54" s="101">
        <v>43500</v>
      </c>
      <c r="H54" s="87" t="s">
        <v>316</v>
      </c>
      <c r="I54" s="90">
        <v>8.0499999999225125</v>
      </c>
      <c r="J54" s="88" t="s">
        <v>341</v>
      </c>
      <c r="K54" s="88" t="s">
        <v>133</v>
      </c>
      <c r="L54" s="89">
        <v>3.4500000000000003E-2</v>
      </c>
      <c r="M54" s="89">
        <v>3.4999999999577334E-2</v>
      </c>
      <c r="N54" s="90">
        <v>32579.351741999999</v>
      </c>
      <c r="O54" s="102">
        <v>108.93</v>
      </c>
      <c r="P54" s="90">
        <v>35.488688095000001</v>
      </c>
      <c r="Q54" s="91">
        <f t="shared" si="0"/>
        <v>6.1702297421199022E-4</v>
      </c>
      <c r="R54" s="91">
        <f>P54/'סכום נכסי הקרן'!$C$42</f>
        <v>6.0327247837210342E-5</v>
      </c>
    </row>
    <row r="55" spans="2:18">
      <c r="B55" s="86" t="s">
        <v>3013</v>
      </c>
      <c r="C55" s="88" t="s">
        <v>2685</v>
      </c>
      <c r="D55" s="87" t="s">
        <v>2708</v>
      </c>
      <c r="E55" s="87"/>
      <c r="F55" s="87" t="s">
        <v>424</v>
      </c>
      <c r="G55" s="101">
        <v>43556</v>
      </c>
      <c r="H55" s="87" t="s">
        <v>316</v>
      </c>
      <c r="I55" s="90">
        <v>8.139999999959727</v>
      </c>
      <c r="J55" s="88" t="s">
        <v>341</v>
      </c>
      <c r="K55" s="88" t="s">
        <v>133</v>
      </c>
      <c r="L55" s="89">
        <v>3.0499999999999999E-2</v>
      </c>
      <c r="M55" s="89">
        <v>3.4499999999856167E-2</v>
      </c>
      <c r="N55" s="90">
        <v>32853.860605000002</v>
      </c>
      <c r="O55" s="102">
        <v>105.81</v>
      </c>
      <c r="P55" s="90">
        <v>34.762668609999999</v>
      </c>
      <c r="Q55" s="91">
        <f t="shared" si="0"/>
        <v>6.0440005896724E-4</v>
      </c>
      <c r="R55" s="91">
        <f>P55/'סכום נכסי הקרן'!$C$42</f>
        <v>5.9093086763434001E-5</v>
      </c>
    </row>
    <row r="56" spans="2:18">
      <c r="B56" s="86" t="s">
        <v>3013</v>
      </c>
      <c r="C56" s="88" t="s">
        <v>2685</v>
      </c>
      <c r="D56" s="87" t="s">
        <v>2709</v>
      </c>
      <c r="E56" s="87"/>
      <c r="F56" s="87" t="s">
        <v>424</v>
      </c>
      <c r="G56" s="101">
        <v>43647</v>
      </c>
      <c r="H56" s="87" t="s">
        <v>316</v>
      </c>
      <c r="I56" s="90">
        <v>8.1100000001293342</v>
      </c>
      <c r="J56" s="88" t="s">
        <v>341</v>
      </c>
      <c r="K56" s="88" t="s">
        <v>133</v>
      </c>
      <c r="L56" s="89">
        <v>2.8999999999999998E-2</v>
      </c>
      <c r="M56" s="89">
        <v>3.8100000000474768E-2</v>
      </c>
      <c r="N56" s="90">
        <v>30498.353144000001</v>
      </c>
      <c r="O56" s="102">
        <v>100.14</v>
      </c>
      <c r="P56" s="90">
        <v>30.541047855000002</v>
      </c>
      <c r="Q56" s="91">
        <f t="shared" si="0"/>
        <v>5.3100098072370928E-4</v>
      </c>
      <c r="R56" s="91">
        <f>P56/'סכום נכסי הקרן'!$C$42</f>
        <v>5.1916750436775664E-5</v>
      </c>
    </row>
    <row r="57" spans="2:18">
      <c r="B57" s="86" t="s">
        <v>3013</v>
      </c>
      <c r="C57" s="88" t="s">
        <v>2685</v>
      </c>
      <c r="D57" s="87" t="s">
        <v>2710</v>
      </c>
      <c r="E57" s="87"/>
      <c r="F57" s="87" t="s">
        <v>424</v>
      </c>
      <c r="G57" s="101">
        <v>43703</v>
      </c>
      <c r="H57" s="87" t="s">
        <v>316</v>
      </c>
      <c r="I57" s="90">
        <v>8.2599999988579214</v>
      </c>
      <c r="J57" s="88" t="s">
        <v>341</v>
      </c>
      <c r="K57" s="88" t="s">
        <v>133</v>
      </c>
      <c r="L57" s="89">
        <v>2.3799999999999998E-2</v>
      </c>
      <c r="M57" s="89">
        <v>3.6499999992685037E-2</v>
      </c>
      <c r="N57" s="90">
        <v>2165.7229990000001</v>
      </c>
      <c r="O57" s="102">
        <v>97.84</v>
      </c>
      <c r="P57" s="90">
        <v>2.1189434670000002</v>
      </c>
      <c r="Q57" s="91">
        <f t="shared" si="0"/>
        <v>3.6840944829955857E-5</v>
      </c>
      <c r="R57" s="91">
        <f>P57/'סכום נכסי הקרן'!$C$42</f>
        <v>3.6019936083452101E-6</v>
      </c>
    </row>
    <row r="58" spans="2:18">
      <c r="B58" s="86" t="s">
        <v>3013</v>
      </c>
      <c r="C58" s="88" t="s">
        <v>2685</v>
      </c>
      <c r="D58" s="87" t="s">
        <v>2711</v>
      </c>
      <c r="E58" s="87"/>
      <c r="F58" s="87" t="s">
        <v>424</v>
      </c>
      <c r="G58" s="101">
        <v>43740</v>
      </c>
      <c r="H58" s="87" t="s">
        <v>316</v>
      </c>
      <c r="I58" s="90">
        <v>8.1400000000867632</v>
      </c>
      <c r="J58" s="88" t="s">
        <v>341</v>
      </c>
      <c r="K58" s="88" t="s">
        <v>133</v>
      </c>
      <c r="L58" s="89">
        <v>2.4300000000000002E-2</v>
      </c>
      <c r="M58" s="89">
        <v>4.140000000053648E-2</v>
      </c>
      <c r="N58" s="90">
        <v>32005.165543999999</v>
      </c>
      <c r="O58" s="102">
        <v>94.35</v>
      </c>
      <c r="P58" s="90">
        <v>30.196872917</v>
      </c>
      <c r="Q58" s="91">
        <f t="shared" si="0"/>
        <v>5.2501699384525631E-4</v>
      </c>
      <c r="R58" s="91">
        <f>P58/'סכום נכסי הקרן'!$C$42</f>
        <v>5.133168719835722E-5</v>
      </c>
    </row>
    <row r="59" spans="2:18">
      <c r="B59" s="86" t="s">
        <v>3013</v>
      </c>
      <c r="C59" s="88" t="s">
        <v>2685</v>
      </c>
      <c r="D59" s="87" t="s">
        <v>2712</v>
      </c>
      <c r="E59" s="87"/>
      <c r="F59" s="87" t="s">
        <v>424</v>
      </c>
      <c r="G59" s="101">
        <v>43831</v>
      </c>
      <c r="H59" s="87" t="s">
        <v>316</v>
      </c>
      <c r="I59" s="90">
        <v>8.1100000000995909</v>
      </c>
      <c r="J59" s="88" t="s">
        <v>341</v>
      </c>
      <c r="K59" s="88" t="s">
        <v>133</v>
      </c>
      <c r="L59" s="89">
        <v>2.3799999999999998E-2</v>
      </c>
      <c r="M59" s="89">
        <v>4.3200000000596893E-2</v>
      </c>
      <c r="N59" s="90">
        <v>33218.097306000003</v>
      </c>
      <c r="O59" s="102">
        <v>92.8</v>
      </c>
      <c r="P59" s="90">
        <v>30.826395262999998</v>
      </c>
      <c r="Q59" s="91">
        <f t="shared" si="0"/>
        <v>5.359621645774636E-4</v>
      </c>
      <c r="R59" s="91">
        <f>P59/'סכום נכסי הקרן'!$C$42</f>
        <v>5.2401812712282734E-5</v>
      </c>
    </row>
    <row r="60" spans="2:18">
      <c r="B60" s="86" t="s">
        <v>3014</v>
      </c>
      <c r="C60" s="88" t="s">
        <v>2685</v>
      </c>
      <c r="D60" s="87">
        <v>7936</v>
      </c>
      <c r="E60" s="87"/>
      <c r="F60" s="87" t="s">
        <v>2713</v>
      </c>
      <c r="G60" s="101">
        <v>44087</v>
      </c>
      <c r="H60" s="87" t="s">
        <v>2683</v>
      </c>
      <c r="I60" s="90">
        <v>5.4699999999963111</v>
      </c>
      <c r="J60" s="88" t="s">
        <v>332</v>
      </c>
      <c r="K60" s="88" t="s">
        <v>133</v>
      </c>
      <c r="L60" s="89">
        <v>1.7947999999999999E-2</v>
      </c>
      <c r="M60" s="89">
        <v>3.1099999999950816E-2</v>
      </c>
      <c r="N60" s="90">
        <v>159983.827384</v>
      </c>
      <c r="O60" s="102">
        <v>101.66</v>
      </c>
      <c r="P60" s="90">
        <v>162.63954397999998</v>
      </c>
      <c r="Q60" s="91">
        <f t="shared" si="0"/>
        <v>2.8277273840719968E-3</v>
      </c>
      <c r="R60" s="91">
        <f>P60/'סכום נכסי הקרן'!$C$42</f>
        <v>2.7647108429445399E-4</v>
      </c>
    </row>
    <row r="61" spans="2:18">
      <c r="B61" s="86" t="s">
        <v>3014</v>
      </c>
      <c r="C61" s="88" t="s">
        <v>2685</v>
      </c>
      <c r="D61" s="87">
        <v>7937</v>
      </c>
      <c r="E61" s="87"/>
      <c r="F61" s="87" t="s">
        <v>2713</v>
      </c>
      <c r="G61" s="101">
        <v>44087</v>
      </c>
      <c r="H61" s="87" t="s">
        <v>2683</v>
      </c>
      <c r="I61" s="90">
        <v>6.9099999999648372</v>
      </c>
      <c r="J61" s="88" t="s">
        <v>332</v>
      </c>
      <c r="K61" s="88" t="s">
        <v>133</v>
      </c>
      <c r="L61" s="89">
        <v>7.0499999999999993E-2</v>
      </c>
      <c r="M61" s="89">
        <v>8.4099999999418071E-2</v>
      </c>
      <c r="N61" s="90">
        <v>69834.116160000005</v>
      </c>
      <c r="O61" s="102">
        <v>93.26</v>
      </c>
      <c r="P61" s="90">
        <v>65.127228219000003</v>
      </c>
      <c r="Q61" s="91">
        <f t="shared" si="0"/>
        <v>1.1323325322789856E-3</v>
      </c>
      <c r="R61" s="91">
        <f>P61/'סכום נכסי הקרן'!$C$42</f>
        <v>1.1070982469683689E-4</v>
      </c>
    </row>
    <row r="62" spans="2:18">
      <c r="B62" s="86" t="s">
        <v>3015</v>
      </c>
      <c r="C62" s="88" t="s">
        <v>2684</v>
      </c>
      <c r="D62" s="87">
        <v>8063</v>
      </c>
      <c r="E62" s="87"/>
      <c r="F62" s="87" t="s">
        <v>427</v>
      </c>
      <c r="G62" s="101">
        <v>44147</v>
      </c>
      <c r="H62" s="87" t="s">
        <v>131</v>
      </c>
      <c r="I62" s="90">
        <v>7.8599999999748773</v>
      </c>
      <c r="J62" s="88" t="s">
        <v>509</v>
      </c>
      <c r="K62" s="88" t="s">
        <v>133</v>
      </c>
      <c r="L62" s="89">
        <v>1.6250000000000001E-2</v>
      </c>
      <c r="M62" s="89">
        <v>3.289999999991431E-2</v>
      </c>
      <c r="N62" s="90">
        <v>125510.68715900001</v>
      </c>
      <c r="O62" s="102">
        <v>95.77</v>
      </c>
      <c r="P62" s="90">
        <v>120.201593207</v>
      </c>
      <c r="Q62" s="91">
        <f t="shared" si="0"/>
        <v>2.0898812699715521E-3</v>
      </c>
      <c r="R62" s="91">
        <f>P62/'סכום נכסי הקרן'!$C$42</f>
        <v>2.0433077955473599E-4</v>
      </c>
    </row>
    <row r="63" spans="2:18">
      <c r="B63" s="86" t="s">
        <v>3015</v>
      </c>
      <c r="C63" s="88" t="s">
        <v>2684</v>
      </c>
      <c r="D63" s="87">
        <v>8145</v>
      </c>
      <c r="E63" s="87"/>
      <c r="F63" s="87" t="s">
        <v>427</v>
      </c>
      <c r="G63" s="101">
        <v>44185</v>
      </c>
      <c r="H63" s="87" t="s">
        <v>131</v>
      </c>
      <c r="I63" s="90">
        <v>7.8499999999891221</v>
      </c>
      <c r="J63" s="88" t="s">
        <v>509</v>
      </c>
      <c r="K63" s="88" t="s">
        <v>133</v>
      </c>
      <c r="L63" s="89">
        <v>1.4990000000000002E-2</v>
      </c>
      <c r="M63" s="89">
        <v>3.449999999996374E-2</v>
      </c>
      <c r="N63" s="90">
        <v>59000.080623000002</v>
      </c>
      <c r="O63" s="102">
        <v>93.49</v>
      </c>
      <c r="P63" s="90">
        <v>55.159172416000004</v>
      </c>
      <c r="Q63" s="91">
        <f t="shared" si="0"/>
        <v>9.5902323940758483E-4</v>
      </c>
      <c r="R63" s="91">
        <f>P63/'סכום נכסי הקרן'!$C$42</f>
        <v>9.3765119069145705E-5</v>
      </c>
    </row>
    <row r="64" spans="2:18">
      <c r="B64" s="86" t="s">
        <v>3016</v>
      </c>
      <c r="C64" s="88" t="s">
        <v>2684</v>
      </c>
      <c r="D64" s="87" t="s">
        <v>2714</v>
      </c>
      <c r="E64" s="87"/>
      <c r="F64" s="87" t="s">
        <v>424</v>
      </c>
      <c r="G64" s="101">
        <v>42901</v>
      </c>
      <c r="H64" s="87" t="s">
        <v>316</v>
      </c>
      <c r="I64" s="90">
        <v>0.66000000000105852</v>
      </c>
      <c r="J64" s="88" t="s">
        <v>157</v>
      </c>
      <c r="K64" s="88" t="s">
        <v>133</v>
      </c>
      <c r="L64" s="89">
        <v>0.04</v>
      </c>
      <c r="M64" s="89">
        <v>6.0600000000042807E-2</v>
      </c>
      <c r="N64" s="90">
        <v>435085.67445699999</v>
      </c>
      <c r="O64" s="102">
        <v>99.88</v>
      </c>
      <c r="P64" s="90">
        <v>434.56356191899999</v>
      </c>
      <c r="Q64" s="91">
        <f t="shared" si="0"/>
        <v>7.555525883110775E-3</v>
      </c>
      <c r="R64" s="91">
        <f>P64/'סכום נכסי הקרן'!$C$42</f>
        <v>7.3871492884522807E-4</v>
      </c>
    </row>
    <row r="65" spans="2:18">
      <c r="B65" s="86" t="s">
        <v>3017</v>
      </c>
      <c r="C65" s="88" t="s">
        <v>2684</v>
      </c>
      <c r="D65" s="87">
        <v>4069</v>
      </c>
      <c r="E65" s="87"/>
      <c r="F65" s="87" t="s">
        <v>427</v>
      </c>
      <c r="G65" s="101">
        <v>42052</v>
      </c>
      <c r="H65" s="87" t="s">
        <v>131</v>
      </c>
      <c r="I65" s="90">
        <v>4.3799999999885877</v>
      </c>
      <c r="J65" s="88" t="s">
        <v>546</v>
      </c>
      <c r="K65" s="88" t="s">
        <v>133</v>
      </c>
      <c r="L65" s="89">
        <v>2.9779E-2</v>
      </c>
      <c r="M65" s="89">
        <v>2.0099999999946942E-2</v>
      </c>
      <c r="N65" s="90">
        <v>87120.471829999995</v>
      </c>
      <c r="O65" s="102">
        <v>114.66</v>
      </c>
      <c r="P65" s="90">
        <v>99.892333253000004</v>
      </c>
      <c r="Q65" s="91">
        <f t="shared" si="0"/>
        <v>1.73677495205649E-3</v>
      </c>
      <c r="R65" s="91">
        <f>P65/'סכום נכסי הקרן'!$C$42</f>
        <v>1.6980705313927833E-4</v>
      </c>
    </row>
    <row r="66" spans="2:18">
      <c r="B66" s="86" t="s">
        <v>3018</v>
      </c>
      <c r="C66" s="88" t="s">
        <v>2684</v>
      </c>
      <c r="D66" s="87">
        <v>8224</v>
      </c>
      <c r="E66" s="87"/>
      <c r="F66" s="87" t="s">
        <v>427</v>
      </c>
      <c r="G66" s="101">
        <v>44223</v>
      </c>
      <c r="H66" s="87" t="s">
        <v>131</v>
      </c>
      <c r="I66" s="90">
        <v>12.680000000004163</v>
      </c>
      <c r="J66" s="88" t="s">
        <v>332</v>
      </c>
      <c r="K66" s="88" t="s">
        <v>133</v>
      </c>
      <c r="L66" s="89">
        <v>2.1537000000000001E-2</v>
      </c>
      <c r="M66" s="89">
        <v>4.0200000000019089E-2</v>
      </c>
      <c r="N66" s="90">
        <v>265422.16265900002</v>
      </c>
      <c r="O66" s="102">
        <v>86.84</v>
      </c>
      <c r="P66" s="90">
        <v>230.49261077800003</v>
      </c>
      <c r="Q66" s="91">
        <f t="shared" si="0"/>
        <v>4.007452624211416E-3</v>
      </c>
      <c r="R66" s="91">
        <f>P66/'סכום נכסי הקרן'!$C$42</f>
        <v>3.9181456406130552E-4</v>
      </c>
    </row>
    <row r="67" spans="2:18">
      <c r="B67" s="86" t="s">
        <v>3018</v>
      </c>
      <c r="C67" s="88" t="s">
        <v>2684</v>
      </c>
      <c r="D67" s="87">
        <v>2963</v>
      </c>
      <c r="E67" s="87"/>
      <c r="F67" s="87" t="s">
        <v>427</v>
      </c>
      <c r="G67" s="101">
        <v>41423</v>
      </c>
      <c r="H67" s="87" t="s">
        <v>131</v>
      </c>
      <c r="I67" s="90">
        <v>3.0300000000005998</v>
      </c>
      <c r="J67" s="88" t="s">
        <v>332</v>
      </c>
      <c r="K67" s="88" t="s">
        <v>133</v>
      </c>
      <c r="L67" s="89">
        <v>0.05</v>
      </c>
      <c r="M67" s="89">
        <v>2.2000000000089948E-2</v>
      </c>
      <c r="N67" s="90">
        <v>55044.871483000003</v>
      </c>
      <c r="O67" s="102">
        <v>121.19</v>
      </c>
      <c r="P67" s="90">
        <v>66.708879331999995</v>
      </c>
      <c r="Q67" s="91">
        <f t="shared" si="0"/>
        <v>1.1598318602703873E-3</v>
      </c>
      <c r="R67" s="91">
        <f>P67/'סכום נכסי הקרן'!$C$42</f>
        <v>1.133984746246823E-4</v>
      </c>
    </row>
    <row r="68" spans="2:18">
      <c r="B68" s="86" t="s">
        <v>3018</v>
      </c>
      <c r="C68" s="88" t="s">
        <v>2684</v>
      </c>
      <c r="D68" s="87">
        <v>2968</v>
      </c>
      <c r="E68" s="87"/>
      <c r="F68" s="87" t="s">
        <v>427</v>
      </c>
      <c r="G68" s="101">
        <v>41423</v>
      </c>
      <c r="H68" s="87" t="s">
        <v>131</v>
      </c>
      <c r="I68" s="90">
        <v>3.0300000000405505</v>
      </c>
      <c r="J68" s="88" t="s">
        <v>332</v>
      </c>
      <c r="K68" s="88" t="s">
        <v>133</v>
      </c>
      <c r="L68" s="89">
        <v>0.05</v>
      </c>
      <c r="M68" s="89">
        <v>2.2000000000372878E-2</v>
      </c>
      <c r="N68" s="90">
        <v>17703.524778999999</v>
      </c>
      <c r="O68" s="102">
        <v>121.19</v>
      </c>
      <c r="P68" s="90">
        <v>21.454901570999997</v>
      </c>
      <c r="Q68" s="91">
        <f t="shared" si="0"/>
        <v>3.7302498033532671E-4</v>
      </c>
      <c r="R68" s="91">
        <f>P68/'סכום נכסי הקרן'!$C$42</f>
        <v>3.6471203470015742E-5</v>
      </c>
    </row>
    <row r="69" spans="2:18">
      <c r="B69" s="86" t="s">
        <v>3018</v>
      </c>
      <c r="C69" s="88" t="s">
        <v>2684</v>
      </c>
      <c r="D69" s="87">
        <v>4605</v>
      </c>
      <c r="E69" s="87"/>
      <c r="F69" s="87" t="s">
        <v>427</v>
      </c>
      <c r="G69" s="101">
        <v>42352</v>
      </c>
      <c r="H69" s="87" t="s">
        <v>131</v>
      </c>
      <c r="I69" s="90">
        <v>5.230000000028511</v>
      </c>
      <c r="J69" s="88" t="s">
        <v>332</v>
      </c>
      <c r="K69" s="88" t="s">
        <v>133</v>
      </c>
      <c r="L69" s="89">
        <v>0.05</v>
      </c>
      <c r="M69" s="89">
        <v>2.7200000000103679E-2</v>
      </c>
      <c r="N69" s="90">
        <v>65167.088070999998</v>
      </c>
      <c r="O69" s="102">
        <v>124.33</v>
      </c>
      <c r="P69" s="90">
        <v>81.022239002999996</v>
      </c>
      <c r="Q69" s="91">
        <f t="shared" si="0"/>
        <v>1.4086906439911265E-3</v>
      </c>
      <c r="R69" s="91">
        <f>P69/'סכום נכסי הקרן'!$C$42</f>
        <v>1.3772976559672603E-4</v>
      </c>
    </row>
    <row r="70" spans="2:18">
      <c r="B70" s="86" t="s">
        <v>3018</v>
      </c>
      <c r="C70" s="88" t="s">
        <v>2684</v>
      </c>
      <c r="D70" s="87">
        <v>4606</v>
      </c>
      <c r="E70" s="87"/>
      <c r="F70" s="87" t="s">
        <v>427</v>
      </c>
      <c r="G70" s="101">
        <v>42352</v>
      </c>
      <c r="H70" s="87" t="s">
        <v>131</v>
      </c>
      <c r="I70" s="90">
        <v>7.000000000008427</v>
      </c>
      <c r="J70" s="88" t="s">
        <v>332</v>
      </c>
      <c r="K70" s="88" t="s">
        <v>133</v>
      </c>
      <c r="L70" s="89">
        <v>4.0999999999999995E-2</v>
      </c>
      <c r="M70" s="89">
        <v>2.7600000000047194E-2</v>
      </c>
      <c r="N70" s="90">
        <v>195752.427899</v>
      </c>
      <c r="O70" s="102">
        <v>121.24</v>
      </c>
      <c r="P70" s="90">
        <v>237.33023486299999</v>
      </c>
      <c r="Q70" s="91">
        <f t="shared" si="0"/>
        <v>4.1263347631672548E-3</v>
      </c>
      <c r="R70" s="91">
        <f>P70/'סכום נכסי הקרן'!$C$42</f>
        <v>4.0343784643481165E-4</v>
      </c>
    </row>
    <row r="71" spans="2:18">
      <c r="B71" s="86" t="s">
        <v>3018</v>
      </c>
      <c r="C71" s="88" t="s">
        <v>2684</v>
      </c>
      <c r="D71" s="87">
        <v>5150</v>
      </c>
      <c r="E71" s="87"/>
      <c r="F71" s="87" t="s">
        <v>427</v>
      </c>
      <c r="G71" s="101">
        <v>42631</v>
      </c>
      <c r="H71" s="87" t="s">
        <v>131</v>
      </c>
      <c r="I71" s="90">
        <v>6.9400000000303219</v>
      </c>
      <c r="J71" s="88" t="s">
        <v>332</v>
      </c>
      <c r="K71" s="88" t="s">
        <v>133</v>
      </c>
      <c r="L71" s="89">
        <v>4.0999999999999995E-2</v>
      </c>
      <c r="M71" s="89">
        <v>3.0700000000079414E-2</v>
      </c>
      <c r="N71" s="90">
        <v>58089.679184000001</v>
      </c>
      <c r="O71" s="102">
        <v>119.22</v>
      </c>
      <c r="P71" s="90">
        <v>69.254514935000003</v>
      </c>
      <c r="Q71" s="91">
        <f t="shared" si="0"/>
        <v>1.2040914746809942E-3</v>
      </c>
      <c r="R71" s="91">
        <f>P71/'סכום נכסי הקרן'!$C$42</f>
        <v>1.1772580251897673E-4</v>
      </c>
    </row>
    <row r="72" spans="2:18">
      <c r="B72" s="86" t="s">
        <v>3019</v>
      </c>
      <c r="C72" s="88" t="s">
        <v>2685</v>
      </c>
      <c r="D72" s="87" t="s">
        <v>2715</v>
      </c>
      <c r="E72" s="87"/>
      <c r="F72" s="87" t="s">
        <v>424</v>
      </c>
      <c r="G72" s="101">
        <v>42033</v>
      </c>
      <c r="H72" s="87" t="s">
        <v>316</v>
      </c>
      <c r="I72" s="90">
        <v>3.8800000000954227</v>
      </c>
      <c r="J72" s="88" t="s">
        <v>341</v>
      </c>
      <c r="K72" s="88" t="s">
        <v>133</v>
      </c>
      <c r="L72" s="89">
        <v>5.0999999999999997E-2</v>
      </c>
      <c r="M72" s="89">
        <v>2.7200000000552449E-2</v>
      </c>
      <c r="N72" s="90">
        <v>13137.386613000001</v>
      </c>
      <c r="O72" s="102">
        <v>121.25</v>
      </c>
      <c r="P72" s="90">
        <v>15.929081071000001</v>
      </c>
      <c r="Q72" s="91">
        <f t="shared" si="0"/>
        <v>2.7695047369973323E-4</v>
      </c>
      <c r="R72" s="91">
        <f>P72/'סכום נכסי הקרן'!$C$42</f>
        <v>2.7077857006628046E-5</v>
      </c>
    </row>
    <row r="73" spans="2:18">
      <c r="B73" s="86" t="s">
        <v>3019</v>
      </c>
      <c r="C73" s="88" t="s">
        <v>2685</v>
      </c>
      <c r="D73" s="87" t="s">
        <v>2716</v>
      </c>
      <c r="E73" s="87"/>
      <c r="F73" s="87" t="s">
        <v>424</v>
      </c>
      <c r="G73" s="101">
        <v>42054</v>
      </c>
      <c r="H73" s="87" t="s">
        <v>316</v>
      </c>
      <c r="I73" s="90">
        <v>3.8800000000420503</v>
      </c>
      <c r="J73" s="88" t="s">
        <v>341</v>
      </c>
      <c r="K73" s="88" t="s">
        <v>133</v>
      </c>
      <c r="L73" s="89">
        <v>5.0999999999999997E-2</v>
      </c>
      <c r="M73" s="89">
        <v>2.720000000034405E-2</v>
      </c>
      <c r="N73" s="90">
        <v>25662.710973000001</v>
      </c>
      <c r="O73" s="102">
        <v>122.32</v>
      </c>
      <c r="P73" s="90">
        <v>31.390627411000001</v>
      </c>
      <c r="Q73" s="91">
        <f t="shared" si="0"/>
        <v>5.4577216930835231E-4</v>
      </c>
      <c r="R73" s="91">
        <f>P73/'סכום נכסי הקרן'!$C$42</f>
        <v>5.3360951369056957E-5</v>
      </c>
    </row>
    <row r="74" spans="2:18">
      <c r="B74" s="86" t="s">
        <v>3019</v>
      </c>
      <c r="C74" s="88" t="s">
        <v>2685</v>
      </c>
      <c r="D74" s="87" t="s">
        <v>2717</v>
      </c>
      <c r="E74" s="87"/>
      <c r="F74" s="87" t="s">
        <v>424</v>
      </c>
      <c r="G74" s="101">
        <v>42565</v>
      </c>
      <c r="H74" s="87" t="s">
        <v>316</v>
      </c>
      <c r="I74" s="90">
        <v>3.8799999999844026</v>
      </c>
      <c r="J74" s="88" t="s">
        <v>341</v>
      </c>
      <c r="K74" s="88" t="s">
        <v>133</v>
      </c>
      <c r="L74" s="89">
        <v>5.0999999999999997E-2</v>
      </c>
      <c r="M74" s="89">
        <v>2.7199999999896019E-2</v>
      </c>
      <c r="N74" s="90">
        <v>31323.621027000001</v>
      </c>
      <c r="O74" s="102">
        <v>122.81</v>
      </c>
      <c r="P74" s="90">
        <v>38.468537120000001</v>
      </c>
      <c r="Q74" s="91">
        <f t="shared" si="0"/>
        <v>6.6883202680887235E-4</v>
      </c>
      <c r="R74" s="91">
        <f>P74/'סכום נכסי הקרן'!$C$42</f>
        <v>6.5392695457235826E-5</v>
      </c>
    </row>
    <row r="75" spans="2:18">
      <c r="B75" s="86" t="s">
        <v>3019</v>
      </c>
      <c r="C75" s="88" t="s">
        <v>2685</v>
      </c>
      <c r="D75" s="87" t="s">
        <v>2718</v>
      </c>
      <c r="E75" s="87"/>
      <c r="F75" s="87" t="s">
        <v>424</v>
      </c>
      <c r="G75" s="101">
        <v>40570</v>
      </c>
      <c r="H75" s="87" t="s">
        <v>316</v>
      </c>
      <c r="I75" s="90">
        <v>3.9199999999996162</v>
      </c>
      <c r="J75" s="88" t="s">
        <v>341</v>
      </c>
      <c r="K75" s="88" t="s">
        <v>133</v>
      </c>
      <c r="L75" s="89">
        <v>5.0999999999999997E-2</v>
      </c>
      <c r="M75" s="89">
        <v>2.0599999999978878E-2</v>
      </c>
      <c r="N75" s="90">
        <v>158824.65331299999</v>
      </c>
      <c r="O75" s="102">
        <v>131.16999999999999</v>
      </c>
      <c r="P75" s="90">
        <v>208.33028962399999</v>
      </c>
      <c r="Q75" s="91">
        <f t="shared" ref="Q75:Q138" si="1">IFERROR(P75/$P$10,0)</f>
        <v>3.6221281152502348E-3</v>
      </c>
      <c r="R75" s="91">
        <f>P75/'סכום נכסי הקרן'!$C$42</f>
        <v>3.5414081750504502E-4</v>
      </c>
    </row>
    <row r="76" spans="2:18">
      <c r="B76" s="86" t="s">
        <v>3019</v>
      </c>
      <c r="C76" s="88" t="s">
        <v>2685</v>
      </c>
      <c r="D76" s="87" t="s">
        <v>2719</v>
      </c>
      <c r="E76" s="87"/>
      <c r="F76" s="87" t="s">
        <v>424</v>
      </c>
      <c r="G76" s="101">
        <v>41207</v>
      </c>
      <c r="H76" s="87" t="s">
        <v>316</v>
      </c>
      <c r="I76" s="90">
        <v>3.9199999994508876</v>
      </c>
      <c r="J76" s="88" t="s">
        <v>341</v>
      </c>
      <c r="K76" s="88" t="s">
        <v>133</v>
      </c>
      <c r="L76" s="89">
        <v>5.0999999999999997E-2</v>
      </c>
      <c r="M76" s="89">
        <v>2.0399999997465636E-2</v>
      </c>
      <c r="N76" s="90">
        <v>2257.5850529999998</v>
      </c>
      <c r="O76" s="102">
        <v>125.84</v>
      </c>
      <c r="P76" s="90">
        <v>2.8409450679999995</v>
      </c>
      <c r="Q76" s="91">
        <f t="shared" si="1"/>
        <v>4.9394003259230493E-5</v>
      </c>
      <c r="R76" s="91">
        <f>P76/'סכום נכסי הקרן'!$C$42</f>
        <v>4.8293246780594003E-6</v>
      </c>
    </row>
    <row r="77" spans="2:18">
      <c r="B77" s="86" t="s">
        <v>3019</v>
      </c>
      <c r="C77" s="88" t="s">
        <v>2685</v>
      </c>
      <c r="D77" s="87" t="s">
        <v>2720</v>
      </c>
      <c r="E77" s="87"/>
      <c r="F77" s="87" t="s">
        <v>424</v>
      </c>
      <c r="G77" s="101">
        <v>41239</v>
      </c>
      <c r="H77" s="87" t="s">
        <v>316</v>
      </c>
      <c r="I77" s="90">
        <v>3.8799999999525681</v>
      </c>
      <c r="J77" s="88" t="s">
        <v>341</v>
      </c>
      <c r="K77" s="88" t="s">
        <v>133</v>
      </c>
      <c r="L77" s="89">
        <v>5.0999999999999997E-2</v>
      </c>
      <c r="M77" s="89">
        <v>2.7199999999574755E-2</v>
      </c>
      <c r="N77" s="90">
        <v>19909.126508000001</v>
      </c>
      <c r="O77" s="102">
        <v>122.84</v>
      </c>
      <c r="P77" s="90">
        <v>24.456371581999999</v>
      </c>
      <c r="Q77" s="91">
        <f t="shared" si="1"/>
        <v>4.2520994553431476E-4</v>
      </c>
      <c r="R77" s="91">
        <f>P77/'סכום נכסי הקרן'!$C$42</f>
        <v>4.1573404620558206E-5</v>
      </c>
    </row>
    <row r="78" spans="2:18">
      <c r="B78" s="86" t="s">
        <v>3019</v>
      </c>
      <c r="C78" s="88" t="s">
        <v>2685</v>
      </c>
      <c r="D78" s="87" t="s">
        <v>2721</v>
      </c>
      <c r="E78" s="87"/>
      <c r="F78" s="87" t="s">
        <v>424</v>
      </c>
      <c r="G78" s="101">
        <v>41269</v>
      </c>
      <c r="H78" s="87" t="s">
        <v>316</v>
      </c>
      <c r="I78" s="90">
        <v>3.9200000001399302</v>
      </c>
      <c r="J78" s="88" t="s">
        <v>341</v>
      </c>
      <c r="K78" s="88" t="s">
        <v>133</v>
      </c>
      <c r="L78" s="89">
        <v>5.0999999999999997E-2</v>
      </c>
      <c r="M78" s="89">
        <v>2.0600000001136935E-2</v>
      </c>
      <c r="N78" s="90">
        <v>5420.3631459999997</v>
      </c>
      <c r="O78" s="102">
        <v>126.57</v>
      </c>
      <c r="P78" s="90">
        <v>6.8605533869999995</v>
      </c>
      <c r="Q78" s="91">
        <f t="shared" si="1"/>
        <v>1.1928079855347729E-4</v>
      </c>
      <c r="R78" s="91">
        <f>P78/'סכום נכסי הקרן'!$C$42</f>
        <v>1.1662259911384921E-5</v>
      </c>
    </row>
    <row r="79" spans="2:18">
      <c r="B79" s="86" t="s">
        <v>3019</v>
      </c>
      <c r="C79" s="88" t="s">
        <v>2685</v>
      </c>
      <c r="D79" s="87" t="s">
        <v>2722</v>
      </c>
      <c r="E79" s="87"/>
      <c r="F79" s="87" t="s">
        <v>424</v>
      </c>
      <c r="G79" s="101">
        <v>41298</v>
      </c>
      <c r="H79" s="87" t="s">
        <v>316</v>
      </c>
      <c r="I79" s="90">
        <v>3.8800000000325676</v>
      </c>
      <c r="J79" s="88" t="s">
        <v>341</v>
      </c>
      <c r="K79" s="88" t="s">
        <v>133</v>
      </c>
      <c r="L79" s="89">
        <v>5.0999999999999997E-2</v>
      </c>
      <c r="M79" s="89">
        <v>2.7200000000266459E-2</v>
      </c>
      <c r="N79" s="90">
        <v>10968.043299999998</v>
      </c>
      <c r="O79" s="102">
        <v>123.18</v>
      </c>
      <c r="P79" s="90">
        <v>13.510435737</v>
      </c>
      <c r="Q79" s="91">
        <f t="shared" si="1"/>
        <v>2.3489877166009399E-4</v>
      </c>
      <c r="R79" s="91">
        <f>P79/'סכום נכסי הקרן'!$C$42</f>
        <v>2.2966399967023141E-5</v>
      </c>
    </row>
    <row r="80" spans="2:18">
      <c r="B80" s="86" t="s">
        <v>3019</v>
      </c>
      <c r="C80" s="88" t="s">
        <v>2685</v>
      </c>
      <c r="D80" s="87" t="s">
        <v>2723</v>
      </c>
      <c r="E80" s="87"/>
      <c r="F80" s="87" t="s">
        <v>424</v>
      </c>
      <c r="G80" s="101">
        <v>41330</v>
      </c>
      <c r="H80" s="87" t="s">
        <v>316</v>
      </c>
      <c r="I80" s="90">
        <v>3.8800000000095318</v>
      </c>
      <c r="J80" s="88" t="s">
        <v>341</v>
      </c>
      <c r="K80" s="88" t="s">
        <v>133</v>
      </c>
      <c r="L80" s="89">
        <v>5.0999999999999997E-2</v>
      </c>
      <c r="M80" s="89">
        <v>2.7200000000381266E-2</v>
      </c>
      <c r="N80" s="90">
        <v>17002.336964999999</v>
      </c>
      <c r="O80" s="102">
        <v>123.41</v>
      </c>
      <c r="P80" s="90">
        <v>20.98258341</v>
      </c>
      <c r="Q80" s="91">
        <f t="shared" si="1"/>
        <v>3.6481303528696591E-4</v>
      </c>
      <c r="R80" s="91">
        <f>P80/'סכום נכסי הקרן'!$C$42</f>
        <v>3.5668309469527835E-5</v>
      </c>
    </row>
    <row r="81" spans="2:18">
      <c r="B81" s="86" t="s">
        <v>3019</v>
      </c>
      <c r="C81" s="88" t="s">
        <v>2685</v>
      </c>
      <c r="D81" s="87" t="s">
        <v>2724</v>
      </c>
      <c r="E81" s="87"/>
      <c r="F81" s="87" t="s">
        <v>424</v>
      </c>
      <c r="G81" s="101">
        <v>41389</v>
      </c>
      <c r="H81" s="87" t="s">
        <v>316</v>
      </c>
      <c r="I81" s="90">
        <v>3.9199999999702162</v>
      </c>
      <c r="J81" s="88" t="s">
        <v>341</v>
      </c>
      <c r="K81" s="88" t="s">
        <v>133</v>
      </c>
      <c r="L81" s="89">
        <v>5.0999999999999997E-2</v>
      </c>
      <c r="M81" s="89">
        <v>2.0599999999425588E-2</v>
      </c>
      <c r="N81" s="90">
        <v>7442.1781389999996</v>
      </c>
      <c r="O81" s="102">
        <v>126.32</v>
      </c>
      <c r="P81" s="90">
        <v>9.4009594589999992</v>
      </c>
      <c r="Q81" s="91">
        <f t="shared" si="1"/>
        <v>1.6344948988564526E-4</v>
      </c>
      <c r="R81" s="91">
        <f>P81/'סכום נכסי הקרן'!$C$42</f>
        <v>1.5980698121961949E-5</v>
      </c>
    </row>
    <row r="82" spans="2:18">
      <c r="B82" s="86" t="s">
        <v>3019</v>
      </c>
      <c r="C82" s="88" t="s">
        <v>2685</v>
      </c>
      <c r="D82" s="87" t="s">
        <v>2725</v>
      </c>
      <c r="E82" s="87"/>
      <c r="F82" s="87" t="s">
        <v>424</v>
      </c>
      <c r="G82" s="101">
        <v>41422</v>
      </c>
      <c r="H82" s="87" t="s">
        <v>316</v>
      </c>
      <c r="I82" s="90">
        <v>3.9199999994277173</v>
      </c>
      <c r="J82" s="88" t="s">
        <v>341</v>
      </c>
      <c r="K82" s="88" t="s">
        <v>133</v>
      </c>
      <c r="L82" s="89">
        <v>5.0999999999999997E-2</v>
      </c>
      <c r="M82" s="89">
        <v>2.0899999996583821E-2</v>
      </c>
      <c r="N82" s="90">
        <v>2725.7320039999995</v>
      </c>
      <c r="O82" s="102">
        <v>125.65</v>
      </c>
      <c r="P82" s="90">
        <v>3.4248821130000002</v>
      </c>
      <c r="Q82" s="91">
        <f t="shared" si="1"/>
        <v>5.9546606570290173E-5</v>
      </c>
      <c r="R82" s="91">
        <f>P82/'סכום נכסי הקרן'!$C$42</f>
        <v>5.8219597042047167E-6</v>
      </c>
    </row>
    <row r="83" spans="2:18">
      <c r="B83" s="86" t="s">
        <v>3019</v>
      </c>
      <c r="C83" s="88" t="s">
        <v>2685</v>
      </c>
      <c r="D83" s="87" t="s">
        <v>2726</v>
      </c>
      <c r="E83" s="87"/>
      <c r="F83" s="87" t="s">
        <v>424</v>
      </c>
      <c r="G83" s="101">
        <v>41450</v>
      </c>
      <c r="H83" s="87" t="s">
        <v>316</v>
      </c>
      <c r="I83" s="90">
        <v>3.9200000001774753</v>
      </c>
      <c r="J83" s="88" t="s">
        <v>341</v>
      </c>
      <c r="K83" s="88" t="s">
        <v>133</v>
      </c>
      <c r="L83" s="89">
        <v>5.0999999999999997E-2</v>
      </c>
      <c r="M83" s="89">
        <v>2.1000000000887378E-2</v>
      </c>
      <c r="N83" s="90">
        <v>4490.4339190000001</v>
      </c>
      <c r="O83" s="102">
        <v>125.48</v>
      </c>
      <c r="P83" s="90">
        <v>5.6345965749999998</v>
      </c>
      <c r="Q83" s="91">
        <f t="shared" si="1"/>
        <v>9.7965738487837249E-5</v>
      </c>
      <c r="R83" s="91">
        <f>P83/'סכום נכסי הקרן'!$C$42</f>
        <v>9.5782549958676224E-6</v>
      </c>
    </row>
    <row r="84" spans="2:18">
      <c r="B84" s="86" t="s">
        <v>3019</v>
      </c>
      <c r="C84" s="88" t="s">
        <v>2685</v>
      </c>
      <c r="D84" s="87" t="s">
        <v>2727</v>
      </c>
      <c r="E84" s="87"/>
      <c r="F84" s="87" t="s">
        <v>424</v>
      </c>
      <c r="G84" s="101">
        <v>41480</v>
      </c>
      <c r="H84" s="87" t="s">
        <v>316</v>
      </c>
      <c r="I84" s="90">
        <v>3.9100000002972712</v>
      </c>
      <c r="J84" s="88" t="s">
        <v>341</v>
      </c>
      <c r="K84" s="88" t="s">
        <v>133</v>
      </c>
      <c r="L84" s="89">
        <v>5.0999999999999997E-2</v>
      </c>
      <c r="M84" s="89">
        <v>2.2700000001332592E-2</v>
      </c>
      <c r="N84" s="90">
        <v>3943.48533</v>
      </c>
      <c r="O84" s="102">
        <v>123.69</v>
      </c>
      <c r="P84" s="90">
        <v>4.8776971050000002</v>
      </c>
      <c r="Q84" s="91">
        <f t="shared" si="1"/>
        <v>8.4805929342210418E-5</v>
      </c>
      <c r="R84" s="91">
        <f>P84/'סכום נכסי הקרן'!$C$42</f>
        <v>8.2916010121443855E-6</v>
      </c>
    </row>
    <row r="85" spans="2:18">
      <c r="B85" s="86" t="s">
        <v>3019</v>
      </c>
      <c r="C85" s="88" t="s">
        <v>2685</v>
      </c>
      <c r="D85" s="87" t="s">
        <v>2728</v>
      </c>
      <c r="E85" s="87"/>
      <c r="F85" s="87" t="s">
        <v>424</v>
      </c>
      <c r="G85" s="101">
        <v>41512</v>
      </c>
      <c r="H85" s="87" t="s">
        <v>316</v>
      </c>
      <c r="I85" s="90">
        <v>3.8200000000488292</v>
      </c>
      <c r="J85" s="88" t="s">
        <v>341</v>
      </c>
      <c r="K85" s="88" t="s">
        <v>133</v>
      </c>
      <c r="L85" s="89">
        <v>5.0999999999999997E-2</v>
      </c>
      <c r="M85" s="89">
        <v>3.7600000000418528E-2</v>
      </c>
      <c r="N85" s="90">
        <v>12294.529981</v>
      </c>
      <c r="O85" s="102">
        <v>116.6</v>
      </c>
      <c r="P85" s="90">
        <v>14.335421915000003</v>
      </c>
      <c r="Q85" s="91">
        <f t="shared" si="1"/>
        <v>2.4924236824136811E-4</v>
      </c>
      <c r="R85" s="91">
        <f>P85/'סכום נכסי הקרן'!$C$42</f>
        <v>2.4368794597369905E-5</v>
      </c>
    </row>
    <row r="86" spans="2:18">
      <c r="B86" s="86" t="s">
        <v>3019</v>
      </c>
      <c r="C86" s="88" t="s">
        <v>2685</v>
      </c>
      <c r="D86" s="87" t="s">
        <v>2729</v>
      </c>
      <c r="E86" s="87"/>
      <c r="F86" s="87" t="s">
        <v>424</v>
      </c>
      <c r="G86" s="101">
        <v>40871</v>
      </c>
      <c r="H86" s="87" t="s">
        <v>316</v>
      </c>
      <c r="I86" s="90">
        <v>3.8799999999742507</v>
      </c>
      <c r="J86" s="88" t="s">
        <v>341</v>
      </c>
      <c r="K86" s="88" t="s">
        <v>133</v>
      </c>
      <c r="L86" s="89">
        <v>5.1879999999999996E-2</v>
      </c>
      <c r="M86" s="89">
        <v>2.7200000000257504E-2</v>
      </c>
      <c r="N86" s="90">
        <v>6187.3599899999999</v>
      </c>
      <c r="O86" s="102">
        <v>125.53</v>
      </c>
      <c r="P86" s="90">
        <v>7.7669926900000004</v>
      </c>
      <c r="Q86" s="91">
        <f t="shared" si="1"/>
        <v>1.3504057736475722E-4</v>
      </c>
      <c r="R86" s="91">
        <f>P86/'סכום נכסי הקרן'!$C$42</f>
        <v>1.3203116770761855E-5</v>
      </c>
    </row>
    <row r="87" spans="2:18">
      <c r="B87" s="86" t="s">
        <v>3019</v>
      </c>
      <c r="C87" s="88" t="s">
        <v>2685</v>
      </c>
      <c r="D87" s="87" t="s">
        <v>2730</v>
      </c>
      <c r="E87" s="87"/>
      <c r="F87" s="87" t="s">
        <v>424</v>
      </c>
      <c r="G87" s="101">
        <v>41547</v>
      </c>
      <c r="H87" s="87" t="s">
        <v>316</v>
      </c>
      <c r="I87" s="90">
        <v>3.8199999999942684</v>
      </c>
      <c r="J87" s="88" t="s">
        <v>341</v>
      </c>
      <c r="K87" s="88" t="s">
        <v>133</v>
      </c>
      <c r="L87" s="89">
        <v>5.0999999999999997E-2</v>
      </c>
      <c r="M87" s="89">
        <v>3.7700000000563588E-2</v>
      </c>
      <c r="N87" s="90">
        <v>8996.0156580000003</v>
      </c>
      <c r="O87" s="102">
        <v>116.37</v>
      </c>
      <c r="P87" s="90">
        <v>10.468663333</v>
      </c>
      <c r="Q87" s="91">
        <f t="shared" si="1"/>
        <v>1.8201309015595117E-4</v>
      </c>
      <c r="R87" s="91">
        <f>P87/'סכום נכסי הקרן'!$C$42</f>
        <v>1.7795688748020695E-5</v>
      </c>
    </row>
    <row r="88" spans="2:18">
      <c r="B88" s="86" t="s">
        <v>3019</v>
      </c>
      <c r="C88" s="88" t="s">
        <v>2685</v>
      </c>
      <c r="D88" s="87" t="s">
        <v>2731</v>
      </c>
      <c r="E88" s="87"/>
      <c r="F88" s="87" t="s">
        <v>424</v>
      </c>
      <c r="G88" s="101">
        <v>41571</v>
      </c>
      <c r="H88" s="87" t="s">
        <v>316</v>
      </c>
      <c r="I88" s="90">
        <v>3.900000000148883</v>
      </c>
      <c r="J88" s="88" t="s">
        <v>341</v>
      </c>
      <c r="K88" s="88" t="s">
        <v>133</v>
      </c>
      <c r="L88" s="89">
        <v>5.0999999999999997E-2</v>
      </c>
      <c r="M88" s="89">
        <v>2.4000000001488827E-2</v>
      </c>
      <c r="N88" s="90">
        <v>4386.4143480000002</v>
      </c>
      <c r="O88" s="102">
        <v>122.5</v>
      </c>
      <c r="P88" s="90">
        <v>5.3733575380000005</v>
      </c>
      <c r="Q88" s="91">
        <f t="shared" si="1"/>
        <v>9.3423714078297974E-5</v>
      </c>
      <c r="R88" s="91">
        <f>P88/'סכום נכסי הקרן'!$C$42</f>
        <v>9.1341745585275473E-6</v>
      </c>
    </row>
    <row r="89" spans="2:18">
      <c r="B89" s="86" t="s">
        <v>3019</v>
      </c>
      <c r="C89" s="88" t="s">
        <v>2685</v>
      </c>
      <c r="D89" s="87" t="s">
        <v>2732</v>
      </c>
      <c r="E89" s="87"/>
      <c r="F89" s="87" t="s">
        <v>424</v>
      </c>
      <c r="G89" s="101">
        <v>41597</v>
      </c>
      <c r="H89" s="87" t="s">
        <v>316</v>
      </c>
      <c r="I89" s="90">
        <v>3.9000000003618389</v>
      </c>
      <c r="J89" s="88" t="s">
        <v>341</v>
      </c>
      <c r="K89" s="88" t="s">
        <v>133</v>
      </c>
      <c r="L89" s="89">
        <v>5.0999999999999997E-2</v>
      </c>
      <c r="M89" s="89">
        <v>2.4299999998914482E-2</v>
      </c>
      <c r="N89" s="90">
        <v>1132.833253</v>
      </c>
      <c r="O89" s="102">
        <v>121.98</v>
      </c>
      <c r="P89" s="90">
        <v>1.3818300050000001</v>
      </c>
      <c r="Q89" s="91">
        <f t="shared" si="1"/>
        <v>2.4025144498384403E-5</v>
      </c>
      <c r="R89" s="91">
        <f>P89/'סכום נכסי הקרן'!$C$42</f>
        <v>2.3489738746435512E-6</v>
      </c>
    </row>
    <row r="90" spans="2:18">
      <c r="B90" s="86" t="s">
        <v>3019</v>
      </c>
      <c r="C90" s="88" t="s">
        <v>2685</v>
      </c>
      <c r="D90" s="87" t="s">
        <v>2733</v>
      </c>
      <c r="E90" s="87"/>
      <c r="F90" s="87" t="s">
        <v>424</v>
      </c>
      <c r="G90" s="101">
        <v>41630</v>
      </c>
      <c r="H90" s="87" t="s">
        <v>316</v>
      </c>
      <c r="I90" s="90">
        <v>3.8799999999794963</v>
      </c>
      <c r="J90" s="88" t="s">
        <v>341</v>
      </c>
      <c r="K90" s="88" t="s">
        <v>133</v>
      </c>
      <c r="L90" s="89">
        <v>5.0999999999999997E-2</v>
      </c>
      <c r="M90" s="89">
        <v>2.7199999999948741E-2</v>
      </c>
      <c r="N90" s="90">
        <v>12887.985253999999</v>
      </c>
      <c r="O90" s="102">
        <v>121.1</v>
      </c>
      <c r="P90" s="90">
        <v>15.607350389</v>
      </c>
      <c r="Q90" s="91">
        <f t="shared" si="1"/>
        <v>2.7135671318169197E-4</v>
      </c>
      <c r="R90" s="91">
        <f>P90/'סכום נכסי הקרן'!$C$42</f>
        <v>2.653094677602464E-5</v>
      </c>
    </row>
    <row r="91" spans="2:18">
      <c r="B91" s="86" t="s">
        <v>3019</v>
      </c>
      <c r="C91" s="88" t="s">
        <v>2685</v>
      </c>
      <c r="D91" s="87" t="s">
        <v>2734</v>
      </c>
      <c r="E91" s="87"/>
      <c r="F91" s="87" t="s">
        <v>424</v>
      </c>
      <c r="G91" s="101">
        <v>41666</v>
      </c>
      <c r="H91" s="87" t="s">
        <v>316</v>
      </c>
      <c r="I91" s="90">
        <v>3.8800000002652277</v>
      </c>
      <c r="J91" s="88" t="s">
        <v>341</v>
      </c>
      <c r="K91" s="88" t="s">
        <v>133</v>
      </c>
      <c r="L91" s="89">
        <v>5.0999999999999997E-2</v>
      </c>
      <c r="M91" s="89">
        <v>2.7200000000663069E-2</v>
      </c>
      <c r="N91" s="90">
        <v>2492.791408</v>
      </c>
      <c r="O91" s="102">
        <v>121</v>
      </c>
      <c r="P91" s="90">
        <v>3.0162775900000001</v>
      </c>
      <c r="Q91" s="91">
        <f t="shared" si="1"/>
        <v>5.2442416711734858E-5</v>
      </c>
      <c r="R91" s="91">
        <f>P91/'סכום נכסי הקרן'!$C$42</f>
        <v>5.1273725653271018E-6</v>
      </c>
    </row>
    <row r="92" spans="2:18">
      <c r="B92" s="86" t="s">
        <v>3019</v>
      </c>
      <c r="C92" s="88" t="s">
        <v>2685</v>
      </c>
      <c r="D92" s="87" t="s">
        <v>2735</v>
      </c>
      <c r="E92" s="87"/>
      <c r="F92" s="87" t="s">
        <v>424</v>
      </c>
      <c r="G92" s="101">
        <v>41696</v>
      </c>
      <c r="H92" s="87" t="s">
        <v>316</v>
      </c>
      <c r="I92" s="90">
        <v>3.8800000000684833</v>
      </c>
      <c r="J92" s="88" t="s">
        <v>341</v>
      </c>
      <c r="K92" s="88" t="s">
        <v>133</v>
      </c>
      <c r="L92" s="89">
        <v>5.0999999999999997E-2</v>
      </c>
      <c r="M92" s="89">
        <v>2.7200000002739307E-2</v>
      </c>
      <c r="N92" s="90">
        <v>2399.3108050000001</v>
      </c>
      <c r="O92" s="102">
        <v>121.72</v>
      </c>
      <c r="P92" s="90">
        <v>2.9204409850000004</v>
      </c>
      <c r="Q92" s="91">
        <f t="shared" si="1"/>
        <v>5.0776156553084173E-5</v>
      </c>
      <c r="R92" s="91">
        <f>P92/'סכום נכסי הקרן'!$C$42</f>
        <v>4.9644598477243802E-6</v>
      </c>
    </row>
    <row r="93" spans="2:18">
      <c r="B93" s="86" t="s">
        <v>3019</v>
      </c>
      <c r="C93" s="88" t="s">
        <v>2685</v>
      </c>
      <c r="D93" s="87" t="s">
        <v>2736</v>
      </c>
      <c r="E93" s="87"/>
      <c r="F93" s="87" t="s">
        <v>424</v>
      </c>
      <c r="G93" s="101">
        <v>41725</v>
      </c>
      <c r="H93" s="87" t="s">
        <v>316</v>
      </c>
      <c r="I93" s="90">
        <v>3.8799999999450896</v>
      </c>
      <c r="J93" s="88" t="s">
        <v>341</v>
      </c>
      <c r="K93" s="88" t="s">
        <v>133</v>
      </c>
      <c r="L93" s="89">
        <v>5.0999999999999997E-2</v>
      </c>
      <c r="M93" s="89">
        <v>2.7199999999862726E-2</v>
      </c>
      <c r="N93" s="90">
        <v>4778.3007379999999</v>
      </c>
      <c r="O93" s="102">
        <v>121.96</v>
      </c>
      <c r="P93" s="90">
        <v>5.8276155639999994</v>
      </c>
      <c r="Q93" s="91">
        <f t="shared" si="1"/>
        <v>1.0132165714995738E-4</v>
      </c>
      <c r="R93" s="91">
        <f>P93/'סכום נכסי הקרן'!$C$42</f>
        <v>9.9063681218169391E-6</v>
      </c>
    </row>
    <row r="94" spans="2:18">
      <c r="B94" s="86" t="s">
        <v>3019</v>
      </c>
      <c r="C94" s="88" t="s">
        <v>2685</v>
      </c>
      <c r="D94" s="87" t="s">
        <v>2737</v>
      </c>
      <c r="E94" s="87"/>
      <c r="F94" s="87" t="s">
        <v>424</v>
      </c>
      <c r="G94" s="101">
        <v>41787</v>
      </c>
      <c r="H94" s="87" t="s">
        <v>316</v>
      </c>
      <c r="I94" s="90">
        <v>3.879999999956218</v>
      </c>
      <c r="J94" s="88" t="s">
        <v>341</v>
      </c>
      <c r="K94" s="88" t="s">
        <v>133</v>
      </c>
      <c r="L94" s="89">
        <v>5.0999999999999997E-2</v>
      </c>
      <c r="M94" s="89">
        <v>2.7199999999890548E-2</v>
      </c>
      <c r="N94" s="90">
        <v>3008.2605429999994</v>
      </c>
      <c r="O94" s="102">
        <v>121.48</v>
      </c>
      <c r="P94" s="90">
        <v>3.6544347570000002</v>
      </c>
      <c r="Q94" s="91">
        <f t="shared" si="1"/>
        <v>6.3537716491286709E-5</v>
      </c>
      <c r="R94" s="91">
        <f>P94/'סכום נכסי הקרן'!$C$42</f>
        <v>6.2121764180264378E-6</v>
      </c>
    </row>
    <row r="95" spans="2:18">
      <c r="B95" s="86" t="s">
        <v>3019</v>
      </c>
      <c r="C95" s="88" t="s">
        <v>2685</v>
      </c>
      <c r="D95" s="87" t="s">
        <v>2738</v>
      </c>
      <c r="E95" s="87"/>
      <c r="F95" s="87" t="s">
        <v>424</v>
      </c>
      <c r="G95" s="101">
        <v>41815</v>
      </c>
      <c r="H95" s="87" t="s">
        <v>316</v>
      </c>
      <c r="I95" s="90">
        <v>3.8799999989478091</v>
      </c>
      <c r="J95" s="88" t="s">
        <v>341</v>
      </c>
      <c r="K95" s="88" t="s">
        <v>133</v>
      </c>
      <c r="L95" s="89">
        <v>5.0999999999999997E-2</v>
      </c>
      <c r="M95" s="89">
        <v>2.7199999994933891E-2</v>
      </c>
      <c r="N95" s="90">
        <v>1691.4061160000001</v>
      </c>
      <c r="O95" s="102">
        <v>121.37</v>
      </c>
      <c r="P95" s="90">
        <v>2.0528596320000001</v>
      </c>
      <c r="Q95" s="91">
        <f t="shared" si="1"/>
        <v>3.5691980283566236E-5</v>
      </c>
      <c r="R95" s="91">
        <f>P95/'סכום נכסי הקרן'!$C$42</f>
        <v>3.4896576470550546E-6</v>
      </c>
    </row>
    <row r="96" spans="2:18">
      <c r="B96" s="86" t="s">
        <v>3019</v>
      </c>
      <c r="C96" s="88" t="s">
        <v>2685</v>
      </c>
      <c r="D96" s="87" t="s">
        <v>2739</v>
      </c>
      <c r="E96" s="87"/>
      <c r="F96" s="87" t="s">
        <v>424</v>
      </c>
      <c r="G96" s="101">
        <v>41836</v>
      </c>
      <c r="H96" s="87" t="s">
        <v>316</v>
      </c>
      <c r="I96" s="90">
        <v>3.8799999998488044</v>
      </c>
      <c r="J96" s="88" t="s">
        <v>341</v>
      </c>
      <c r="K96" s="88" t="s">
        <v>133</v>
      </c>
      <c r="L96" s="89">
        <v>5.0999999999999997E-2</v>
      </c>
      <c r="M96" s="89">
        <v>2.7199999999211157E-2</v>
      </c>
      <c r="N96" s="90">
        <v>5028.3520749999998</v>
      </c>
      <c r="O96" s="102">
        <v>121.01</v>
      </c>
      <c r="P96" s="90">
        <v>6.0848087839999989</v>
      </c>
      <c r="Q96" s="91">
        <f t="shared" si="1"/>
        <v>1.0579333908778356E-4</v>
      </c>
      <c r="R96" s="91">
        <f>P96/'סכום נכסי הקרן'!$C$42</f>
        <v>1.0343571071766958E-5</v>
      </c>
    </row>
    <row r="97" spans="2:18">
      <c r="B97" s="86" t="s">
        <v>3019</v>
      </c>
      <c r="C97" s="88" t="s">
        <v>2685</v>
      </c>
      <c r="D97" s="87" t="s">
        <v>2740</v>
      </c>
      <c r="E97" s="87"/>
      <c r="F97" s="87" t="s">
        <v>424</v>
      </c>
      <c r="G97" s="101">
        <v>40903</v>
      </c>
      <c r="H97" s="87" t="s">
        <v>316</v>
      </c>
      <c r="I97" s="90">
        <v>3.819999999974026</v>
      </c>
      <c r="J97" s="88" t="s">
        <v>341</v>
      </c>
      <c r="K97" s="88" t="s">
        <v>133</v>
      </c>
      <c r="L97" s="89">
        <v>5.2619999999999993E-2</v>
      </c>
      <c r="M97" s="89">
        <v>3.7399999999480515E-2</v>
      </c>
      <c r="N97" s="90">
        <v>6348.3194499999991</v>
      </c>
      <c r="O97" s="102">
        <v>121.29</v>
      </c>
      <c r="P97" s="90">
        <v>7.6998765099999993</v>
      </c>
      <c r="Q97" s="91">
        <f t="shared" si="1"/>
        <v>1.3387366398406276E-4</v>
      </c>
      <c r="R97" s="91">
        <f>P97/'סכום נכסי הקרן'!$C$42</f>
        <v>1.3089025925422397E-5</v>
      </c>
    </row>
    <row r="98" spans="2:18">
      <c r="B98" s="86" t="s">
        <v>3019</v>
      </c>
      <c r="C98" s="88" t="s">
        <v>2685</v>
      </c>
      <c r="D98" s="87" t="s">
        <v>2741</v>
      </c>
      <c r="E98" s="87"/>
      <c r="F98" s="87" t="s">
        <v>424</v>
      </c>
      <c r="G98" s="101">
        <v>41911</v>
      </c>
      <c r="H98" s="87" t="s">
        <v>316</v>
      </c>
      <c r="I98" s="90">
        <v>3.88</v>
      </c>
      <c r="J98" s="88" t="s">
        <v>341</v>
      </c>
      <c r="K98" s="88" t="s">
        <v>133</v>
      </c>
      <c r="L98" s="89">
        <v>5.0999999999999997E-2</v>
      </c>
      <c r="M98" s="89">
        <v>2.7199999999999998E-2</v>
      </c>
      <c r="N98" s="90">
        <v>1973.6213009999999</v>
      </c>
      <c r="O98" s="102">
        <v>121.01</v>
      </c>
      <c r="P98" s="90">
        <v>2.3882791000000001</v>
      </c>
      <c r="Q98" s="91">
        <f t="shared" si="1"/>
        <v>4.1523740454580336E-5</v>
      </c>
      <c r="R98" s="91">
        <f>P98/'סכום נכסי הקרן'!$C$42</f>
        <v>4.0598374553729661E-6</v>
      </c>
    </row>
    <row r="99" spans="2:18">
      <c r="B99" s="86" t="s">
        <v>3019</v>
      </c>
      <c r="C99" s="88" t="s">
        <v>2685</v>
      </c>
      <c r="D99" s="87" t="s">
        <v>2742</v>
      </c>
      <c r="E99" s="87"/>
      <c r="F99" s="87" t="s">
        <v>424</v>
      </c>
      <c r="G99" s="101">
        <v>40933</v>
      </c>
      <c r="H99" s="87" t="s">
        <v>316</v>
      </c>
      <c r="I99" s="90">
        <v>3.8800000000136281</v>
      </c>
      <c r="J99" s="88" t="s">
        <v>341</v>
      </c>
      <c r="K99" s="88" t="s">
        <v>133</v>
      </c>
      <c r="L99" s="89">
        <v>5.1330999999999995E-2</v>
      </c>
      <c r="M99" s="89">
        <v>2.7200000000204422E-2</v>
      </c>
      <c r="N99" s="90">
        <v>23409.774882999998</v>
      </c>
      <c r="O99" s="102">
        <v>125.38</v>
      </c>
      <c r="P99" s="90">
        <v>29.351176619999997</v>
      </c>
      <c r="Q99" s="91">
        <f t="shared" si="1"/>
        <v>5.1031332142270408E-4</v>
      </c>
      <c r="R99" s="91">
        <f>P99/'סכום נכסי הקרן'!$C$42</f>
        <v>4.9894087420998358E-5</v>
      </c>
    </row>
    <row r="100" spans="2:18">
      <c r="B100" s="86" t="s">
        <v>3019</v>
      </c>
      <c r="C100" s="88" t="s">
        <v>2685</v>
      </c>
      <c r="D100" s="87" t="s">
        <v>2743</v>
      </c>
      <c r="E100" s="87"/>
      <c r="F100" s="87" t="s">
        <v>424</v>
      </c>
      <c r="G100" s="101">
        <v>40993</v>
      </c>
      <c r="H100" s="87" t="s">
        <v>316</v>
      </c>
      <c r="I100" s="90">
        <v>3.8800000000351051</v>
      </c>
      <c r="J100" s="88" t="s">
        <v>341</v>
      </c>
      <c r="K100" s="88" t="s">
        <v>133</v>
      </c>
      <c r="L100" s="89">
        <v>5.1451999999999998E-2</v>
      </c>
      <c r="M100" s="89">
        <v>2.7100000000117013E-2</v>
      </c>
      <c r="N100" s="90">
        <v>13623.880582999998</v>
      </c>
      <c r="O100" s="102">
        <v>125.45</v>
      </c>
      <c r="P100" s="90">
        <v>17.091158780000001</v>
      </c>
      <c r="Q100" s="91">
        <f t="shared" si="1"/>
        <v>2.9715490172348028E-4</v>
      </c>
      <c r="R100" s="91">
        <f>P100/'סכום נכסי הקרן'!$C$42</f>
        <v>2.9053273786455917E-5</v>
      </c>
    </row>
    <row r="101" spans="2:18">
      <c r="B101" s="86" t="s">
        <v>3019</v>
      </c>
      <c r="C101" s="88" t="s">
        <v>2685</v>
      </c>
      <c r="D101" s="87" t="s">
        <v>2744</v>
      </c>
      <c r="E101" s="87"/>
      <c r="F101" s="87" t="s">
        <v>424</v>
      </c>
      <c r="G101" s="101">
        <v>41053</v>
      </c>
      <c r="H101" s="87" t="s">
        <v>316</v>
      </c>
      <c r="I101" s="90">
        <v>3.8799999998584171</v>
      </c>
      <c r="J101" s="88" t="s">
        <v>341</v>
      </c>
      <c r="K101" s="88" t="s">
        <v>133</v>
      </c>
      <c r="L101" s="89">
        <v>5.0999999999999997E-2</v>
      </c>
      <c r="M101" s="89">
        <v>2.7199999999224667E-2</v>
      </c>
      <c r="N101" s="90">
        <v>9596.3414090000006</v>
      </c>
      <c r="O101" s="102">
        <v>123.65</v>
      </c>
      <c r="P101" s="90">
        <v>11.865875636</v>
      </c>
      <c r="Q101" s="91">
        <f t="shared" si="1"/>
        <v>2.0630567850114017E-4</v>
      </c>
      <c r="R101" s="91">
        <f>P101/'סכום נכסי הקרן'!$C$42</f>
        <v>2.0170811002713341E-5</v>
      </c>
    </row>
    <row r="102" spans="2:18">
      <c r="B102" s="86" t="s">
        <v>3019</v>
      </c>
      <c r="C102" s="88" t="s">
        <v>2685</v>
      </c>
      <c r="D102" s="87" t="s">
        <v>2745</v>
      </c>
      <c r="E102" s="87"/>
      <c r="F102" s="87" t="s">
        <v>424</v>
      </c>
      <c r="G102" s="101">
        <v>41085</v>
      </c>
      <c r="H102" s="87" t="s">
        <v>316</v>
      </c>
      <c r="I102" s="90">
        <v>3.879999999924888</v>
      </c>
      <c r="J102" s="88" t="s">
        <v>341</v>
      </c>
      <c r="K102" s="88" t="s">
        <v>133</v>
      </c>
      <c r="L102" s="89">
        <v>5.0999999999999997E-2</v>
      </c>
      <c r="M102" s="89">
        <v>2.7199999999468719E-2</v>
      </c>
      <c r="N102" s="90">
        <v>17657.932540000002</v>
      </c>
      <c r="O102" s="102">
        <v>123.65</v>
      </c>
      <c r="P102" s="90">
        <v>21.834032577999999</v>
      </c>
      <c r="Q102" s="91">
        <f t="shared" si="1"/>
        <v>3.7961672982262567E-4</v>
      </c>
      <c r="R102" s="91">
        <f>P102/'סכום נכסי הקרן'!$C$42</f>
        <v>3.7115688556667412E-5</v>
      </c>
    </row>
    <row r="103" spans="2:18">
      <c r="B103" s="86" t="s">
        <v>3019</v>
      </c>
      <c r="C103" s="88" t="s">
        <v>2685</v>
      </c>
      <c r="D103" s="87" t="s">
        <v>2746</v>
      </c>
      <c r="E103" s="87"/>
      <c r="F103" s="87" t="s">
        <v>424</v>
      </c>
      <c r="G103" s="101">
        <v>41115</v>
      </c>
      <c r="H103" s="87" t="s">
        <v>316</v>
      </c>
      <c r="I103" s="90">
        <v>3.8800000002102686</v>
      </c>
      <c r="J103" s="88" t="s">
        <v>341</v>
      </c>
      <c r="K103" s="88" t="s">
        <v>133</v>
      </c>
      <c r="L103" s="89">
        <v>5.0999999999999997E-2</v>
      </c>
      <c r="M103" s="89">
        <v>2.740000000094827E-2</v>
      </c>
      <c r="N103" s="90">
        <v>7830.4160240000001</v>
      </c>
      <c r="O103" s="102">
        <v>123.9</v>
      </c>
      <c r="P103" s="90">
        <v>9.7018850920000013</v>
      </c>
      <c r="Q103" s="91">
        <f t="shared" si="1"/>
        <v>1.6868152406490948E-4</v>
      </c>
      <c r="R103" s="91">
        <f>P103/'סכום נכסי הקרן'!$C$42</f>
        <v>1.6492241833974176E-5</v>
      </c>
    </row>
    <row r="104" spans="2:18">
      <c r="B104" s="86" t="s">
        <v>3019</v>
      </c>
      <c r="C104" s="88" t="s">
        <v>2685</v>
      </c>
      <c r="D104" s="87" t="s">
        <v>2747</v>
      </c>
      <c r="E104" s="87"/>
      <c r="F104" s="87" t="s">
        <v>424</v>
      </c>
      <c r="G104" s="101">
        <v>41179</v>
      </c>
      <c r="H104" s="87" t="s">
        <v>316</v>
      </c>
      <c r="I104" s="90">
        <v>3.8799999998447148</v>
      </c>
      <c r="J104" s="88" t="s">
        <v>341</v>
      </c>
      <c r="K104" s="88" t="s">
        <v>133</v>
      </c>
      <c r="L104" s="89">
        <v>5.0999999999999997E-2</v>
      </c>
      <c r="M104" s="89">
        <v>2.7199999999405287E-2</v>
      </c>
      <c r="N104" s="90">
        <v>9874.1552549999997</v>
      </c>
      <c r="O104" s="102">
        <v>122.61</v>
      </c>
      <c r="P104" s="90">
        <v>12.106701875999999</v>
      </c>
      <c r="Q104" s="91">
        <f t="shared" si="1"/>
        <v>2.1049279644912725E-4</v>
      </c>
      <c r="R104" s="91">
        <f>P104/'סכום נכסי הקרן'!$C$42</f>
        <v>2.0580191710934853E-5</v>
      </c>
    </row>
    <row r="105" spans="2:18">
      <c r="B105" s="86" t="s">
        <v>3020</v>
      </c>
      <c r="C105" s="88" t="s">
        <v>2684</v>
      </c>
      <c r="D105" s="87">
        <v>4099</v>
      </c>
      <c r="E105" s="87"/>
      <c r="F105" s="87" t="s">
        <v>427</v>
      </c>
      <c r="G105" s="101">
        <v>42052</v>
      </c>
      <c r="H105" s="87" t="s">
        <v>131</v>
      </c>
      <c r="I105" s="90">
        <v>4.3499999999875554</v>
      </c>
      <c r="J105" s="88" t="s">
        <v>546</v>
      </c>
      <c r="K105" s="88" t="s">
        <v>133</v>
      </c>
      <c r="L105" s="89">
        <v>2.9779E-2</v>
      </c>
      <c r="M105" s="89">
        <v>3.4299999999980971E-2</v>
      </c>
      <c r="N105" s="90">
        <v>63262.884608000008</v>
      </c>
      <c r="O105" s="102">
        <v>107.96</v>
      </c>
      <c r="P105" s="90">
        <v>68.298610690999993</v>
      </c>
      <c r="Q105" s="91">
        <f t="shared" si="1"/>
        <v>1.1874716752081067E-3</v>
      </c>
      <c r="R105" s="91">
        <f>P105/'סכום נכסי הקרן'!$C$42</f>
        <v>1.1610086016883799E-4</v>
      </c>
    </row>
    <row r="106" spans="2:18">
      <c r="B106" s="86" t="s">
        <v>3020</v>
      </c>
      <c r="C106" s="88" t="s">
        <v>2684</v>
      </c>
      <c r="D106" s="87" t="s">
        <v>2748</v>
      </c>
      <c r="E106" s="87"/>
      <c r="F106" s="87" t="s">
        <v>427</v>
      </c>
      <c r="G106" s="101">
        <v>42054</v>
      </c>
      <c r="H106" s="87" t="s">
        <v>131</v>
      </c>
      <c r="I106" s="90">
        <v>4.3499999997670233</v>
      </c>
      <c r="J106" s="88" t="s">
        <v>546</v>
      </c>
      <c r="K106" s="88" t="s">
        <v>133</v>
      </c>
      <c r="L106" s="89">
        <v>2.9779E-2</v>
      </c>
      <c r="M106" s="89">
        <v>3.4299999995806421E-2</v>
      </c>
      <c r="N106" s="90">
        <v>1789.1087749999999</v>
      </c>
      <c r="O106" s="102">
        <v>107.96</v>
      </c>
      <c r="P106" s="90">
        <v>1.9315218669999998</v>
      </c>
      <c r="Q106" s="91">
        <f t="shared" si="1"/>
        <v>3.3582344997975505E-5</v>
      </c>
      <c r="R106" s="91">
        <f>P106/'סכום נכסי הקרן'!$C$42</f>
        <v>3.2833954882067674E-6</v>
      </c>
    </row>
    <row r="107" spans="2:18">
      <c r="B107" s="86" t="s">
        <v>3021</v>
      </c>
      <c r="C107" s="88" t="s">
        <v>2684</v>
      </c>
      <c r="D107" s="87">
        <v>9079</v>
      </c>
      <c r="E107" s="87"/>
      <c r="F107" s="87" t="s">
        <v>2713</v>
      </c>
      <c r="G107" s="101">
        <v>44705</v>
      </c>
      <c r="H107" s="87" t="s">
        <v>2683</v>
      </c>
      <c r="I107" s="90">
        <v>7.9599999999931459</v>
      </c>
      <c r="J107" s="88" t="s">
        <v>332</v>
      </c>
      <c r="K107" s="88" t="s">
        <v>133</v>
      </c>
      <c r="L107" s="89">
        <v>2.3671999999999999E-2</v>
      </c>
      <c r="M107" s="89">
        <v>2.5899999999967969E-2</v>
      </c>
      <c r="N107" s="90">
        <v>262875.70016800001</v>
      </c>
      <c r="O107" s="102">
        <v>102.14</v>
      </c>
      <c r="P107" s="90">
        <v>268.50121465400002</v>
      </c>
      <c r="Q107" s="91">
        <f t="shared" si="1"/>
        <v>4.6682880359469959E-3</v>
      </c>
      <c r="R107" s="91">
        <f>P107/'סכום נכסי הקרן'!$C$42</f>
        <v>4.5642541864786485E-4</v>
      </c>
    </row>
    <row r="108" spans="2:18">
      <c r="B108" s="86" t="s">
        <v>3021</v>
      </c>
      <c r="C108" s="88" t="s">
        <v>2684</v>
      </c>
      <c r="D108" s="87">
        <v>9017</v>
      </c>
      <c r="E108" s="87"/>
      <c r="F108" s="87" t="s">
        <v>2713</v>
      </c>
      <c r="G108" s="101">
        <v>44651</v>
      </c>
      <c r="H108" s="87" t="s">
        <v>2683</v>
      </c>
      <c r="I108" s="90">
        <v>8.0399999999955742</v>
      </c>
      <c r="J108" s="88" t="s">
        <v>332</v>
      </c>
      <c r="K108" s="88" t="s">
        <v>133</v>
      </c>
      <c r="L108" s="89">
        <v>1.797E-2</v>
      </c>
      <c r="M108" s="89">
        <v>4.2199999999979657E-2</v>
      </c>
      <c r="N108" s="90">
        <v>644074.83229100006</v>
      </c>
      <c r="O108" s="102">
        <v>87.01</v>
      </c>
      <c r="P108" s="90">
        <v>560.40950373700002</v>
      </c>
      <c r="Q108" s="91">
        <f t="shared" si="1"/>
        <v>9.7435424450414351E-3</v>
      </c>
      <c r="R108" s="91">
        <f>P108/'סכום נכסי הקרן'!$C$42</f>
        <v>9.5264054088923221E-4</v>
      </c>
    </row>
    <row r="109" spans="2:18">
      <c r="B109" s="86" t="s">
        <v>3021</v>
      </c>
      <c r="C109" s="88" t="s">
        <v>2684</v>
      </c>
      <c r="D109" s="87">
        <v>9080</v>
      </c>
      <c r="E109" s="87"/>
      <c r="F109" s="87" t="s">
        <v>2713</v>
      </c>
      <c r="G109" s="101">
        <v>44705</v>
      </c>
      <c r="H109" s="87" t="s">
        <v>2683</v>
      </c>
      <c r="I109" s="90">
        <v>7.6000000000149663</v>
      </c>
      <c r="J109" s="88" t="s">
        <v>332</v>
      </c>
      <c r="K109" s="88" t="s">
        <v>133</v>
      </c>
      <c r="L109" s="89">
        <v>2.3184999999999997E-2</v>
      </c>
      <c r="M109" s="89">
        <v>2.8200000000072691E-2</v>
      </c>
      <c r="N109" s="90">
        <v>186822.42053899998</v>
      </c>
      <c r="O109" s="102">
        <v>100.14</v>
      </c>
      <c r="P109" s="90">
        <v>187.08397540200002</v>
      </c>
      <c r="Q109" s="91">
        <f t="shared" si="1"/>
        <v>3.2527297323850218E-3</v>
      </c>
      <c r="R109" s="91">
        <f>P109/'סכום נכסי הקרן'!$C$42</f>
        <v>3.1802419182796278E-4</v>
      </c>
    </row>
    <row r="110" spans="2:18">
      <c r="B110" s="86" t="s">
        <v>3021</v>
      </c>
      <c r="C110" s="88" t="s">
        <v>2684</v>
      </c>
      <c r="D110" s="87">
        <v>9019</v>
      </c>
      <c r="E110" s="87"/>
      <c r="F110" s="87" t="s">
        <v>2713</v>
      </c>
      <c r="G110" s="101">
        <v>44651</v>
      </c>
      <c r="H110" s="87" t="s">
        <v>2683</v>
      </c>
      <c r="I110" s="90">
        <v>7.6200000000087798</v>
      </c>
      <c r="J110" s="88" t="s">
        <v>332</v>
      </c>
      <c r="K110" s="88" t="s">
        <v>133</v>
      </c>
      <c r="L110" s="89">
        <v>1.8769999999999998E-2</v>
      </c>
      <c r="M110" s="89">
        <v>4.6100000000058525E-2</v>
      </c>
      <c r="N110" s="90">
        <v>397868.43375299999</v>
      </c>
      <c r="O110" s="102">
        <v>85.9</v>
      </c>
      <c r="P110" s="90">
        <v>341.76898129999995</v>
      </c>
      <c r="Q110" s="91">
        <f t="shared" si="1"/>
        <v>5.9421557869545139E-3</v>
      </c>
      <c r="R110" s="91">
        <f>P110/'סכום נכסי הקרן'!$C$42</f>
        <v>5.8097335079740158E-4</v>
      </c>
    </row>
    <row r="111" spans="2:18">
      <c r="B111" s="86" t="s">
        <v>3022</v>
      </c>
      <c r="C111" s="88" t="s">
        <v>2684</v>
      </c>
      <c r="D111" s="87">
        <v>4100</v>
      </c>
      <c r="E111" s="87"/>
      <c r="F111" s="87" t="s">
        <v>427</v>
      </c>
      <c r="G111" s="101">
        <v>42052</v>
      </c>
      <c r="H111" s="87" t="s">
        <v>131</v>
      </c>
      <c r="I111" s="90">
        <v>4.429999999974048</v>
      </c>
      <c r="J111" s="88" t="s">
        <v>546</v>
      </c>
      <c r="K111" s="88" t="s">
        <v>133</v>
      </c>
      <c r="L111" s="89">
        <v>2.9779E-2</v>
      </c>
      <c r="M111" s="89">
        <v>1.9699999999871452E-2</v>
      </c>
      <c r="N111" s="90">
        <v>71752.561415999997</v>
      </c>
      <c r="O111" s="102">
        <v>114.92</v>
      </c>
      <c r="P111" s="90">
        <v>82.458043997999994</v>
      </c>
      <c r="Q111" s="91">
        <f t="shared" si="1"/>
        <v>1.4336542229780923E-3</v>
      </c>
      <c r="R111" s="91">
        <f>P111/'סכום נכסי הקרן'!$C$42</f>
        <v>1.4017049159785068E-4</v>
      </c>
    </row>
    <row r="112" spans="2:18">
      <c r="B112" s="86" t="s">
        <v>3023</v>
      </c>
      <c r="C112" s="88" t="s">
        <v>2685</v>
      </c>
      <c r="D112" s="87" t="s">
        <v>2749</v>
      </c>
      <c r="E112" s="87"/>
      <c r="F112" s="87" t="s">
        <v>427</v>
      </c>
      <c r="G112" s="101">
        <v>41767</v>
      </c>
      <c r="H112" s="87" t="s">
        <v>131</v>
      </c>
      <c r="I112" s="90">
        <v>4.7199999997022779</v>
      </c>
      <c r="J112" s="88" t="s">
        <v>546</v>
      </c>
      <c r="K112" s="88" t="s">
        <v>133</v>
      </c>
      <c r="L112" s="89">
        <v>5.3499999999999999E-2</v>
      </c>
      <c r="M112" s="89">
        <v>2.649999999720885E-2</v>
      </c>
      <c r="N112" s="90">
        <v>4343.4330490000002</v>
      </c>
      <c r="O112" s="102">
        <v>123.73</v>
      </c>
      <c r="P112" s="90">
        <v>5.37412943</v>
      </c>
      <c r="Q112" s="91">
        <f t="shared" si="1"/>
        <v>9.3437134554601165E-5</v>
      </c>
      <c r="R112" s="91">
        <f>P112/'סכום נכסי הקרן'!$C$42</f>
        <v>9.1354866983243999E-6</v>
      </c>
    </row>
    <row r="113" spans="2:18">
      <c r="B113" s="86" t="s">
        <v>3023</v>
      </c>
      <c r="C113" s="88" t="s">
        <v>2685</v>
      </c>
      <c r="D113" s="87" t="s">
        <v>2750</v>
      </c>
      <c r="E113" s="87"/>
      <c r="F113" s="87" t="s">
        <v>427</v>
      </c>
      <c r="G113" s="101">
        <v>41269</v>
      </c>
      <c r="H113" s="87" t="s">
        <v>131</v>
      </c>
      <c r="I113" s="90">
        <v>4.7799999999452707</v>
      </c>
      <c r="J113" s="88" t="s">
        <v>546</v>
      </c>
      <c r="K113" s="88" t="s">
        <v>133</v>
      </c>
      <c r="L113" s="89">
        <v>5.3499999999999999E-2</v>
      </c>
      <c r="M113" s="89">
        <v>1.8399999999957353E-2</v>
      </c>
      <c r="N113" s="90">
        <v>21571.914778999999</v>
      </c>
      <c r="O113" s="102">
        <v>130.44</v>
      </c>
      <c r="P113" s="90">
        <v>28.138404293000001</v>
      </c>
      <c r="Q113" s="91">
        <f t="shared" si="1"/>
        <v>4.8922749299635084E-4</v>
      </c>
      <c r="R113" s="91">
        <f>P113/'סכום נכסי הקרן'!$C$42</f>
        <v>4.7832494821542782E-5</v>
      </c>
    </row>
    <row r="114" spans="2:18">
      <c r="B114" s="86" t="s">
        <v>3023</v>
      </c>
      <c r="C114" s="88" t="s">
        <v>2685</v>
      </c>
      <c r="D114" s="87" t="s">
        <v>2751</v>
      </c>
      <c r="E114" s="87"/>
      <c r="F114" s="87" t="s">
        <v>427</v>
      </c>
      <c r="G114" s="101">
        <v>41767</v>
      </c>
      <c r="H114" s="87" t="s">
        <v>131</v>
      </c>
      <c r="I114" s="90">
        <v>5.3999999995244705</v>
      </c>
      <c r="J114" s="88" t="s">
        <v>546</v>
      </c>
      <c r="K114" s="88" t="s">
        <v>133</v>
      </c>
      <c r="L114" s="89">
        <v>5.3499999999999999E-2</v>
      </c>
      <c r="M114" s="89">
        <v>3.009999999786012E-2</v>
      </c>
      <c r="N114" s="90">
        <v>3399.2086880000002</v>
      </c>
      <c r="O114" s="102">
        <v>123.73</v>
      </c>
      <c r="P114" s="90">
        <v>4.2058406899999996</v>
      </c>
      <c r="Q114" s="91">
        <f t="shared" si="1"/>
        <v>7.3124718633125026E-5</v>
      </c>
      <c r="R114" s="91">
        <f>P114/'סכום נכסי הקרן'!$C$42</f>
        <v>7.149511782183949E-6</v>
      </c>
    </row>
    <row r="115" spans="2:18">
      <c r="B115" s="86" t="s">
        <v>3023</v>
      </c>
      <c r="C115" s="88" t="s">
        <v>2685</v>
      </c>
      <c r="D115" s="87" t="s">
        <v>2752</v>
      </c>
      <c r="E115" s="87"/>
      <c r="F115" s="87" t="s">
        <v>427</v>
      </c>
      <c r="G115" s="101">
        <v>41767</v>
      </c>
      <c r="H115" s="87" t="s">
        <v>131</v>
      </c>
      <c r="I115" s="90">
        <v>4.7200000003274951</v>
      </c>
      <c r="J115" s="88" t="s">
        <v>546</v>
      </c>
      <c r="K115" s="88" t="s">
        <v>133</v>
      </c>
      <c r="L115" s="89">
        <v>5.3499999999999999E-2</v>
      </c>
      <c r="M115" s="89">
        <v>2.6500000002232914E-2</v>
      </c>
      <c r="N115" s="90">
        <v>4343.4328509999996</v>
      </c>
      <c r="O115" s="102">
        <v>123.73</v>
      </c>
      <c r="P115" s="90">
        <v>5.3741291920000007</v>
      </c>
      <c r="Q115" s="91">
        <f t="shared" si="1"/>
        <v>9.343713041662156E-5</v>
      </c>
      <c r="R115" s="91">
        <f>P115/'סכום נכסי הקרן'!$C$42</f>
        <v>9.1354862937480201E-6</v>
      </c>
    </row>
    <row r="116" spans="2:18">
      <c r="B116" s="86" t="s">
        <v>3023</v>
      </c>
      <c r="C116" s="88" t="s">
        <v>2685</v>
      </c>
      <c r="D116" s="87" t="s">
        <v>2753</v>
      </c>
      <c r="E116" s="87"/>
      <c r="F116" s="87" t="s">
        <v>427</v>
      </c>
      <c r="G116" s="101">
        <v>41269</v>
      </c>
      <c r="H116" s="87" t="s">
        <v>131</v>
      </c>
      <c r="I116" s="90">
        <v>4.7799999999210625</v>
      </c>
      <c r="J116" s="88" t="s">
        <v>546</v>
      </c>
      <c r="K116" s="88" t="s">
        <v>133</v>
      </c>
      <c r="L116" s="89">
        <v>5.3499999999999999E-2</v>
      </c>
      <c r="M116" s="89">
        <v>1.8399999999638761E-2</v>
      </c>
      <c r="N116" s="90">
        <v>22920.158178000001</v>
      </c>
      <c r="O116" s="102">
        <v>130.44</v>
      </c>
      <c r="P116" s="90">
        <v>29.897052911999999</v>
      </c>
      <c r="Q116" s="91">
        <f t="shared" si="1"/>
        <v>5.198041826329022E-4</v>
      </c>
      <c r="R116" s="91">
        <f>P116/'סכום נכסי הקרן'!$C$42</f>
        <v>5.0822022944221632E-5</v>
      </c>
    </row>
    <row r="117" spans="2:18">
      <c r="B117" s="86" t="s">
        <v>3023</v>
      </c>
      <c r="C117" s="88" t="s">
        <v>2685</v>
      </c>
      <c r="D117" s="87" t="s">
        <v>2754</v>
      </c>
      <c r="E117" s="87"/>
      <c r="F117" s="87" t="s">
        <v>427</v>
      </c>
      <c r="G117" s="101">
        <v>41281</v>
      </c>
      <c r="H117" s="87" t="s">
        <v>131</v>
      </c>
      <c r="I117" s="90">
        <v>4.7799999999952192</v>
      </c>
      <c r="J117" s="88" t="s">
        <v>546</v>
      </c>
      <c r="K117" s="88" t="s">
        <v>133</v>
      </c>
      <c r="L117" s="89">
        <v>5.3499999999999999E-2</v>
      </c>
      <c r="M117" s="89">
        <v>1.8500000000039846E-2</v>
      </c>
      <c r="N117" s="90">
        <v>28876.092828000001</v>
      </c>
      <c r="O117" s="102">
        <v>130.38</v>
      </c>
      <c r="P117" s="90">
        <v>37.648648180999999</v>
      </c>
      <c r="Q117" s="91">
        <f t="shared" si="1"/>
        <v>6.5457705321528465E-4</v>
      </c>
      <c r="R117" s="91">
        <f>P117/'סכום נכסי הקרן'!$C$42</f>
        <v>6.3998965627335206E-5</v>
      </c>
    </row>
    <row r="118" spans="2:18">
      <c r="B118" s="86" t="s">
        <v>3023</v>
      </c>
      <c r="C118" s="88" t="s">
        <v>2685</v>
      </c>
      <c r="D118" s="87" t="s">
        <v>2755</v>
      </c>
      <c r="E118" s="87"/>
      <c r="F118" s="87" t="s">
        <v>427</v>
      </c>
      <c r="G118" s="101">
        <v>41767</v>
      </c>
      <c r="H118" s="87" t="s">
        <v>131</v>
      </c>
      <c r="I118" s="90">
        <v>4.7200000002345943</v>
      </c>
      <c r="J118" s="88" t="s">
        <v>546</v>
      </c>
      <c r="K118" s="88" t="s">
        <v>133</v>
      </c>
      <c r="L118" s="89">
        <v>5.3499999999999999E-2</v>
      </c>
      <c r="M118" s="89">
        <v>2.6500000002139878E-2</v>
      </c>
      <c r="N118" s="90">
        <v>5098.8125179999997</v>
      </c>
      <c r="O118" s="102">
        <v>123.73</v>
      </c>
      <c r="P118" s="90">
        <v>6.3087604410000004</v>
      </c>
      <c r="Q118" s="91">
        <f t="shared" si="1"/>
        <v>1.0968706762212499E-4</v>
      </c>
      <c r="R118" s="91">
        <f>P118/'סכום נכסי הקרן'!$C$42</f>
        <v>1.0724266663534874E-5</v>
      </c>
    </row>
    <row r="119" spans="2:18">
      <c r="B119" s="86" t="s">
        <v>3023</v>
      </c>
      <c r="C119" s="88" t="s">
        <v>2685</v>
      </c>
      <c r="D119" s="87" t="s">
        <v>2756</v>
      </c>
      <c r="E119" s="87"/>
      <c r="F119" s="87" t="s">
        <v>427</v>
      </c>
      <c r="G119" s="101">
        <v>41281</v>
      </c>
      <c r="H119" s="87" t="s">
        <v>131</v>
      </c>
      <c r="I119" s="90">
        <v>4.7800000000678473</v>
      </c>
      <c r="J119" s="88" t="s">
        <v>546</v>
      </c>
      <c r="K119" s="88" t="s">
        <v>133</v>
      </c>
      <c r="L119" s="89">
        <v>5.3499999999999999E-2</v>
      </c>
      <c r="M119" s="89">
        <v>1.8500000000110619E-2</v>
      </c>
      <c r="N119" s="90">
        <v>20800.575389000001</v>
      </c>
      <c r="O119" s="102">
        <v>130.38</v>
      </c>
      <c r="P119" s="90">
        <v>27.119789021999996</v>
      </c>
      <c r="Q119" s="91">
        <f t="shared" si="1"/>
        <v>4.7151737019869453E-4</v>
      </c>
      <c r="R119" s="91">
        <f>P119/'סכום נכסי הקרן'!$C$42</f>
        <v>4.6100949948993886E-5</v>
      </c>
    </row>
    <row r="120" spans="2:18">
      <c r="B120" s="86" t="s">
        <v>3023</v>
      </c>
      <c r="C120" s="88" t="s">
        <v>2685</v>
      </c>
      <c r="D120" s="87" t="s">
        <v>2757</v>
      </c>
      <c r="E120" s="87"/>
      <c r="F120" s="87" t="s">
        <v>427</v>
      </c>
      <c r="G120" s="101">
        <v>41767</v>
      </c>
      <c r="H120" s="87" t="s">
        <v>131</v>
      </c>
      <c r="I120" s="90">
        <v>4.7200000002023623</v>
      </c>
      <c r="J120" s="88" t="s">
        <v>546</v>
      </c>
      <c r="K120" s="88" t="s">
        <v>133</v>
      </c>
      <c r="L120" s="89">
        <v>5.3499999999999999E-2</v>
      </c>
      <c r="M120" s="89">
        <v>2.6500000000097293E-2</v>
      </c>
      <c r="N120" s="90">
        <v>4153.6358749999999</v>
      </c>
      <c r="O120" s="102">
        <v>123.73</v>
      </c>
      <c r="P120" s="90">
        <v>5.1392934429999997</v>
      </c>
      <c r="Q120" s="91">
        <f t="shared" si="1"/>
        <v>8.9354165954497755E-5</v>
      </c>
      <c r="R120" s="91">
        <f>P120/'סכום נכסי הקרן'!$C$42</f>
        <v>8.7362888257256389E-6</v>
      </c>
    </row>
    <row r="121" spans="2:18">
      <c r="B121" s="86" t="s">
        <v>3023</v>
      </c>
      <c r="C121" s="88" t="s">
        <v>2685</v>
      </c>
      <c r="D121" s="87" t="s">
        <v>2758</v>
      </c>
      <c r="E121" s="87"/>
      <c r="F121" s="87" t="s">
        <v>427</v>
      </c>
      <c r="G121" s="101">
        <v>41281</v>
      </c>
      <c r="H121" s="87" t="s">
        <v>131</v>
      </c>
      <c r="I121" s="90">
        <v>4.7800000000300882</v>
      </c>
      <c r="J121" s="88" t="s">
        <v>546</v>
      </c>
      <c r="K121" s="88" t="s">
        <v>133</v>
      </c>
      <c r="L121" s="89">
        <v>5.3499999999999999E-2</v>
      </c>
      <c r="M121" s="89">
        <v>1.8499999999953946E-2</v>
      </c>
      <c r="N121" s="90">
        <v>24981.083901999998</v>
      </c>
      <c r="O121" s="102">
        <v>130.38</v>
      </c>
      <c r="P121" s="90">
        <v>32.570335759000002</v>
      </c>
      <c r="Q121" s="91">
        <f t="shared" si="1"/>
        <v>5.6628313188992563E-4</v>
      </c>
      <c r="R121" s="91">
        <f>P121/'סכום נכסי הקרן'!$C$42</f>
        <v>5.536633848550686E-5</v>
      </c>
    </row>
    <row r="122" spans="2:18">
      <c r="B122" s="86" t="s">
        <v>3024</v>
      </c>
      <c r="C122" s="88" t="s">
        <v>2684</v>
      </c>
      <c r="D122" s="87">
        <v>9533</v>
      </c>
      <c r="E122" s="87"/>
      <c r="F122" s="87" t="s">
        <v>2713</v>
      </c>
      <c r="G122" s="101">
        <v>45015</v>
      </c>
      <c r="H122" s="87" t="s">
        <v>2683</v>
      </c>
      <c r="I122" s="90">
        <v>4.3400000000049337</v>
      </c>
      <c r="J122" s="88" t="s">
        <v>509</v>
      </c>
      <c r="K122" s="88" t="s">
        <v>133</v>
      </c>
      <c r="L122" s="89">
        <v>3.3593000000000005E-2</v>
      </c>
      <c r="M122" s="89">
        <v>3.5000000000025164E-2</v>
      </c>
      <c r="N122" s="90">
        <v>199741.06610699999</v>
      </c>
      <c r="O122" s="102">
        <v>99.45</v>
      </c>
      <c r="P122" s="90">
        <v>198.64138150300002</v>
      </c>
      <c r="Q122" s="91">
        <f t="shared" si="1"/>
        <v>3.4536722148888915E-3</v>
      </c>
      <c r="R122" s="91">
        <f>P122/'סכום נכסי הקרן'!$C$42</f>
        <v>3.3767063523392643E-4</v>
      </c>
    </row>
    <row r="123" spans="2:18">
      <c r="B123" s="86" t="s">
        <v>3025</v>
      </c>
      <c r="C123" s="88" t="s">
        <v>2685</v>
      </c>
      <c r="D123" s="87" t="s">
        <v>2759</v>
      </c>
      <c r="E123" s="87"/>
      <c r="F123" s="87" t="s">
        <v>2713</v>
      </c>
      <c r="G123" s="101">
        <v>44748</v>
      </c>
      <c r="H123" s="87" t="s">
        <v>2683</v>
      </c>
      <c r="I123" s="90">
        <v>2.0800000000000352</v>
      </c>
      <c r="J123" s="88" t="s">
        <v>332</v>
      </c>
      <c r="K123" s="88" t="s">
        <v>133</v>
      </c>
      <c r="L123" s="89">
        <v>7.0660000000000001E-2</v>
      </c>
      <c r="M123" s="89">
        <v>9.3600000000005942E-2</v>
      </c>
      <c r="N123" s="90">
        <v>2345410.8425329998</v>
      </c>
      <c r="O123" s="102">
        <v>97.51</v>
      </c>
      <c r="P123" s="90">
        <v>2287.008083449</v>
      </c>
      <c r="Q123" s="91">
        <f t="shared" si="1"/>
        <v>3.9762995068149065E-2</v>
      </c>
      <c r="R123" s="91">
        <f>P123/'סכום נכסי הקרן'!$C$42</f>
        <v>3.8876867774486623E-3</v>
      </c>
    </row>
    <row r="124" spans="2:18">
      <c r="B124" s="86" t="s">
        <v>3026</v>
      </c>
      <c r="C124" s="88" t="s">
        <v>2685</v>
      </c>
      <c r="D124" s="87">
        <v>7127</v>
      </c>
      <c r="E124" s="87"/>
      <c r="F124" s="87" t="s">
        <v>2713</v>
      </c>
      <c r="G124" s="101">
        <v>43631</v>
      </c>
      <c r="H124" s="87" t="s">
        <v>2683</v>
      </c>
      <c r="I124" s="90">
        <v>5.0999999999930976</v>
      </c>
      <c r="J124" s="88" t="s">
        <v>332</v>
      </c>
      <c r="K124" s="88" t="s">
        <v>133</v>
      </c>
      <c r="L124" s="89">
        <v>3.1E-2</v>
      </c>
      <c r="M124" s="89">
        <v>3.1299999999979289E-2</v>
      </c>
      <c r="N124" s="90">
        <v>133046.17924900001</v>
      </c>
      <c r="O124" s="102">
        <v>108.9</v>
      </c>
      <c r="P124" s="90">
        <v>144.88728171</v>
      </c>
      <c r="Q124" s="91">
        <f t="shared" si="1"/>
        <v>2.5190782270362389E-3</v>
      </c>
      <c r="R124" s="91">
        <f>P124/'סכום נכסי הקרן'!$C$42</f>
        <v>2.4629400018340926E-4</v>
      </c>
    </row>
    <row r="125" spans="2:18">
      <c r="B125" s="86" t="s">
        <v>3026</v>
      </c>
      <c r="C125" s="88" t="s">
        <v>2685</v>
      </c>
      <c r="D125" s="87">
        <v>7128</v>
      </c>
      <c r="E125" s="87"/>
      <c r="F125" s="87" t="s">
        <v>2713</v>
      </c>
      <c r="G125" s="101">
        <v>43634</v>
      </c>
      <c r="H125" s="87" t="s">
        <v>2683</v>
      </c>
      <c r="I125" s="90">
        <v>5.1299999999953441</v>
      </c>
      <c r="J125" s="88" t="s">
        <v>332</v>
      </c>
      <c r="K125" s="88" t="s">
        <v>133</v>
      </c>
      <c r="L125" s="89">
        <v>2.4900000000000002E-2</v>
      </c>
      <c r="M125" s="89">
        <v>3.1400000000026608E-2</v>
      </c>
      <c r="N125" s="90">
        <v>56003.842258999997</v>
      </c>
      <c r="O125" s="102">
        <v>107.38</v>
      </c>
      <c r="P125" s="90">
        <v>60.136923555999999</v>
      </c>
      <c r="Q125" s="91">
        <f t="shared" si="1"/>
        <v>1.0455687551242576E-3</v>
      </c>
      <c r="R125" s="91">
        <f>P125/'סכום נכסי הקרן'!$C$42</f>
        <v>1.0222680201135185E-4</v>
      </c>
    </row>
    <row r="126" spans="2:18">
      <c r="B126" s="86" t="s">
        <v>3026</v>
      </c>
      <c r="C126" s="88" t="s">
        <v>2685</v>
      </c>
      <c r="D126" s="87">
        <v>7130</v>
      </c>
      <c r="E126" s="87"/>
      <c r="F126" s="87" t="s">
        <v>2713</v>
      </c>
      <c r="G126" s="101">
        <v>43634</v>
      </c>
      <c r="H126" s="87" t="s">
        <v>2683</v>
      </c>
      <c r="I126" s="90">
        <v>5.4000000000243329</v>
      </c>
      <c r="J126" s="88" t="s">
        <v>332</v>
      </c>
      <c r="K126" s="88" t="s">
        <v>133</v>
      </c>
      <c r="L126" s="89">
        <v>3.6000000000000004E-2</v>
      </c>
      <c r="M126" s="89">
        <v>3.1600000000145997E-2</v>
      </c>
      <c r="N126" s="90">
        <v>36769.081378000003</v>
      </c>
      <c r="O126" s="102">
        <v>111.77</v>
      </c>
      <c r="P126" s="90">
        <v>41.096802465000003</v>
      </c>
      <c r="Q126" s="91">
        <f t="shared" si="1"/>
        <v>7.1452828066444055E-4</v>
      </c>
      <c r="R126" s="91">
        <f>P126/'סכום נכסי הקרן'!$C$42</f>
        <v>6.9860485712692057E-5</v>
      </c>
    </row>
    <row r="127" spans="2:18">
      <c r="B127" s="86" t="s">
        <v>3018</v>
      </c>
      <c r="C127" s="88" t="s">
        <v>2684</v>
      </c>
      <c r="D127" s="87">
        <v>9922</v>
      </c>
      <c r="E127" s="87"/>
      <c r="F127" s="87" t="s">
        <v>427</v>
      </c>
      <c r="G127" s="101">
        <v>40489</v>
      </c>
      <c r="H127" s="87" t="s">
        <v>131</v>
      </c>
      <c r="I127" s="90">
        <v>1.9799999999991376</v>
      </c>
      <c r="J127" s="88" t="s">
        <v>332</v>
      </c>
      <c r="K127" s="88" t="s">
        <v>133</v>
      </c>
      <c r="L127" s="89">
        <v>5.7000000000000002E-2</v>
      </c>
      <c r="M127" s="89">
        <v>2.2599999999896512E-2</v>
      </c>
      <c r="N127" s="90">
        <v>37449.428006000002</v>
      </c>
      <c r="O127" s="102">
        <v>123.85</v>
      </c>
      <c r="P127" s="90">
        <v>46.381116798000001</v>
      </c>
      <c r="Q127" s="91">
        <f t="shared" si="1"/>
        <v>8.0640384782236225E-4</v>
      </c>
      <c r="R127" s="91">
        <f>P127/'סכום נכסי הקרן'!$C$42</f>
        <v>7.884329565943471E-5</v>
      </c>
    </row>
    <row r="128" spans="2:18">
      <c r="B128" s="86" t="s">
        <v>3027</v>
      </c>
      <c r="C128" s="88" t="s">
        <v>2685</v>
      </c>
      <c r="D128" s="87" t="s">
        <v>2760</v>
      </c>
      <c r="E128" s="87"/>
      <c r="F128" s="87" t="s">
        <v>470</v>
      </c>
      <c r="G128" s="101">
        <v>43801</v>
      </c>
      <c r="H128" s="87" t="s">
        <v>316</v>
      </c>
      <c r="I128" s="90">
        <v>4.7000000000011672</v>
      </c>
      <c r="J128" s="88" t="s">
        <v>341</v>
      </c>
      <c r="K128" s="88" t="s">
        <v>134</v>
      </c>
      <c r="L128" s="89">
        <v>2.3629999999999998E-2</v>
      </c>
      <c r="M128" s="89">
        <v>7.0500000000022364E-2</v>
      </c>
      <c r="N128" s="90">
        <v>325226.33061900001</v>
      </c>
      <c r="O128" s="102">
        <v>80.45</v>
      </c>
      <c r="P128" s="90">
        <v>1028.838879014</v>
      </c>
      <c r="Q128" s="91">
        <f t="shared" si="1"/>
        <v>1.788787524111345E-2</v>
      </c>
      <c r="R128" s="91">
        <f>P128/'סכום נכסי הקרן'!$C$42</f>
        <v>1.7489239915740888E-3</v>
      </c>
    </row>
    <row r="129" spans="2:18">
      <c r="B129" s="86" t="s">
        <v>3028</v>
      </c>
      <c r="C129" s="88" t="s">
        <v>2685</v>
      </c>
      <c r="D129" s="87">
        <v>9365</v>
      </c>
      <c r="E129" s="87"/>
      <c r="F129" s="87" t="s">
        <v>310</v>
      </c>
      <c r="G129" s="101">
        <v>44906</v>
      </c>
      <c r="H129" s="87" t="s">
        <v>2683</v>
      </c>
      <c r="I129" s="90">
        <v>2.4100000008230196</v>
      </c>
      <c r="J129" s="88" t="s">
        <v>332</v>
      </c>
      <c r="K129" s="88" t="s">
        <v>133</v>
      </c>
      <c r="L129" s="89">
        <v>7.1800000000000003E-2</v>
      </c>
      <c r="M129" s="89">
        <v>8.6200000026436394E-2</v>
      </c>
      <c r="N129" s="90">
        <v>1644.2999480000001</v>
      </c>
      <c r="O129" s="102">
        <v>97.54</v>
      </c>
      <c r="P129" s="90">
        <v>1.6038502479999996</v>
      </c>
      <c r="Q129" s="91">
        <f t="shared" si="1"/>
        <v>2.788529256315407E-5</v>
      </c>
      <c r="R129" s="91">
        <f>P129/'סכום נכסי הקרן'!$C$42</f>
        <v>2.7263862542864519E-6</v>
      </c>
    </row>
    <row r="130" spans="2:18">
      <c r="B130" s="86" t="s">
        <v>3028</v>
      </c>
      <c r="C130" s="88" t="s">
        <v>2685</v>
      </c>
      <c r="D130" s="87">
        <v>9509</v>
      </c>
      <c r="E130" s="87"/>
      <c r="F130" s="87" t="s">
        <v>310</v>
      </c>
      <c r="G130" s="101">
        <v>44991</v>
      </c>
      <c r="H130" s="87" t="s">
        <v>2683</v>
      </c>
      <c r="I130" s="90">
        <v>2.4099999999990063</v>
      </c>
      <c r="J130" s="88" t="s">
        <v>332</v>
      </c>
      <c r="K130" s="88" t="s">
        <v>133</v>
      </c>
      <c r="L130" s="89">
        <v>7.1800000000000003E-2</v>
      </c>
      <c r="M130" s="89">
        <v>7.9399999999786364E-2</v>
      </c>
      <c r="N130" s="90">
        <v>81320.084636</v>
      </c>
      <c r="O130" s="102">
        <v>99.01</v>
      </c>
      <c r="P130" s="90">
        <v>80.515026788</v>
      </c>
      <c r="Q130" s="91">
        <f t="shared" si="1"/>
        <v>1.3998720145557925E-3</v>
      </c>
      <c r="R130" s="91">
        <f>P130/'סכום נכסי הקרן'!$C$42</f>
        <v>1.3686755516735045E-4</v>
      </c>
    </row>
    <row r="131" spans="2:18">
      <c r="B131" s="86" t="s">
        <v>3028</v>
      </c>
      <c r="C131" s="88" t="s">
        <v>2685</v>
      </c>
      <c r="D131" s="87">
        <v>9316</v>
      </c>
      <c r="E131" s="87"/>
      <c r="F131" s="87" t="s">
        <v>310</v>
      </c>
      <c r="G131" s="101">
        <v>44885</v>
      </c>
      <c r="H131" s="87" t="s">
        <v>2683</v>
      </c>
      <c r="I131" s="90">
        <v>2.4099999999991195</v>
      </c>
      <c r="J131" s="88" t="s">
        <v>332</v>
      </c>
      <c r="K131" s="88" t="s">
        <v>133</v>
      </c>
      <c r="L131" s="89">
        <v>7.1800000000000003E-2</v>
      </c>
      <c r="M131" s="89">
        <v>9.1499999999965761E-2</v>
      </c>
      <c r="N131" s="90">
        <v>636176.14133100002</v>
      </c>
      <c r="O131" s="102">
        <v>96.4</v>
      </c>
      <c r="P131" s="90">
        <v>613.273886694</v>
      </c>
      <c r="Q131" s="91">
        <f t="shared" si="1"/>
        <v>1.066266739873634E-2</v>
      </c>
      <c r="R131" s="91">
        <f>P131/'סכום נכסי הקרן'!$C$42</f>
        <v>1.0425047456147222E-3</v>
      </c>
    </row>
    <row r="132" spans="2:18">
      <c r="B132" s="86" t="s">
        <v>3029</v>
      </c>
      <c r="C132" s="88" t="s">
        <v>2685</v>
      </c>
      <c r="D132" s="87" t="s">
        <v>2761</v>
      </c>
      <c r="E132" s="87"/>
      <c r="F132" s="87" t="s">
        <v>477</v>
      </c>
      <c r="G132" s="101">
        <v>44074</v>
      </c>
      <c r="H132" s="87" t="s">
        <v>131</v>
      </c>
      <c r="I132" s="90">
        <v>8.6099999999841863</v>
      </c>
      <c r="J132" s="88" t="s">
        <v>546</v>
      </c>
      <c r="K132" s="88" t="s">
        <v>133</v>
      </c>
      <c r="L132" s="89">
        <v>2.35E-2</v>
      </c>
      <c r="M132" s="89">
        <v>4.0599999999932822E-2</v>
      </c>
      <c r="N132" s="90">
        <v>151573.878857</v>
      </c>
      <c r="O132" s="102">
        <v>94.28</v>
      </c>
      <c r="P132" s="90">
        <v>142.90384766599999</v>
      </c>
      <c r="Q132" s="91">
        <f t="shared" si="1"/>
        <v>2.4845933125838891E-3</v>
      </c>
      <c r="R132" s="91">
        <f>P132/'סכום נכסי הקרן'!$C$42</f>
        <v>2.4292235914610624E-4</v>
      </c>
    </row>
    <row r="133" spans="2:18">
      <c r="B133" s="86" t="s">
        <v>3029</v>
      </c>
      <c r="C133" s="88" t="s">
        <v>2685</v>
      </c>
      <c r="D133" s="87" t="s">
        <v>2762</v>
      </c>
      <c r="E133" s="87"/>
      <c r="F133" s="87" t="s">
        <v>477</v>
      </c>
      <c r="G133" s="101">
        <v>44189</v>
      </c>
      <c r="H133" s="87" t="s">
        <v>131</v>
      </c>
      <c r="I133" s="90">
        <v>8.5000000001131362</v>
      </c>
      <c r="J133" s="88" t="s">
        <v>546</v>
      </c>
      <c r="K133" s="88" t="s">
        <v>133</v>
      </c>
      <c r="L133" s="89">
        <v>2.4700000000000003E-2</v>
      </c>
      <c r="M133" s="89">
        <v>4.330000000039598E-2</v>
      </c>
      <c r="N133" s="90">
        <v>18951.324757999999</v>
      </c>
      <c r="O133" s="102">
        <v>93.28</v>
      </c>
      <c r="P133" s="90">
        <v>17.677797009999999</v>
      </c>
      <c r="Q133" s="91">
        <f t="shared" si="1"/>
        <v>3.0735446910371418E-4</v>
      </c>
      <c r="R133" s="91">
        <f>P133/'סכום נכסי הקרן'!$C$42</f>
        <v>3.0050500559033583E-5</v>
      </c>
    </row>
    <row r="134" spans="2:18">
      <c r="B134" s="86" t="s">
        <v>3029</v>
      </c>
      <c r="C134" s="88" t="s">
        <v>2685</v>
      </c>
      <c r="D134" s="87" t="s">
        <v>2763</v>
      </c>
      <c r="E134" s="87"/>
      <c r="F134" s="87" t="s">
        <v>477</v>
      </c>
      <c r="G134" s="101">
        <v>44322</v>
      </c>
      <c r="H134" s="87" t="s">
        <v>131</v>
      </c>
      <c r="I134" s="90">
        <v>8.330000000046434</v>
      </c>
      <c r="J134" s="88" t="s">
        <v>546</v>
      </c>
      <c r="K134" s="88" t="s">
        <v>133</v>
      </c>
      <c r="L134" s="89">
        <v>2.5600000000000001E-2</v>
      </c>
      <c r="M134" s="89">
        <v>4.8800000000297598E-2</v>
      </c>
      <c r="N134" s="90">
        <v>87201.226267000005</v>
      </c>
      <c r="O134" s="102">
        <v>89.4</v>
      </c>
      <c r="P134" s="90">
        <v>77.957895585999992</v>
      </c>
      <c r="Q134" s="91">
        <f t="shared" si="1"/>
        <v>1.3554125322699253E-3</v>
      </c>
      <c r="R134" s="91">
        <f>P134/'סכום נכסי הקרן'!$C$42</f>
        <v>1.3252068589558798E-4</v>
      </c>
    </row>
    <row r="135" spans="2:18">
      <c r="B135" s="86" t="s">
        <v>3029</v>
      </c>
      <c r="C135" s="88" t="s">
        <v>2685</v>
      </c>
      <c r="D135" s="87" t="s">
        <v>2764</v>
      </c>
      <c r="E135" s="87"/>
      <c r="F135" s="87" t="s">
        <v>477</v>
      </c>
      <c r="G135" s="101">
        <v>44418</v>
      </c>
      <c r="H135" s="87" t="s">
        <v>131</v>
      </c>
      <c r="I135" s="90">
        <v>8.4599999999583115</v>
      </c>
      <c r="J135" s="88" t="s">
        <v>546</v>
      </c>
      <c r="K135" s="88" t="s">
        <v>133</v>
      </c>
      <c r="L135" s="89">
        <v>2.2700000000000001E-2</v>
      </c>
      <c r="M135" s="89">
        <v>4.6799999999811236E-2</v>
      </c>
      <c r="N135" s="90">
        <v>87028.812306999986</v>
      </c>
      <c r="O135" s="102">
        <v>87.65</v>
      </c>
      <c r="P135" s="90">
        <v>76.280747082999994</v>
      </c>
      <c r="Q135" s="91">
        <f t="shared" si="1"/>
        <v>1.326252841870943E-3</v>
      </c>
      <c r="R135" s="91">
        <f>P135/'סכום נכסי הקרן'!$C$42</f>
        <v>1.296696998819759E-4</v>
      </c>
    </row>
    <row r="136" spans="2:18">
      <c r="B136" s="86" t="s">
        <v>3029</v>
      </c>
      <c r="C136" s="88" t="s">
        <v>2685</v>
      </c>
      <c r="D136" s="87" t="s">
        <v>2765</v>
      </c>
      <c r="E136" s="87"/>
      <c r="F136" s="87" t="s">
        <v>477</v>
      </c>
      <c r="G136" s="101">
        <v>44530</v>
      </c>
      <c r="H136" s="87" t="s">
        <v>131</v>
      </c>
      <c r="I136" s="90">
        <v>8.50000000001722</v>
      </c>
      <c r="J136" s="88" t="s">
        <v>546</v>
      </c>
      <c r="K136" s="88" t="s">
        <v>133</v>
      </c>
      <c r="L136" s="89">
        <v>1.7899999999999999E-2</v>
      </c>
      <c r="M136" s="89">
        <v>4.9800000000192871E-2</v>
      </c>
      <c r="N136" s="90">
        <v>71885.592862999998</v>
      </c>
      <c r="O136" s="102">
        <v>80.78</v>
      </c>
      <c r="P136" s="90">
        <v>58.069183556000006</v>
      </c>
      <c r="Q136" s="91">
        <f t="shared" si="1"/>
        <v>1.0096180577842551E-3</v>
      </c>
      <c r="R136" s="91">
        <f>P136/'סכום נכסי הקרן'!$C$42</f>
        <v>9.8711849215435803E-5</v>
      </c>
    </row>
    <row r="137" spans="2:18">
      <c r="B137" s="86" t="s">
        <v>3029</v>
      </c>
      <c r="C137" s="88" t="s">
        <v>2685</v>
      </c>
      <c r="D137" s="87" t="s">
        <v>2766</v>
      </c>
      <c r="E137" s="87"/>
      <c r="F137" s="87" t="s">
        <v>477</v>
      </c>
      <c r="G137" s="101">
        <v>44612</v>
      </c>
      <c r="H137" s="87" t="s">
        <v>131</v>
      </c>
      <c r="I137" s="90">
        <v>8.2900000000076961</v>
      </c>
      <c r="J137" s="88" t="s">
        <v>546</v>
      </c>
      <c r="K137" s="88" t="s">
        <v>133</v>
      </c>
      <c r="L137" s="89">
        <v>2.3599999999999999E-2</v>
      </c>
      <c r="M137" s="89">
        <v>5.2300000000139679E-2</v>
      </c>
      <c r="N137" s="90">
        <v>84061.984001999997</v>
      </c>
      <c r="O137" s="102">
        <v>83.46</v>
      </c>
      <c r="P137" s="90">
        <v>70.158134974000006</v>
      </c>
      <c r="Q137" s="91">
        <f t="shared" si="1"/>
        <v>1.2198022364462309E-3</v>
      </c>
      <c r="R137" s="91">
        <f>P137/'סכום נכסי הקרן'!$C$42</f>
        <v>1.1926186690933956E-4</v>
      </c>
    </row>
    <row r="138" spans="2:18">
      <c r="B138" s="86" t="s">
        <v>3029</v>
      </c>
      <c r="C138" s="88" t="s">
        <v>2685</v>
      </c>
      <c r="D138" s="87" t="s">
        <v>2767</v>
      </c>
      <c r="E138" s="87"/>
      <c r="F138" s="87" t="s">
        <v>477</v>
      </c>
      <c r="G138" s="101">
        <v>44662</v>
      </c>
      <c r="H138" s="87" t="s">
        <v>131</v>
      </c>
      <c r="I138" s="90">
        <v>8.3599999999666235</v>
      </c>
      <c r="J138" s="88" t="s">
        <v>546</v>
      </c>
      <c r="K138" s="88" t="s">
        <v>133</v>
      </c>
      <c r="L138" s="89">
        <v>2.4E-2</v>
      </c>
      <c r="M138" s="89">
        <v>4.9399999999769316E-2</v>
      </c>
      <c r="N138" s="90">
        <v>95720.825538999998</v>
      </c>
      <c r="O138" s="102">
        <v>85.14</v>
      </c>
      <c r="P138" s="90">
        <v>81.496717852000003</v>
      </c>
      <c r="Q138" s="91">
        <f t="shared" si="1"/>
        <v>1.4169401557743448E-3</v>
      </c>
      <c r="R138" s="91">
        <f>P138/'סכום נכסי הקרן'!$C$42</f>
        <v>1.3853633255238562E-4</v>
      </c>
    </row>
    <row r="139" spans="2:18">
      <c r="B139" s="86" t="s">
        <v>3030</v>
      </c>
      <c r="C139" s="88" t="s">
        <v>2684</v>
      </c>
      <c r="D139" s="87">
        <v>7490</v>
      </c>
      <c r="E139" s="87"/>
      <c r="F139" s="87" t="s">
        <v>310</v>
      </c>
      <c r="G139" s="101">
        <v>43899</v>
      </c>
      <c r="H139" s="87" t="s">
        <v>2683</v>
      </c>
      <c r="I139" s="90">
        <v>3.4400000000026947</v>
      </c>
      <c r="J139" s="88" t="s">
        <v>129</v>
      </c>
      <c r="K139" s="88" t="s">
        <v>133</v>
      </c>
      <c r="L139" s="89">
        <v>2.3889999999999998E-2</v>
      </c>
      <c r="M139" s="89">
        <v>5.3000000000081808E-2</v>
      </c>
      <c r="N139" s="90">
        <v>227775.27539</v>
      </c>
      <c r="O139" s="102">
        <v>91.24</v>
      </c>
      <c r="P139" s="90">
        <v>207.82215785099996</v>
      </c>
      <c r="Q139" s="91">
        <f t="shared" ref="Q139:Q202" si="2">IFERROR(P139/$P$10,0)</f>
        <v>3.6132934979482708E-3</v>
      </c>
      <c r="R139" s="91">
        <f>P139/'סכום נכסי הקרן'!$C$42</f>
        <v>3.5327704391832702E-4</v>
      </c>
    </row>
    <row r="140" spans="2:18">
      <c r="B140" s="86" t="s">
        <v>3030</v>
      </c>
      <c r="C140" s="88" t="s">
        <v>2684</v>
      </c>
      <c r="D140" s="87">
        <v>7491</v>
      </c>
      <c r="E140" s="87"/>
      <c r="F140" s="87" t="s">
        <v>310</v>
      </c>
      <c r="G140" s="101">
        <v>43899</v>
      </c>
      <c r="H140" s="87" t="s">
        <v>2683</v>
      </c>
      <c r="I140" s="90">
        <v>3.5999999999972561</v>
      </c>
      <c r="J140" s="88" t="s">
        <v>129</v>
      </c>
      <c r="K140" s="88" t="s">
        <v>133</v>
      </c>
      <c r="L140" s="89">
        <v>1.2969999999999999E-2</v>
      </c>
      <c r="M140" s="89">
        <v>2.2799999999991768E-2</v>
      </c>
      <c r="N140" s="90">
        <v>138381.390178</v>
      </c>
      <c r="O140" s="102">
        <v>105.35</v>
      </c>
      <c r="P140" s="90">
        <v>145.784785054</v>
      </c>
      <c r="Q140" s="91">
        <f t="shared" si="2"/>
        <v>2.5346826410736828E-3</v>
      </c>
      <c r="R140" s="91">
        <f>P140/'סכום נכסי הקרן'!$C$42</f>
        <v>2.4781966679929751E-4</v>
      </c>
    </row>
    <row r="141" spans="2:18">
      <c r="B141" s="86" t="s">
        <v>3031</v>
      </c>
      <c r="C141" s="88" t="s">
        <v>2685</v>
      </c>
      <c r="D141" s="87" t="s">
        <v>2768</v>
      </c>
      <c r="E141" s="87"/>
      <c r="F141" s="87" t="s">
        <v>477</v>
      </c>
      <c r="G141" s="101">
        <v>43924</v>
      </c>
      <c r="H141" s="87" t="s">
        <v>131</v>
      </c>
      <c r="I141" s="90">
        <v>8.1599999999382895</v>
      </c>
      <c r="J141" s="88" t="s">
        <v>546</v>
      </c>
      <c r="K141" s="88" t="s">
        <v>133</v>
      </c>
      <c r="L141" s="89">
        <v>3.1400000000000004E-2</v>
      </c>
      <c r="M141" s="89">
        <v>3.1999999999909247E-2</v>
      </c>
      <c r="N141" s="90">
        <v>20806.462252000001</v>
      </c>
      <c r="O141" s="102">
        <v>105.92</v>
      </c>
      <c r="P141" s="90">
        <v>22.038204296</v>
      </c>
      <c r="Q141" s="91">
        <f t="shared" si="2"/>
        <v>3.8316655506139187E-4</v>
      </c>
      <c r="R141" s="91">
        <f>P141/'סכום נכסי הקרן'!$C$42</f>
        <v>3.7462760215111458E-5</v>
      </c>
    </row>
    <row r="142" spans="2:18">
      <c r="B142" s="86" t="s">
        <v>3031</v>
      </c>
      <c r="C142" s="88" t="s">
        <v>2685</v>
      </c>
      <c r="D142" s="87" t="s">
        <v>2769</v>
      </c>
      <c r="E142" s="87"/>
      <c r="F142" s="87" t="s">
        <v>477</v>
      </c>
      <c r="G142" s="101">
        <v>44015</v>
      </c>
      <c r="H142" s="87" t="s">
        <v>131</v>
      </c>
      <c r="I142" s="90">
        <v>7.7599999999924982</v>
      </c>
      <c r="J142" s="88" t="s">
        <v>546</v>
      </c>
      <c r="K142" s="88" t="s">
        <v>133</v>
      </c>
      <c r="L142" s="89">
        <v>3.1E-2</v>
      </c>
      <c r="M142" s="89">
        <v>4.8500000000187588E-2</v>
      </c>
      <c r="N142" s="90">
        <v>17152.449420000001</v>
      </c>
      <c r="O142" s="102">
        <v>93.24</v>
      </c>
      <c r="P142" s="90">
        <v>15.992944161999999</v>
      </c>
      <c r="Q142" s="91">
        <f t="shared" si="2"/>
        <v>2.7806082734948515E-4</v>
      </c>
      <c r="R142" s="91">
        <f>P142/'סכום נכסי הקרן'!$C$42</f>
        <v>2.7186417923506515E-5</v>
      </c>
    </row>
    <row r="143" spans="2:18">
      <c r="B143" s="86" t="s">
        <v>3031</v>
      </c>
      <c r="C143" s="88" t="s">
        <v>2685</v>
      </c>
      <c r="D143" s="87" t="s">
        <v>2770</v>
      </c>
      <c r="E143" s="87"/>
      <c r="F143" s="87" t="s">
        <v>477</v>
      </c>
      <c r="G143" s="101">
        <v>44108</v>
      </c>
      <c r="H143" s="87" t="s">
        <v>131</v>
      </c>
      <c r="I143" s="90">
        <v>7.5800000000904193</v>
      </c>
      <c r="J143" s="88" t="s">
        <v>546</v>
      </c>
      <c r="K143" s="88" t="s">
        <v>133</v>
      </c>
      <c r="L143" s="89">
        <v>3.1E-2</v>
      </c>
      <c r="M143" s="89">
        <v>5.5900000000737207E-2</v>
      </c>
      <c r="N143" s="90">
        <v>27821.354440000003</v>
      </c>
      <c r="O143" s="102">
        <v>88.25</v>
      </c>
      <c r="P143" s="90">
        <v>24.552347140999998</v>
      </c>
      <c r="Q143" s="91">
        <f t="shared" si="2"/>
        <v>4.2687862161237415E-4</v>
      </c>
      <c r="R143" s="91">
        <f>P143/'סכום נכסי הקרן'!$C$42</f>
        <v>4.1736553546171026E-5</v>
      </c>
    </row>
    <row r="144" spans="2:18">
      <c r="B144" s="86" t="s">
        <v>3031</v>
      </c>
      <c r="C144" s="88" t="s">
        <v>2685</v>
      </c>
      <c r="D144" s="87" t="s">
        <v>2771</v>
      </c>
      <c r="E144" s="87"/>
      <c r="F144" s="87" t="s">
        <v>477</v>
      </c>
      <c r="G144" s="101">
        <v>44200</v>
      </c>
      <c r="H144" s="87" t="s">
        <v>131</v>
      </c>
      <c r="I144" s="90">
        <v>7.4400000000032822</v>
      </c>
      <c r="J144" s="88" t="s">
        <v>546</v>
      </c>
      <c r="K144" s="88" t="s">
        <v>133</v>
      </c>
      <c r="L144" s="89">
        <v>3.1E-2</v>
      </c>
      <c r="M144" s="89">
        <v>6.2100000000295336E-2</v>
      </c>
      <c r="N144" s="90">
        <v>14434.093064999999</v>
      </c>
      <c r="O144" s="102">
        <v>84.45</v>
      </c>
      <c r="P144" s="90">
        <v>12.189592683999999</v>
      </c>
      <c r="Q144" s="91">
        <f t="shared" si="2"/>
        <v>2.1193397490999576E-4</v>
      </c>
      <c r="R144" s="91">
        <f>P144/'סכום נכסי הקרן'!$C$42</f>
        <v>2.0721097858388277E-5</v>
      </c>
    </row>
    <row r="145" spans="2:18">
      <c r="B145" s="86" t="s">
        <v>3031</v>
      </c>
      <c r="C145" s="88" t="s">
        <v>2685</v>
      </c>
      <c r="D145" s="87" t="s">
        <v>2772</v>
      </c>
      <c r="E145" s="87"/>
      <c r="F145" s="87" t="s">
        <v>477</v>
      </c>
      <c r="G145" s="101">
        <v>44290</v>
      </c>
      <c r="H145" s="87" t="s">
        <v>131</v>
      </c>
      <c r="I145" s="90">
        <v>7.339999999977989</v>
      </c>
      <c r="J145" s="88" t="s">
        <v>546</v>
      </c>
      <c r="K145" s="88" t="s">
        <v>133</v>
      </c>
      <c r="L145" s="89">
        <v>3.1E-2</v>
      </c>
      <c r="M145" s="89">
        <v>6.6299999999669845E-2</v>
      </c>
      <c r="N145" s="90">
        <v>27724.252099999998</v>
      </c>
      <c r="O145" s="102">
        <v>81.94</v>
      </c>
      <c r="P145" s="90">
        <v>22.717253025000002</v>
      </c>
      <c r="Q145" s="91">
        <f t="shared" si="2"/>
        <v>3.9497281471463283E-4</v>
      </c>
      <c r="R145" s="91">
        <f>P145/'סכום נכסי הקרן'!$C$42</f>
        <v>3.8617075665101212E-5</v>
      </c>
    </row>
    <row r="146" spans="2:18">
      <c r="B146" s="86" t="s">
        <v>3031</v>
      </c>
      <c r="C146" s="88" t="s">
        <v>2685</v>
      </c>
      <c r="D146" s="87" t="s">
        <v>2773</v>
      </c>
      <c r="E146" s="87"/>
      <c r="F146" s="87" t="s">
        <v>477</v>
      </c>
      <c r="G146" s="101">
        <v>44496</v>
      </c>
      <c r="H146" s="87" t="s">
        <v>131</v>
      </c>
      <c r="I146" s="90">
        <v>6.6499999999185144</v>
      </c>
      <c r="J146" s="88" t="s">
        <v>546</v>
      </c>
      <c r="K146" s="88" t="s">
        <v>133</v>
      </c>
      <c r="L146" s="89">
        <v>3.1E-2</v>
      </c>
      <c r="M146" s="89">
        <v>9.8199999999101201E-2</v>
      </c>
      <c r="N146" s="90">
        <v>31057.093092999999</v>
      </c>
      <c r="O146" s="102">
        <v>65.2</v>
      </c>
      <c r="P146" s="90">
        <v>20.249223800999999</v>
      </c>
      <c r="Q146" s="91">
        <f t="shared" si="2"/>
        <v>3.5206250120408235E-4</v>
      </c>
      <c r="R146" s="91">
        <f>P146/'סכום נכסי הקרן'!$C$42</f>
        <v>3.4421670913390959E-5</v>
      </c>
    </row>
    <row r="147" spans="2:18">
      <c r="B147" s="86" t="s">
        <v>3031</v>
      </c>
      <c r="C147" s="88" t="s">
        <v>2685</v>
      </c>
      <c r="D147" s="87" t="s">
        <v>2774</v>
      </c>
      <c r="E147" s="87"/>
      <c r="F147" s="87" t="s">
        <v>477</v>
      </c>
      <c r="G147" s="101">
        <v>44615</v>
      </c>
      <c r="H147" s="87" t="s">
        <v>131</v>
      </c>
      <c r="I147" s="90">
        <v>6.9599999998661675</v>
      </c>
      <c r="J147" s="88" t="s">
        <v>546</v>
      </c>
      <c r="K147" s="88" t="s">
        <v>133</v>
      </c>
      <c r="L147" s="89">
        <v>3.1E-2</v>
      </c>
      <c r="M147" s="89">
        <v>8.2899999998364268E-2</v>
      </c>
      <c r="N147" s="90">
        <v>37700.476776000003</v>
      </c>
      <c r="O147" s="102">
        <v>71.349999999999994</v>
      </c>
      <c r="P147" s="90">
        <v>26.899290059999998</v>
      </c>
      <c r="Q147" s="91">
        <f t="shared" si="2"/>
        <v>4.6768367183882013E-4</v>
      </c>
      <c r="R147" s="91">
        <f>P147/'סכום נכסי הקרן'!$C$42</f>
        <v>4.5726123596077907E-5</v>
      </c>
    </row>
    <row r="148" spans="2:18">
      <c r="B148" s="86" t="s">
        <v>3031</v>
      </c>
      <c r="C148" s="88" t="s">
        <v>2685</v>
      </c>
      <c r="D148" s="87" t="s">
        <v>2775</v>
      </c>
      <c r="E148" s="87"/>
      <c r="F148" s="87" t="s">
        <v>477</v>
      </c>
      <c r="G148" s="101">
        <v>44753</v>
      </c>
      <c r="H148" s="87" t="s">
        <v>131</v>
      </c>
      <c r="I148" s="90">
        <v>7.8099999999974559</v>
      </c>
      <c r="J148" s="88" t="s">
        <v>546</v>
      </c>
      <c r="K148" s="88" t="s">
        <v>133</v>
      </c>
      <c r="L148" s="89">
        <v>3.2599999999999997E-2</v>
      </c>
      <c r="M148" s="89">
        <v>4.4900000000045015E-2</v>
      </c>
      <c r="N148" s="90">
        <v>55653.085961999997</v>
      </c>
      <c r="O148" s="102">
        <v>91.81</v>
      </c>
      <c r="P148" s="90">
        <v>51.095100672999997</v>
      </c>
      <c r="Q148" s="91">
        <f t="shared" si="2"/>
        <v>8.8836338217183452E-4</v>
      </c>
      <c r="R148" s="91">
        <f>P148/'סכום נכסי הקרן'!$C$42</f>
        <v>8.6856600427604049E-5</v>
      </c>
    </row>
    <row r="149" spans="2:18">
      <c r="B149" s="86" t="s">
        <v>3031</v>
      </c>
      <c r="C149" s="88" t="s">
        <v>2685</v>
      </c>
      <c r="D149" s="87" t="s">
        <v>2776</v>
      </c>
      <c r="E149" s="87"/>
      <c r="F149" s="87" t="s">
        <v>477</v>
      </c>
      <c r="G149" s="101">
        <v>44959</v>
      </c>
      <c r="H149" s="87" t="s">
        <v>131</v>
      </c>
      <c r="I149" s="90">
        <v>7.6000000001392962</v>
      </c>
      <c r="J149" s="88" t="s">
        <v>546</v>
      </c>
      <c r="K149" s="88" t="s">
        <v>133</v>
      </c>
      <c r="L149" s="89">
        <v>3.8100000000000002E-2</v>
      </c>
      <c r="M149" s="89">
        <v>4.970000000087265E-2</v>
      </c>
      <c r="N149" s="90">
        <v>26928.911979999997</v>
      </c>
      <c r="O149" s="102">
        <v>90.64</v>
      </c>
      <c r="P149" s="90">
        <v>24.408364171000002</v>
      </c>
      <c r="Q149" s="91">
        <f t="shared" si="2"/>
        <v>4.2437526617281963E-4</v>
      </c>
      <c r="R149" s="91">
        <f>P149/'סכום נכסי הקרן'!$C$42</f>
        <v>4.1491796786150046E-5</v>
      </c>
    </row>
    <row r="150" spans="2:18">
      <c r="B150" s="86" t="s">
        <v>3031</v>
      </c>
      <c r="C150" s="88" t="s">
        <v>2685</v>
      </c>
      <c r="D150" s="87" t="s">
        <v>2777</v>
      </c>
      <c r="E150" s="87"/>
      <c r="F150" s="87" t="s">
        <v>477</v>
      </c>
      <c r="G150" s="101">
        <v>43011</v>
      </c>
      <c r="H150" s="87" t="s">
        <v>131</v>
      </c>
      <c r="I150" s="90">
        <v>7.8200000001066989</v>
      </c>
      <c r="J150" s="88" t="s">
        <v>546</v>
      </c>
      <c r="K150" s="88" t="s">
        <v>133</v>
      </c>
      <c r="L150" s="89">
        <v>3.9E-2</v>
      </c>
      <c r="M150" s="89">
        <v>3.9800000000783903E-2</v>
      </c>
      <c r="N150" s="90">
        <v>17126.079916999999</v>
      </c>
      <c r="O150" s="102">
        <v>107.26</v>
      </c>
      <c r="P150" s="90">
        <v>18.369433621999999</v>
      </c>
      <c r="Q150" s="91">
        <f t="shared" si="2"/>
        <v>3.193795875940838E-4</v>
      </c>
      <c r="R150" s="91">
        <f>P150/'סכום נכסי הקרן'!$C$42</f>
        <v>3.1226214160892283E-5</v>
      </c>
    </row>
    <row r="151" spans="2:18">
      <c r="B151" s="86" t="s">
        <v>3031</v>
      </c>
      <c r="C151" s="88" t="s">
        <v>2685</v>
      </c>
      <c r="D151" s="87" t="s">
        <v>2778</v>
      </c>
      <c r="E151" s="87"/>
      <c r="F151" s="87" t="s">
        <v>477</v>
      </c>
      <c r="G151" s="101">
        <v>43104</v>
      </c>
      <c r="H151" s="87" t="s">
        <v>131</v>
      </c>
      <c r="I151" s="90">
        <v>7.5100000000712672</v>
      </c>
      <c r="J151" s="88" t="s">
        <v>546</v>
      </c>
      <c r="K151" s="88" t="s">
        <v>133</v>
      </c>
      <c r="L151" s="89">
        <v>3.8199999999999998E-2</v>
      </c>
      <c r="M151" s="89">
        <v>5.3400000000361443E-2</v>
      </c>
      <c r="N151" s="90">
        <v>30431.184933</v>
      </c>
      <c r="O151" s="102">
        <v>96.37</v>
      </c>
      <c r="P151" s="90">
        <v>29.326533741000002</v>
      </c>
      <c r="Q151" s="91">
        <f t="shared" si="2"/>
        <v>5.0988486877173484E-4</v>
      </c>
      <c r="R151" s="91">
        <f>P151/'סכום נכסי הקרן'!$C$42</f>
        <v>4.9852196972276343E-5</v>
      </c>
    </row>
    <row r="152" spans="2:18">
      <c r="B152" s="86" t="s">
        <v>3031</v>
      </c>
      <c r="C152" s="88" t="s">
        <v>2685</v>
      </c>
      <c r="D152" s="87" t="s">
        <v>2779</v>
      </c>
      <c r="E152" s="87"/>
      <c r="F152" s="87" t="s">
        <v>477</v>
      </c>
      <c r="G152" s="101">
        <v>43194</v>
      </c>
      <c r="H152" s="87" t="s">
        <v>131</v>
      </c>
      <c r="I152" s="90">
        <v>7.8200000001154795</v>
      </c>
      <c r="J152" s="88" t="s">
        <v>546</v>
      </c>
      <c r="K152" s="88" t="s">
        <v>133</v>
      </c>
      <c r="L152" s="89">
        <v>3.7900000000000003E-2</v>
      </c>
      <c r="M152" s="89">
        <v>4.0600000000577403E-2</v>
      </c>
      <c r="N152" s="90">
        <v>19634.123503999999</v>
      </c>
      <c r="O152" s="102">
        <v>105.85</v>
      </c>
      <c r="P152" s="90">
        <v>20.78272158</v>
      </c>
      <c r="Q152" s="91">
        <f t="shared" si="2"/>
        <v>3.613381437821592E-4</v>
      </c>
      <c r="R152" s="91">
        <f>P152/'סכום נכסי הקרן'!$C$42</f>
        <v>3.5328564192967239E-5</v>
      </c>
    </row>
    <row r="153" spans="2:18">
      <c r="B153" s="86" t="s">
        <v>3031</v>
      </c>
      <c r="C153" s="88" t="s">
        <v>2685</v>
      </c>
      <c r="D153" s="87" t="s">
        <v>2780</v>
      </c>
      <c r="E153" s="87"/>
      <c r="F153" s="87" t="s">
        <v>477</v>
      </c>
      <c r="G153" s="101">
        <v>43285</v>
      </c>
      <c r="H153" s="87" t="s">
        <v>131</v>
      </c>
      <c r="I153" s="90">
        <v>7.7900000000068221</v>
      </c>
      <c r="J153" s="88" t="s">
        <v>546</v>
      </c>
      <c r="K153" s="88" t="s">
        <v>133</v>
      </c>
      <c r="L153" s="89">
        <v>4.0099999999999997E-2</v>
      </c>
      <c r="M153" s="89">
        <v>4.0799999999956912E-2</v>
      </c>
      <c r="N153" s="90">
        <v>26193.251265999999</v>
      </c>
      <c r="O153" s="102">
        <v>106.33</v>
      </c>
      <c r="P153" s="90">
        <v>27.851285939</v>
      </c>
      <c r="Q153" s="91">
        <f t="shared" si="2"/>
        <v>4.8423551864492672E-4</v>
      </c>
      <c r="R153" s="91">
        <f>P153/'סכום נכסי הקרן'!$C$42</f>
        <v>4.734442211358573E-5</v>
      </c>
    </row>
    <row r="154" spans="2:18">
      <c r="B154" s="86" t="s">
        <v>3031</v>
      </c>
      <c r="C154" s="88" t="s">
        <v>2685</v>
      </c>
      <c r="D154" s="87" t="s">
        <v>2781</v>
      </c>
      <c r="E154" s="87"/>
      <c r="F154" s="87" t="s">
        <v>477</v>
      </c>
      <c r="G154" s="101">
        <v>43377</v>
      </c>
      <c r="H154" s="87" t="s">
        <v>131</v>
      </c>
      <c r="I154" s="90">
        <v>7.7300000000066165</v>
      </c>
      <c r="J154" s="88" t="s">
        <v>546</v>
      </c>
      <c r="K154" s="88" t="s">
        <v>133</v>
      </c>
      <c r="L154" s="89">
        <v>3.9699999999999999E-2</v>
      </c>
      <c r="M154" s="89">
        <v>4.320000000004412E-2</v>
      </c>
      <c r="N154" s="90">
        <v>52368.774096999994</v>
      </c>
      <c r="O154" s="102">
        <v>103.88</v>
      </c>
      <c r="P154" s="90">
        <v>54.400680868000002</v>
      </c>
      <c r="Q154" s="91">
        <f t="shared" si="2"/>
        <v>9.4583574964721931E-4</v>
      </c>
      <c r="R154" s="91">
        <f>P154/'סכום נכסי הקרן'!$C$42</f>
        <v>9.2475758710821489E-5</v>
      </c>
    </row>
    <row r="155" spans="2:18">
      <c r="B155" s="86" t="s">
        <v>3031</v>
      </c>
      <c r="C155" s="88" t="s">
        <v>2685</v>
      </c>
      <c r="D155" s="87" t="s">
        <v>2782</v>
      </c>
      <c r="E155" s="87"/>
      <c r="F155" s="87" t="s">
        <v>477</v>
      </c>
      <c r="G155" s="101">
        <v>43469</v>
      </c>
      <c r="H155" s="87" t="s">
        <v>131</v>
      </c>
      <c r="I155" s="90">
        <v>7.8600000000487888</v>
      </c>
      <c r="J155" s="88" t="s">
        <v>546</v>
      </c>
      <c r="K155" s="88" t="s">
        <v>133</v>
      </c>
      <c r="L155" s="89">
        <v>4.1700000000000001E-2</v>
      </c>
      <c r="M155" s="89">
        <v>3.650000000036592E-2</v>
      </c>
      <c r="N155" s="90">
        <v>36993.634994</v>
      </c>
      <c r="O155" s="102">
        <v>110.81</v>
      </c>
      <c r="P155" s="90">
        <v>40.992648150000001</v>
      </c>
      <c r="Q155" s="91">
        <f t="shared" si="2"/>
        <v>7.1271740489900568E-4</v>
      </c>
      <c r="R155" s="91">
        <f>P155/'סכום נכסי הקרן'!$C$42</f>
        <v>6.9683433713545171E-5</v>
      </c>
    </row>
    <row r="156" spans="2:18">
      <c r="B156" s="86" t="s">
        <v>3031</v>
      </c>
      <c r="C156" s="88" t="s">
        <v>2685</v>
      </c>
      <c r="D156" s="87" t="s">
        <v>2783</v>
      </c>
      <c r="E156" s="87"/>
      <c r="F156" s="87" t="s">
        <v>477</v>
      </c>
      <c r="G156" s="101">
        <v>43559</v>
      </c>
      <c r="H156" s="87" t="s">
        <v>131</v>
      </c>
      <c r="I156" s="90">
        <v>7.860000000015015</v>
      </c>
      <c r="J156" s="88" t="s">
        <v>546</v>
      </c>
      <c r="K156" s="88" t="s">
        <v>133</v>
      </c>
      <c r="L156" s="89">
        <v>3.7200000000000004E-2</v>
      </c>
      <c r="M156" s="89">
        <v>3.9800000000037E-2</v>
      </c>
      <c r="N156" s="90">
        <v>87841.898633999997</v>
      </c>
      <c r="O156" s="102">
        <v>104.64</v>
      </c>
      <c r="P156" s="90">
        <v>91.917766816999986</v>
      </c>
      <c r="Q156" s="91">
        <f t="shared" si="2"/>
        <v>1.5981254001987224E-3</v>
      </c>
      <c r="R156" s="91">
        <f>P156/'סכום נכסי הקרן'!$C$42</f>
        <v>1.5625108160009224E-4</v>
      </c>
    </row>
    <row r="157" spans="2:18">
      <c r="B157" s="86" t="s">
        <v>3031</v>
      </c>
      <c r="C157" s="88" t="s">
        <v>2685</v>
      </c>
      <c r="D157" s="87" t="s">
        <v>2784</v>
      </c>
      <c r="E157" s="87"/>
      <c r="F157" s="87" t="s">
        <v>477</v>
      </c>
      <c r="G157" s="101">
        <v>43742</v>
      </c>
      <c r="H157" s="87" t="s">
        <v>131</v>
      </c>
      <c r="I157" s="90">
        <v>7.5700000000301486</v>
      </c>
      <c r="J157" s="88" t="s">
        <v>546</v>
      </c>
      <c r="K157" s="88" t="s">
        <v>133</v>
      </c>
      <c r="L157" s="89">
        <v>3.1E-2</v>
      </c>
      <c r="M157" s="89">
        <v>5.6400000000210691E-2</v>
      </c>
      <c r="N157" s="90">
        <v>102266.651568</v>
      </c>
      <c r="O157" s="102">
        <v>87.25</v>
      </c>
      <c r="P157" s="90">
        <v>89.227657582999996</v>
      </c>
      <c r="Q157" s="91">
        <f t="shared" si="2"/>
        <v>1.5513538994863117E-3</v>
      </c>
      <c r="R157" s="91">
        <f>P157/'סכום נכסי הקרן'!$C$42</f>
        <v>1.5167816287077043E-4</v>
      </c>
    </row>
    <row r="158" spans="2:18">
      <c r="B158" s="86" t="s">
        <v>3031</v>
      </c>
      <c r="C158" s="88" t="s">
        <v>2685</v>
      </c>
      <c r="D158" s="87" t="s">
        <v>2785</v>
      </c>
      <c r="E158" s="87"/>
      <c r="F158" s="87" t="s">
        <v>477</v>
      </c>
      <c r="G158" s="101">
        <v>42935</v>
      </c>
      <c r="H158" s="87" t="s">
        <v>131</v>
      </c>
      <c r="I158" s="90">
        <v>7.8000000000182608</v>
      </c>
      <c r="J158" s="88" t="s">
        <v>546</v>
      </c>
      <c r="K158" s="88" t="s">
        <v>133</v>
      </c>
      <c r="L158" s="89">
        <v>4.0800000000000003E-2</v>
      </c>
      <c r="M158" s="89">
        <v>3.9500000000074184E-2</v>
      </c>
      <c r="N158" s="90">
        <v>80219.066219999993</v>
      </c>
      <c r="O158" s="102">
        <v>109.21</v>
      </c>
      <c r="P158" s="90">
        <v>87.607236573000023</v>
      </c>
      <c r="Q158" s="91">
        <f t="shared" si="2"/>
        <v>1.5231804998839002E-3</v>
      </c>
      <c r="R158" s="91">
        <f>P158/'סכום נכסי הקרן'!$C$42</f>
        <v>1.48923607965579E-4</v>
      </c>
    </row>
    <row r="159" spans="2:18">
      <c r="B159" s="86" t="s">
        <v>3012</v>
      </c>
      <c r="C159" s="88" t="s">
        <v>2685</v>
      </c>
      <c r="D159" s="87" t="s">
        <v>2786</v>
      </c>
      <c r="E159" s="87"/>
      <c r="F159" s="87" t="s">
        <v>310</v>
      </c>
      <c r="G159" s="101">
        <v>40742</v>
      </c>
      <c r="H159" s="87" t="s">
        <v>2683</v>
      </c>
      <c r="I159" s="90">
        <v>5.4599999999987165</v>
      </c>
      <c r="J159" s="88" t="s">
        <v>332</v>
      </c>
      <c r="K159" s="88" t="s">
        <v>133</v>
      </c>
      <c r="L159" s="89">
        <v>0.06</v>
      </c>
      <c r="M159" s="89">
        <v>1.7900000000006897E-2</v>
      </c>
      <c r="N159" s="90">
        <v>295278.532075</v>
      </c>
      <c r="O159" s="102">
        <v>142.44</v>
      </c>
      <c r="P159" s="90">
        <v>420.59472424900002</v>
      </c>
      <c r="Q159" s="91">
        <f t="shared" si="2"/>
        <v>7.3126571204685685E-3</v>
      </c>
      <c r="R159" s="91">
        <f>P159/'סכום נכסי הקרן'!$C$42</f>
        <v>7.1496929108425997E-4</v>
      </c>
    </row>
    <row r="160" spans="2:18">
      <c r="B160" s="86" t="s">
        <v>3012</v>
      </c>
      <c r="C160" s="88" t="s">
        <v>2685</v>
      </c>
      <c r="D160" s="87" t="s">
        <v>2787</v>
      </c>
      <c r="E160" s="87"/>
      <c r="F160" s="87" t="s">
        <v>310</v>
      </c>
      <c r="G160" s="101">
        <v>42201</v>
      </c>
      <c r="H160" s="87" t="s">
        <v>2683</v>
      </c>
      <c r="I160" s="90">
        <v>5.0000000000415969</v>
      </c>
      <c r="J160" s="88" t="s">
        <v>332</v>
      </c>
      <c r="K160" s="88" t="s">
        <v>133</v>
      </c>
      <c r="L160" s="89">
        <v>4.2030000000000005E-2</v>
      </c>
      <c r="M160" s="89">
        <v>3.4200000000449239E-2</v>
      </c>
      <c r="N160" s="90">
        <v>20974.128879999997</v>
      </c>
      <c r="O160" s="102">
        <v>114.62</v>
      </c>
      <c r="P160" s="90">
        <v>24.040544775999997</v>
      </c>
      <c r="Q160" s="91">
        <f t="shared" si="2"/>
        <v>4.1798018567651537E-4</v>
      </c>
      <c r="R160" s="91">
        <f>P160/'סכום נכסי הקרן'!$C$42</f>
        <v>4.0866540317325425E-5</v>
      </c>
    </row>
    <row r="161" spans="2:18">
      <c r="B161" s="86" t="s">
        <v>3032</v>
      </c>
      <c r="C161" s="88" t="s">
        <v>2685</v>
      </c>
      <c r="D161" s="87" t="s">
        <v>2788</v>
      </c>
      <c r="E161" s="87"/>
      <c r="F161" s="87" t="s">
        <v>310</v>
      </c>
      <c r="G161" s="101">
        <v>42521</v>
      </c>
      <c r="H161" s="87" t="s">
        <v>2683</v>
      </c>
      <c r="I161" s="90">
        <v>1.6599999999733599</v>
      </c>
      <c r="J161" s="88" t="s">
        <v>129</v>
      </c>
      <c r="K161" s="88" t="s">
        <v>133</v>
      </c>
      <c r="L161" s="89">
        <v>2.3E-2</v>
      </c>
      <c r="M161" s="89">
        <v>3.9799999999713107E-2</v>
      </c>
      <c r="N161" s="90">
        <v>18086.868213999998</v>
      </c>
      <c r="O161" s="102">
        <v>107.92</v>
      </c>
      <c r="P161" s="90">
        <v>19.519348021999999</v>
      </c>
      <c r="Q161" s="91">
        <f t="shared" si="2"/>
        <v>3.3937253862337702E-4</v>
      </c>
      <c r="R161" s="91">
        <f>P161/'סכום נכסי הקרן'!$C$42</f>
        <v>3.3180954522516154E-5</v>
      </c>
    </row>
    <row r="162" spans="2:18">
      <c r="B162" s="86" t="s">
        <v>3033</v>
      </c>
      <c r="C162" s="88" t="s">
        <v>2685</v>
      </c>
      <c r="D162" s="87" t="s">
        <v>2789</v>
      </c>
      <c r="E162" s="87"/>
      <c r="F162" s="87" t="s">
        <v>477</v>
      </c>
      <c r="G162" s="101">
        <v>44592</v>
      </c>
      <c r="H162" s="87" t="s">
        <v>131</v>
      </c>
      <c r="I162" s="90">
        <v>11.770000000070286</v>
      </c>
      <c r="J162" s="88" t="s">
        <v>546</v>
      </c>
      <c r="K162" s="88" t="s">
        <v>133</v>
      </c>
      <c r="L162" s="89">
        <v>2.7473999999999998E-2</v>
      </c>
      <c r="M162" s="89">
        <v>4.4700000000173823E-2</v>
      </c>
      <c r="N162" s="90">
        <v>32530.116177</v>
      </c>
      <c r="O162" s="102">
        <v>81.349999999999994</v>
      </c>
      <c r="P162" s="90">
        <v>26.463250081999998</v>
      </c>
      <c r="Q162" s="91">
        <f t="shared" si="2"/>
        <v>4.6010247629333598E-4</v>
      </c>
      <c r="R162" s="91">
        <f>P162/'סכום נכסי הקרן'!$C$42</f>
        <v>4.4984898906415627E-5</v>
      </c>
    </row>
    <row r="163" spans="2:18">
      <c r="B163" s="86" t="s">
        <v>3033</v>
      </c>
      <c r="C163" s="88" t="s">
        <v>2685</v>
      </c>
      <c r="D163" s="87" t="s">
        <v>2790</v>
      </c>
      <c r="E163" s="87"/>
      <c r="F163" s="87" t="s">
        <v>477</v>
      </c>
      <c r="G163" s="101">
        <v>44837</v>
      </c>
      <c r="H163" s="87" t="s">
        <v>131</v>
      </c>
      <c r="I163" s="90">
        <v>11.680000000055944</v>
      </c>
      <c r="J163" s="88" t="s">
        <v>546</v>
      </c>
      <c r="K163" s="88" t="s">
        <v>133</v>
      </c>
      <c r="L163" s="89">
        <v>3.9636999999999999E-2</v>
      </c>
      <c r="M163" s="89">
        <v>3.8200000000157795E-2</v>
      </c>
      <c r="N163" s="90">
        <v>28398.625080000005</v>
      </c>
      <c r="O163" s="102">
        <v>98.19</v>
      </c>
      <c r="P163" s="90">
        <v>27.884609858000001</v>
      </c>
      <c r="Q163" s="91">
        <f t="shared" si="2"/>
        <v>4.8481490392844969E-4</v>
      </c>
      <c r="R163" s="91">
        <f>P163/'סכום נכסי הקרן'!$C$42</f>
        <v>4.7401069468794767E-5</v>
      </c>
    </row>
    <row r="164" spans="2:18">
      <c r="B164" s="86" t="s">
        <v>3034</v>
      </c>
      <c r="C164" s="88" t="s">
        <v>2684</v>
      </c>
      <c r="D164" s="87" t="s">
        <v>2791</v>
      </c>
      <c r="E164" s="87"/>
      <c r="F164" s="87" t="s">
        <v>477</v>
      </c>
      <c r="G164" s="101">
        <v>42432</v>
      </c>
      <c r="H164" s="87" t="s">
        <v>131</v>
      </c>
      <c r="I164" s="90">
        <v>4.7600000000070102</v>
      </c>
      <c r="J164" s="88" t="s">
        <v>546</v>
      </c>
      <c r="K164" s="88" t="s">
        <v>133</v>
      </c>
      <c r="L164" s="89">
        <v>2.5399999999999999E-2</v>
      </c>
      <c r="M164" s="89">
        <v>2.1100000000020026E-2</v>
      </c>
      <c r="N164" s="90">
        <v>106126.43416600001</v>
      </c>
      <c r="O164" s="102">
        <v>112.91</v>
      </c>
      <c r="P164" s="90">
        <v>119.827354516</v>
      </c>
      <c r="Q164" s="91">
        <f t="shared" si="2"/>
        <v>2.0833745805845594E-3</v>
      </c>
      <c r="R164" s="91">
        <f>P164/'סכום נכסי הקרן'!$C$42</f>
        <v>2.0369461091976717E-4</v>
      </c>
    </row>
    <row r="165" spans="2:18">
      <c r="B165" s="86" t="s">
        <v>3035</v>
      </c>
      <c r="C165" s="88" t="s">
        <v>2685</v>
      </c>
      <c r="D165" s="87" t="s">
        <v>2792</v>
      </c>
      <c r="E165" s="87"/>
      <c r="F165" s="87" t="s">
        <v>477</v>
      </c>
      <c r="G165" s="101">
        <v>42242</v>
      </c>
      <c r="H165" s="87" t="s">
        <v>131</v>
      </c>
      <c r="I165" s="90">
        <v>3.1299999999935237</v>
      </c>
      <c r="J165" s="88" t="s">
        <v>482</v>
      </c>
      <c r="K165" s="88" t="s">
        <v>133</v>
      </c>
      <c r="L165" s="89">
        <v>2.3599999999999999E-2</v>
      </c>
      <c r="M165" s="89">
        <v>3.2399999999977738E-2</v>
      </c>
      <c r="N165" s="90">
        <v>185129.950962</v>
      </c>
      <c r="O165" s="102">
        <v>106.76</v>
      </c>
      <c r="P165" s="90">
        <v>197.64474135600003</v>
      </c>
      <c r="Q165" s="91">
        <f t="shared" si="2"/>
        <v>3.4363441619026879E-3</v>
      </c>
      <c r="R165" s="91">
        <f>P165/'סכום נכסי הקרן'!$C$42</f>
        <v>3.359764458913496E-4</v>
      </c>
    </row>
    <row r="166" spans="2:18">
      <c r="B166" s="86" t="s">
        <v>3036</v>
      </c>
      <c r="C166" s="88" t="s">
        <v>2684</v>
      </c>
      <c r="D166" s="87">
        <v>7134</v>
      </c>
      <c r="E166" s="87"/>
      <c r="F166" s="87" t="s">
        <v>477</v>
      </c>
      <c r="G166" s="101">
        <v>43705</v>
      </c>
      <c r="H166" s="87" t="s">
        <v>131</v>
      </c>
      <c r="I166" s="90">
        <v>5.2899999998087495</v>
      </c>
      <c r="J166" s="88" t="s">
        <v>546</v>
      </c>
      <c r="K166" s="88" t="s">
        <v>133</v>
      </c>
      <c r="L166" s="89">
        <v>0.04</v>
      </c>
      <c r="M166" s="89">
        <v>3.9399999998972125E-2</v>
      </c>
      <c r="N166" s="90">
        <v>10794.142115000001</v>
      </c>
      <c r="O166" s="102">
        <v>109.96</v>
      </c>
      <c r="P166" s="90">
        <v>11.869238363000001</v>
      </c>
      <c r="Q166" s="91">
        <f t="shared" si="2"/>
        <v>2.063641444497672E-4</v>
      </c>
      <c r="R166" s="91">
        <f>P166/'סכום נכסי הקרן'!$C$42</f>
        <v>2.0176527304893768E-5</v>
      </c>
    </row>
    <row r="167" spans="2:18">
      <c r="B167" s="86" t="s">
        <v>3036</v>
      </c>
      <c r="C167" s="88" t="s">
        <v>2684</v>
      </c>
      <c r="D167" s="87" t="s">
        <v>2793</v>
      </c>
      <c r="E167" s="87"/>
      <c r="F167" s="87" t="s">
        <v>477</v>
      </c>
      <c r="G167" s="101">
        <v>43256</v>
      </c>
      <c r="H167" s="87" t="s">
        <v>131</v>
      </c>
      <c r="I167" s="90">
        <v>5.3000000000090912</v>
      </c>
      <c r="J167" s="88" t="s">
        <v>546</v>
      </c>
      <c r="K167" s="88" t="s">
        <v>133</v>
      </c>
      <c r="L167" s="89">
        <v>0.04</v>
      </c>
      <c r="M167" s="89">
        <v>3.8600000000068677E-2</v>
      </c>
      <c r="N167" s="90">
        <v>177346.83403299999</v>
      </c>
      <c r="O167" s="102">
        <v>111.65</v>
      </c>
      <c r="P167" s="90">
        <v>198.00773347400002</v>
      </c>
      <c r="Q167" s="91">
        <f t="shared" si="2"/>
        <v>3.4426553130972406E-3</v>
      </c>
      <c r="R167" s="91">
        <f>P167/'סכום נכסי הקרן'!$C$42</f>
        <v>3.3659349646833681E-4</v>
      </c>
    </row>
    <row r="168" spans="2:18">
      <c r="B168" s="86" t="s">
        <v>3037</v>
      </c>
      <c r="C168" s="88" t="s">
        <v>2685</v>
      </c>
      <c r="D168" s="87" t="s">
        <v>2794</v>
      </c>
      <c r="E168" s="87"/>
      <c r="F168" s="87" t="s">
        <v>470</v>
      </c>
      <c r="G168" s="101">
        <v>44376</v>
      </c>
      <c r="H168" s="87" t="s">
        <v>316</v>
      </c>
      <c r="I168" s="90">
        <v>5.0000000000005143</v>
      </c>
      <c r="J168" s="88" t="s">
        <v>129</v>
      </c>
      <c r="K168" s="88" t="s">
        <v>133</v>
      </c>
      <c r="L168" s="89">
        <v>6.9000000000000006E-2</v>
      </c>
      <c r="M168" s="89">
        <v>8.6400000000007415E-2</v>
      </c>
      <c r="N168" s="90">
        <v>2090776.7856940001</v>
      </c>
      <c r="O168" s="102">
        <v>92.99</v>
      </c>
      <c r="P168" s="90">
        <v>1944.213418929</v>
      </c>
      <c r="Q168" s="91">
        <f t="shared" si="2"/>
        <v>3.3803006271720948E-2</v>
      </c>
      <c r="R168" s="91">
        <f>P168/'סכום נכסי הקרן'!$C$42</f>
        <v>3.3049698669668404E-3</v>
      </c>
    </row>
    <row r="169" spans="2:18">
      <c r="B169" s="86" t="s">
        <v>3037</v>
      </c>
      <c r="C169" s="88" t="s">
        <v>2685</v>
      </c>
      <c r="D169" s="87" t="s">
        <v>2795</v>
      </c>
      <c r="E169" s="87"/>
      <c r="F169" s="87" t="s">
        <v>470</v>
      </c>
      <c r="G169" s="101">
        <v>44431</v>
      </c>
      <c r="H169" s="87" t="s">
        <v>316</v>
      </c>
      <c r="I169" s="90">
        <v>4.9999999999999991</v>
      </c>
      <c r="J169" s="88" t="s">
        <v>129</v>
      </c>
      <c r="K169" s="88" t="s">
        <v>133</v>
      </c>
      <c r="L169" s="89">
        <v>6.9000000000000006E-2</v>
      </c>
      <c r="M169" s="89">
        <v>8.6200000000024396E-2</v>
      </c>
      <c r="N169" s="90">
        <v>360885.23825499997</v>
      </c>
      <c r="O169" s="102">
        <v>93.08</v>
      </c>
      <c r="P169" s="90">
        <v>335.91199458900007</v>
      </c>
      <c r="Q169" s="91">
        <f t="shared" si="2"/>
        <v>5.8403234692687442E-3</v>
      </c>
      <c r="R169" s="91">
        <f>P169/'סכום נכסי הקרן'!$C$42</f>
        <v>5.7101705464049975E-4</v>
      </c>
    </row>
    <row r="170" spans="2:18">
      <c r="B170" s="86" t="s">
        <v>3037</v>
      </c>
      <c r="C170" s="88" t="s">
        <v>2685</v>
      </c>
      <c r="D170" s="87" t="s">
        <v>2796</v>
      </c>
      <c r="E170" s="87"/>
      <c r="F170" s="87" t="s">
        <v>470</v>
      </c>
      <c r="G170" s="101">
        <v>44859</v>
      </c>
      <c r="H170" s="87" t="s">
        <v>316</v>
      </c>
      <c r="I170" s="90">
        <v>5.0299999999976839</v>
      </c>
      <c r="J170" s="88" t="s">
        <v>129</v>
      </c>
      <c r="K170" s="88" t="s">
        <v>133</v>
      </c>
      <c r="L170" s="89">
        <v>6.9000000000000006E-2</v>
      </c>
      <c r="M170" s="89">
        <v>7.3599999999971202E-2</v>
      </c>
      <c r="N170" s="90">
        <v>1098392.133284</v>
      </c>
      <c r="O170" s="102">
        <v>98.66</v>
      </c>
      <c r="P170" s="90">
        <v>1083.6737238169999</v>
      </c>
      <c r="Q170" s="91">
        <f t="shared" si="2"/>
        <v>1.8841259568542754E-2</v>
      </c>
      <c r="R170" s="91">
        <f>P170/'סכום נכסי הקרן'!$C$42</f>
        <v>1.8421377858876522E-3</v>
      </c>
    </row>
    <row r="171" spans="2:18">
      <c r="B171" s="86" t="s">
        <v>3038</v>
      </c>
      <c r="C171" s="88" t="s">
        <v>2685</v>
      </c>
      <c r="D171" s="87" t="s">
        <v>2797</v>
      </c>
      <c r="E171" s="87"/>
      <c r="F171" s="87" t="s">
        <v>470</v>
      </c>
      <c r="G171" s="101">
        <v>42516</v>
      </c>
      <c r="H171" s="87" t="s">
        <v>316</v>
      </c>
      <c r="I171" s="90">
        <v>3.6600000000015447</v>
      </c>
      <c r="J171" s="88" t="s">
        <v>341</v>
      </c>
      <c r="K171" s="88" t="s">
        <v>133</v>
      </c>
      <c r="L171" s="89">
        <v>2.3269999999999999E-2</v>
      </c>
      <c r="M171" s="89">
        <v>3.6199999999967709E-2</v>
      </c>
      <c r="N171" s="90">
        <v>134641.98134</v>
      </c>
      <c r="O171" s="102">
        <v>105.8</v>
      </c>
      <c r="P171" s="90">
        <v>142.451215483</v>
      </c>
      <c r="Q171" s="91">
        <f t="shared" si="2"/>
        <v>2.4767236371810932E-3</v>
      </c>
      <c r="R171" s="91">
        <f>P171/'סכום נכסי הקרן'!$C$42</f>
        <v>2.4215292935456694E-4</v>
      </c>
    </row>
    <row r="172" spans="2:18">
      <c r="B172" s="86" t="s">
        <v>3039</v>
      </c>
      <c r="C172" s="88" t="s">
        <v>2684</v>
      </c>
      <c r="D172" s="87" t="s">
        <v>2798</v>
      </c>
      <c r="E172" s="87"/>
      <c r="F172" s="87" t="s">
        <v>310</v>
      </c>
      <c r="G172" s="101">
        <v>42978</v>
      </c>
      <c r="H172" s="87" t="s">
        <v>2683</v>
      </c>
      <c r="I172" s="90">
        <v>1.1400000000047275</v>
      </c>
      <c r="J172" s="88" t="s">
        <v>129</v>
      </c>
      <c r="K172" s="88" t="s">
        <v>133</v>
      </c>
      <c r="L172" s="89">
        <v>2.76E-2</v>
      </c>
      <c r="M172" s="89">
        <v>6.3300000000449122E-2</v>
      </c>
      <c r="N172" s="90">
        <v>83373.308298999997</v>
      </c>
      <c r="O172" s="102">
        <v>96.41</v>
      </c>
      <c r="P172" s="90">
        <v>80.380207382999998</v>
      </c>
      <c r="Q172" s="91">
        <f t="shared" si="2"/>
        <v>1.3975279811547295E-3</v>
      </c>
      <c r="R172" s="91">
        <f>P172/'סכום נכסי הקרן'!$C$42</f>
        <v>1.3663837555843034E-4</v>
      </c>
    </row>
    <row r="173" spans="2:18">
      <c r="B173" s="86" t="s">
        <v>3040</v>
      </c>
      <c r="C173" s="88" t="s">
        <v>2685</v>
      </c>
      <c r="D173" s="87" t="s">
        <v>2799</v>
      </c>
      <c r="E173" s="87"/>
      <c r="F173" s="87" t="s">
        <v>477</v>
      </c>
      <c r="G173" s="101">
        <v>42794</v>
      </c>
      <c r="H173" s="87" t="s">
        <v>131</v>
      </c>
      <c r="I173" s="90">
        <v>5.5499999999984038</v>
      </c>
      <c r="J173" s="88" t="s">
        <v>546</v>
      </c>
      <c r="K173" s="88" t="s">
        <v>133</v>
      </c>
      <c r="L173" s="89">
        <v>2.8999999999999998E-2</v>
      </c>
      <c r="M173" s="89">
        <v>2.4399999999974453E-2</v>
      </c>
      <c r="N173" s="90">
        <v>276407.03983700002</v>
      </c>
      <c r="O173" s="102">
        <v>113.3</v>
      </c>
      <c r="P173" s="90">
        <v>313.16914707000001</v>
      </c>
      <c r="Q173" s="91">
        <f t="shared" si="2"/>
        <v>5.4449056566784754E-3</v>
      </c>
      <c r="R173" s="91">
        <f>P173/'סכום נכסי הקרן'!$C$42</f>
        <v>5.3235647087561541E-4</v>
      </c>
    </row>
    <row r="174" spans="2:18">
      <c r="B174" s="86" t="s">
        <v>3041</v>
      </c>
      <c r="C174" s="88" t="s">
        <v>2685</v>
      </c>
      <c r="D174" s="87" t="s">
        <v>2800</v>
      </c>
      <c r="E174" s="87"/>
      <c r="F174" s="87" t="s">
        <v>477</v>
      </c>
      <c r="G174" s="101">
        <v>44728</v>
      </c>
      <c r="H174" s="87" t="s">
        <v>131</v>
      </c>
      <c r="I174" s="90">
        <v>9.6399999999675927</v>
      </c>
      <c r="J174" s="88" t="s">
        <v>546</v>
      </c>
      <c r="K174" s="88" t="s">
        <v>133</v>
      </c>
      <c r="L174" s="89">
        <v>2.6314999999999998E-2</v>
      </c>
      <c r="M174" s="89">
        <v>3.0799999999854721E-2</v>
      </c>
      <c r="N174" s="90">
        <v>36136.492224000001</v>
      </c>
      <c r="O174" s="102">
        <v>99.05</v>
      </c>
      <c r="P174" s="90">
        <v>35.793195019000002</v>
      </c>
      <c r="Q174" s="91">
        <f t="shared" si="2"/>
        <v>6.2231727439608457E-4</v>
      </c>
      <c r="R174" s="91">
        <f>P174/'סכום נכסי הקרן'!$C$42</f>
        <v>6.0844879388512546E-5</v>
      </c>
    </row>
    <row r="175" spans="2:18">
      <c r="B175" s="86" t="s">
        <v>3041</v>
      </c>
      <c r="C175" s="88" t="s">
        <v>2685</v>
      </c>
      <c r="D175" s="87" t="s">
        <v>2801</v>
      </c>
      <c r="E175" s="87"/>
      <c r="F175" s="87" t="s">
        <v>477</v>
      </c>
      <c r="G175" s="101">
        <v>44923</v>
      </c>
      <c r="H175" s="87" t="s">
        <v>131</v>
      </c>
      <c r="I175" s="90">
        <v>9.3299999998884093</v>
      </c>
      <c r="J175" s="88" t="s">
        <v>546</v>
      </c>
      <c r="K175" s="88" t="s">
        <v>133</v>
      </c>
      <c r="L175" s="89">
        <v>3.0750000000000003E-2</v>
      </c>
      <c r="M175" s="89">
        <v>3.6699999999344618E-2</v>
      </c>
      <c r="N175" s="90">
        <v>11760.402032000002</v>
      </c>
      <c r="O175" s="102">
        <v>96.01</v>
      </c>
      <c r="P175" s="90">
        <v>11.291162421999999</v>
      </c>
      <c r="Q175" s="91">
        <f t="shared" si="2"/>
        <v>1.9631344504151071E-4</v>
      </c>
      <c r="R175" s="91">
        <f>P175/'סכום נכסי הקרן'!$C$42</f>
        <v>1.9193855573888047E-5</v>
      </c>
    </row>
    <row r="176" spans="2:18">
      <c r="B176" s="86" t="s">
        <v>3032</v>
      </c>
      <c r="C176" s="88" t="s">
        <v>2685</v>
      </c>
      <c r="D176" s="87" t="s">
        <v>2802</v>
      </c>
      <c r="E176" s="87"/>
      <c r="F176" s="87" t="s">
        <v>310</v>
      </c>
      <c r="G176" s="101">
        <v>42474</v>
      </c>
      <c r="H176" s="87" t="s">
        <v>2683</v>
      </c>
      <c r="I176" s="90">
        <v>0.64000000000423229</v>
      </c>
      <c r="J176" s="88" t="s">
        <v>129</v>
      </c>
      <c r="K176" s="88" t="s">
        <v>133</v>
      </c>
      <c r="L176" s="89">
        <v>6.3500000000000001E-2</v>
      </c>
      <c r="M176" s="89">
        <v>6.5200000000006059E-2</v>
      </c>
      <c r="N176" s="90">
        <v>65965.623645999993</v>
      </c>
      <c r="O176" s="102">
        <v>100.29</v>
      </c>
      <c r="P176" s="90">
        <v>66.156893572999991</v>
      </c>
      <c r="Q176" s="91">
        <f t="shared" si="2"/>
        <v>1.150234777001794E-3</v>
      </c>
      <c r="R176" s="91">
        <f>P176/'סכום נכסי הקרן'!$C$42</f>
        <v>1.1246015361386715E-4</v>
      </c>
    </row>
    <row r="177" spans="2:18">
      <c r="B177" s="86" t="s">
        <v>3032</v>
      </c>
      <c r="C177" s="88" t="s">
        <v>2685</v>
      </c>
      <c r="D177" s="87" t="s">
        <v>2803</v>
      </c>
      <c r="E177" s="87"/>
      <c r="F177" s="87" t="s">
        <v>310</v>
      </c>
      <c r="G177" s="101">
        <v>42562</v>
      </c>
      <c r="H177" s="87" t="s">
        <v>2683</v>
      </c>
      <c r="I177" s="90">
        <v>1.6300000000295003</v>
      </c>
      <c r="J177" s="88" t="s">
        <v>129</v>
      </c>
      <c r="K177" s="88" t="s">
        <v>133</v>
      </c>
      <c r="L177" s="89">
        <v>3.3700000000000001E-2</v>
      </c>
      <c r="M177" s="89">
        <v>7.170000000059687E-2</v>
      </c>
      <c r="N177" s="90">
        <v>30871.714595000005</v>
      </c>
      <c r="O177" s="102">
        <v>94.43</v>
      </c>
      <c r="P177" s="90">
        <v>29.152159778000001</v>
      </c>
      <c r="Q177" s="91">
        <f t="shared" si="2"/>
        <v>5.068531212755362E-4</v>
      </c>
      <c r="R177" s="91">
        <f>P177/'סכום נכסי הקרן'!$C$42</f>
        <v>4.9555778540180521E-5</v>
      </c>
    </row>
    <row r="178" spans="2:18">
      <c r="B178" s="86" t="s">
        <v>3032</v>
      </c>
      <c r="C178" s="88" t="s">
        <v>2685</v>
      </c>
      <c r="D178" s="87" t="s">
        <v>2804</v>
      </c>
      <c r="E178" s="87"/>
      <c r="F178" s="87" t="s">
        <v>310</v>
      </c>
      <c r="G178" s="101">
        <v>42717</v>
      </c>
      <c r="H178" s="87" t="s">
        <v>2683</v>
      </c>
      <c r="I178" s="90">
        <v>1.7600000000306437</v>
      </c>
      <c r="J178" s="88" t="s">
        <v>129</v>
      </c>
      <c r="K178" s="88" t="s">
        <v>133</v>
      </c>
      <c r="L178" s="89">
        <v>3.85E-2</v>
      </c>
      <c r="M178" s="89">
        <v>7.1000000000766089E-2</v>
      </c>
      <c r="N178" s="90">
        <v>6873.6607679999988</v>
      </c>
      <c r="O178" s="102">
        <v>94.95</v>
      </c>
      <c r="P178" s="90">
        <v>6.5265405550000004</v>
      </c>
      <c r="Q178" s="91">
        <f t="shared" si="2"/>
        <v>1.1347349481562382E-4</v>
      </c>
      <c r="R178" s="91">
        <f>P178/'סכום נכסי הקרן'!$C$42</f>
        <v>1.109447124467139E-5</v>
      </c>
    </row>
    <row r="179" spans="2:18">
      <c r="B179" s="86" t="s">
        <v>3032</v>
      </c>
      <c r="C179" s="88" t="s">
        <v>2685</v>
      </c>
      <c r="D179" s="87" t="s">
        <v>2805</v>
      </c>
      <c r="E179" s="87"/>
      <c r="F179" s="87" t="s">
        <v>310</v>
      </c>
      <c r="G179" s="101">
        <v>42710</v>
      </c>
      <c r="H179" s="87" t="s">
        <v>2683</v>
      </c>
      <c r="I179" s="90">
        <v>1.7600000000225544</v>
      </c>
      <c r="J179" s="88" t="s">
        <v>129</v>
      </c>
      <c r="K179" s="88" t="s">
        <v>133</v>
      </c>
      <c r="L179" s="89">
        <v>3.8399999999999997E-2</v>
      </c>
      <c r="M179" s="89">
        <v>7.1000000000717642E-2</v>
      </c>
      <c r="N179" s="90">
        <v>20550.343854999999</v>
      </c>
      <c r="O179" s="102">
        <v>94.93</v>
      </c>
      <c r="P179" s="90">
        <v>19.508441306000002</v>
      </c>
      <c r="Q179" s="91">
        <f t="shared" si="2"/>
        <v>3.3918290934412077E-4</v>
      </c>
      <c r="R179" s="91">
        <f>P179/'סכום נכסי הקרן'!$C$42</f>
        <v>3.3162414187706917E-5</v>
      </c>
    </row>
    <row r="180" spans="2:18">
      <c r="B180" s="86" t="s">
        <v>3032</v>
      </c>
      <c r="C180" s="88" t="s">
        <v>2685</v>
      </c>
      <c r="D180" s="87" t="s">
        <v>2806</v>
      </c>
      <c r="E180" s="87"/>
      <c r="F180" s="87" t="s">
        <v>310</v>
      </c>
      <c r="G180" s="101">
        <v>42474</v>
      </c>
      <c r="H180" s="87" t="s">
        <v>2683</v>
      </c>
      <c r="I180" s="90">
        <v>0.63999999999879076</v>
      </c>
      <c r="J180" s="88" t="s">
        <v>129</v>
      </c>
      <c r="K180" s="88" t="s">
        <v>133</v>
      </c>
      <c r="L180" s="89">
        <v>3.1800000000000002E-2</v>
      </c>
      <c r="M180" s="89">
        <v>7.700000000039299E-2</v>
      </c>
      <c r="N180" s="90">
        <v>67898.623028999995</v>
      </c>
      <c r="O180" s="102">
        <v>97.44</v>
      </c>
      <c r="P180" s="90">
        <v>66.160417971999991</v>
      </c>
      <c r="Q180" s="91">
        <f t="shared" si="2"/>
        <v>1.1502960538556318E-3</v>
      </c>
      <c r="R180" s="91">
        <f>P180/'סכום נכסי הקרן'!$C$42</f>
        <v>1.1246614474240313E-4</v>
      </c>
    </row>
    <row r="181" spans="2:18">
      <c r="B181" s="86" t="s">
        <v>3042</v>
      </c>
      <c r="C181" s="88" t="s">
        <v>2684</v>
      </c>
      <c r="D181" s="87" t="s">
        <v>2807</v>
      </c>
      <c r="E181" s="87"/>
      <c r="F181" s="87" t="s">
        <v>310</v>
      </c>
      <c r="G181" s="101">
        <v>43614</v>
      </c>
      <c r="H181" s="87" t="s">
        <v>2683</v>
      </c>
      <c r="I181" s="90">
        <v>0.15999999997630779</v>
      </c>
      <c r="J181" s="88" t="s">
        <v>129</v>
      </c>
      <c r="K181" s="88" t="s">
        <v>133</v>
      </c>
      <c r="L181" s="89">
        <v>2.427E-2</v>
      </c>
      <c r="M181" s="89">
        <v>6.2299999999165842E-2</v>
      </c>
      <c r="N181" s="90">
        <v>20337.07819</v>
      </c>
      <c r="O181" s="102">
        <v>99.62</v>
      </c>
      <c r="P181" s="90">
        <v>20.259796902999998</v>
      </c>
      <c r="Q181" s="91">
        <f t="shared" si="2"/>
        <v>3.5224633011388091E-4</v>
      </c>
      <c r="R181" s="91">
        <f>P181/'סכום נכסי הקרן'!$C$42</f>
        <v>3.4439644137508306E-5</v>
      </c>
    </row>
    <row r="182" spans="2:18">
      <c r="B182" s="86" t="s">
        <v>3042</v>
      </c>
      <c r="C182" s="88" t="s">
        <v>2684</v>
      </c>
      <c r="D182" s="87">
        <v>7355</v>
      </c>
      <c r="E182" s="87"/>
      <c r="F182" s="87" t="s">
        <v>310</v>
      </c>
      <c r="G182" s="101">
        <v>43842</v>
      </c>
      <c r="H182" s="87" t="s">
        <v>2683</v>
      </c>
      <c r="I182" s="90">
        <v>0.39999999999999997</v>
      </c>
      <c r="J182" s="88" t="s">
        <v>129</v>
      </c>
      <c r="K182" s="88" t="s">
        <v>133</v>
      </c>
      <c r="L182" s="89">
        <v>2.0838000000000002E-2</v>
      </c>
      <c r="M182" s="89">
        <v>6.970000000042402E-2</v>
      </c>
      <c r="N182" s="90">
        <v>81348.3125</v>
      </c>
      <c r="O182" s="102">
        <v>98.57</v>
      </c>
      <c r="P182" s="90">
        <v>80.185035080000006</v>
      </c>
      <c r="Q182" s="91">
        <f t="shared" si="2"/>
        <v>1.3941346239655741E-3</v>
      </c>
      <c r="R182" s="91">
        <f>P182/'סכום נכסי הקרן'!$C$42</f>
        <v>1.3630660201237755E-4</v>
      </c>
    </row>
    <row r="183" spans="2:18">
      <c r="B183" s="86" t="s">
        <v>3041</v>
      </c>
      <c r="C183" s="88" t="s">
        <v>2685</v>
      </c>
      <c r="D183" s="87" t="s">
        <v>2808</v>
      </c>
      <c r="E183" s="87"/>
      <c r="F183" s="87" t="s">
        <v>477</v>
      </c>
      <c r="G183" s="101">
        <v>44143</v>
      </c>
      <c r="H183" s="87" t="s">
        <v>131</v>
      </c>
      <c r="I183" s="90">
        <v>6.7299999999864548</v>
      </c>
      <c r="J183" s="88" t="s">
        <v>546</v>
      </c>
      <c r="K183" s="88" t="s">
        <v>133</v>
      </c>
      <c r="L183" s="89">
        <v>2.5243000000000002E-2</v>
      </c>
      <c r="M183" s="89">
        <v>3.4899999999975687E-2</v>
      </c>
      <c r="N183" s="90">
        <v>84340.446916000001</v>
      </c>
      <c r="O183" s="102">
        <v>102.42</v>
      </c>
      <c r="P183" s="90">
        <v>86.381491128999997</v>
      </c>
      <c r="Q183" s="91">
        <f t="shared" si="2"/>
        <v>1.501869114761432E-3</v>
      </c>
      <c r="R183" s="91">
        <f>P183/'סכום נכסי הקרן'!$C$42</f>
        <v>1.4683996235468534E-4</v>
      </c>
    </row>
    <row r="184" spans="2:18">
      <c r="B184" s="86" t="s">
        <v>3041</v>
      </c>
      <c r="C184" s="88" t="s">
        <v>2685</v>
      </c>
      <c r="D184" s="87" t="s">
        <v>2809</v>
      </c>
      <c r="E184" s="87"/>
      <c r="F184" s="87" t="s">
        <v>477</v>
      </c>
      <c r="G184" s="101">
        <v>43779</v>
      </c>
      <c r="H184" s="87" t="s">
        <v>131</v>
      </c>
      <c r="I184" s="90">
        <v>7.199999999874434</v>
      </c>
      <c r="J184" s="88" t="s">
        <v>546</v>
      </c>
      <c r="K184" s="88" t="s">
        <v>133</v>
      </c>
      <c r="L184" s="89">
        <v>2.5243000000000002E-2</v>
      </c>
      <c r="M184" s="89">
        <v>3.9299999999438874E-2</v>
      </c>
      <c r="N184" s="90">
        <v>25965.007412999999</v>
      </c>
      <c r="O184" s="102">
        <v>98.15</v>
      </c>
      <c r="P184" s="90">
        <v>25.484656351000002</v>
      </c>
      <c r="Q184" s="91">
        <f t="shared" si="2"/>
        <v>4.4308818675886603E-4</v>
      </c>
      <c r="R184" s="91">
        <f>P184/'סכום נכסי הקרן'!$C$42</f>
        <v>4.3321386680098796E-5</v>
      </c>
    </row>
    <row r="185" spans="2:18">
      <c r="B185" s="86" t="s">
        <v>3041</v>
      </c>
      <c r="C185" s="88" t="s">
        <v>2685</v>
      </c>
      <c r="D185" s="87" t="s">
        <v>2810</v>
      </c>
      <c r="E185" s="87"/>
      <c r="F185" s="87" t="s">
        <v>477</v>
      </c>
      <c r="G185" s="101">
        <v>43835</v>
      </c>
      <c r="H185" s="87" t="s">
        <v>131</v>
      </c>
      <c r="I185" s="90">
        <v>7.2000000000989948</v>
      </c>
      <c r="J185" s="88" t="s">
        <v>546</v>
      </c>
      <c r="K185" s="88" t="s">
        <v>133</v>
      </c>
      <c r="L185" s="89">
        <v>2.5243000000000002E-2</v>
      </c>
      <c r="M185" s="89">
        <v>3.980000000067882E-2</v>
      </c>
      <c r="N185" s="90">
        <v>14458.854043000001</v>
      </c>
      <c r="O185" s="102">
        <v>97.81</v>
      </c>
      <c r="P185" s="90">
        <v>14.142206148</v>
      </c>
      <c r="Q185" s="91">
        <f t="shared" si="2"/>
        <v>2.4588302830465768E-4</v>
      </c>
      <c r="R185" s="91">
        <f>P185/'סכום נכסי הקרן'!$C$42</f>
        <v>2.404034696834898E-5</v>
      </c>
    </row>
    <row r="186" spans="2:18">
      <c r="B186" s="86" t="s">
        <v>3041</v>
      </c>
      <c r="C186" s="88" t="s">
        <v>2685</v>
      </c>
      <c r="D186" s="87" t="s">
        <v>2811</v>
      </c>
      <c r="E186" s="87"/>
      <c r="F186" s="87" t="s">
        <v>477</v>
      </c>
      <c r="G186" s="101">
        <v>43227</v>
      </c>
      <c r="H186" s="87" t="s">
        <v>131</v>
      </c>
      <c r="I186" s="90">
        <v>7.2600000001762268</v>
      </c>
      <c r="J186" s="88" t="s">
        <v>546</v>
      </c>
      <c r="K186" s="88" t="s">
        <v>133</v>
      </c>
      <c r="L186" s="89">
        <v>2.7806000000000001E-2</v>
      </c>
      <c r="M186" s="89">
        <v>3.4600000001316127E-2</v>
      </c>
      <c r="N186" s="90">
        <v>8540.4309300000004</v>
      </c>
      <c r="O186" s="102">
        <v>104.98</v>
      </c>
      <c r="P186" s="90">
        <v>8.9657448669999997</v>
      </c>
      <c r="Q186" s="91">
        <f t="shared" si="2"/>
        <v>1.5588264488823516E-4</v>
      </c>
      <c r="R186" s="91">
        <f>P186/'סכום נכסי הקרן'!$C$42</f>
        <v>1.5240876506587739E-5</v>
      </c>
    </row>
    <row r="187" spans="2:18">
      <c r="B187" s="86" t="s">
        <v>3041</v>
      </c>
      <c r="C187" s="88" t="s">
        <v>2685</v>
      </c>
      <c r="D187" s="87" t="s">
        <v>2812</v>
      </c>
      <c r="E187" s="87"/>
      <c r="F187" s="87" t="s">
        <v>477</v>
      </c>
      <c r="G187" s="101">
        <v>43279</v>
      </c>
      <c r="H187" s="87" t="s">
        <v>131</v>
      </c>
      <c r="I187" s="90">
        <v>7.290000000053289</v>
      </c>
      <c r="J187" s="88" t="s">
        <v>546</v>
      </c>
      <c r="K187" s="88" t="s">
        <v>133</v>
      </c>
      <c r="L187" s="89">
        <v>2.7797000000000002E-2</v>
      </c>
      <c r="M187" s="89">
        <v>3.3000000000190315E-2</v>
      </c>
      <c r="N187" s="90">
        <v>9988.2969300000004</v>
      </c>
      <c r="O187" s="102">
        <v>105.21</v>
      </c>
      <c r="P187" s="90">
        <v>10.508687935999999</v>
      </c>
      <c r="Q187" s="91">
        <f t="shared" si="2"/>
        <v>1.8270897667389189E-4</v>
      </c>
      <c r="R187" s="91">
        <f>P187/'סכום נכסי הקרן'!$C$42</f>
        <v>1.7863726601048773E-5</v>
      </c>
    </row>
    <row r="188" spans="2:18">
      <c r="B188" s="86" t="s">
        <v>3041</v>
      </c>
      <c r="C188" s="88" t="s">
        <v>2685</v>
      </c>
      <c r="D188" s="87" t="s">
        <v>2813</v>
      </c>
      <c r="E188" s="87"/>
      <c r="F188" s="87" t="s">
        <v>477</v>
      </c>
      <c r="G188" s="101">
        <v>43321</v>
      </c>
      <c r="H188" s="87" t="s">
        <v>131</v>
      </c>
      <c r="I188" s="90">
        <v>7.2899999999825065</v>
      </c>
      <c r="J188" s="88" t="s">
        <v>546</v>
      </c>
      <c r="K188" s="88" t="s">
        <v>133</v>
      </c>
      <c r="L188" s="89">
        <v>2.8528999999999999E-2</v>
      </c>
      <c r="M188" s="89">
        <v>3.2199999999878888E-2</v>
      </c>
      <c r="N188" s="90">
        <v>55953.004712000002</v>
      </c>
      <c r="O188" s="102">
        <v>106.25</v>
      </c>
      <c r="P188" s="90">
        <v>59.450071876000003</v>
      </c>
      <c r="Q188" s="91">
        <f t="shared" si="2"/>
        <v>1.033626829705611E-3</v>
      </c>
      <c r="R188" s="91">
        <f>P188/'סכום נכסי הקרן'!$C$42</f>
        <v>1.0105922231903289E-4</v>
      </c>
    </row>
    <row r="189" spans="2:18">
      <c r="B189" s="86" t="s">
        <v>3041</v>
      </c>
      <c r="C189" s="88" t="s">
        <v>2685</v>
      </c>
      <c r="D189" s="87" t="s">
        <v>2814</v>
      </c>
      <c r="E189" s="87"/>
      <c r="F189" s="87" t="s">
        <v>477</v>
      </c>
      <c r="G189" s="101">
        <v>43138</v>
      </c>
      <c r="H189" s="87" t="s">
        <v>131</v>
      </c>
      <c r="I189" s="90">
        <v>7.179999999968981</v>
      </c>
      <c r="J189" s="88" t="s">
        <v>546</v>
      </c>
      <c r="K189" s="88" t="s">
        <v>133</v>
      </c>
      <c r="L189" s="89">
        <v>2.6242999999999999E-2</v>
      </c>
      <c r="M189" s="89">
        <v>3.9799999999764558E-2</v>
      </c>
      <c r="N189" s="90">
        <v>53549.793963999997</v>
      </c>
      <c r="O189" s="102">
        <v>99.94</v>
      </c>
      <c r="P189" s="90">
        <v>53.517664237000005</v>
      </c>
      <c r="Q189" s="91">
        <f t="shared" si="2"/>
        <v>9.3048320839577098E-4</v>
      </c>
      <c r="R189" s="91">
        <f>P189/'סכום נכסי הקרן'!$C$42</f>
        <v>9.0974718069360849E-5</v>
      </c>
    </row>
    <row r="190" spans="2:18">
      <c r="B190" s="86" t="s">
        <v>3041</v>
      </c>
      <c r="C190" s="88" t="s">
        <v>2685</v>
      </c>
      <c r="D190" s="87" t="s">
        <v>2815</v>
      </c>
      <c r="E190" s="87"/>
      <c r="F190" s="87" t="s">
        <v>477</v>
      </c>
      <c r="G190" s="101">
        <v>43417</v>
      </c>
      <c r="H190" s="87" t="s">
        <v>131</v>
      </c>
      <c r="I190" s="90">
        <v>7.2200000000404119</v>
      </c>
      <c r="J190" s="88" t="s">
        <v>546</v>
      </c>
      <c r="K190" s="88" t="s">
        <v>133</v>
      </c>
      <c r="L190" s="89">
        <v>3.0796999999999998E-2</v>
      </c>
      <c r="M190" s="89">
        <v>3.4000000000265478E-2</v>
      </c>
      <c r="N190" s="90">
        <v>63705.034499000001</v>
      </c>
      <c r="O190" s="102">
        <v>106.43</v>
      </c>
      <c r="P190" s="90">
        <v>67.801268983</v>
      </c>
      <c r="Q190" s="91">
        <f t="shared" si="2"/>
        <v>1.1788246590364083E-3</v>
      </c>
      <c r="R190" s="91">
        <f>P190/'סכום נכסי הקרן'!$C$42</f>
        <v>1.1525542862180585E-4</v>
      </c>
    </row>
    <row r="191" spans="2:18">
      <c r="B191" s="86" t="s">
        <v>3041</v>
      </c>
      <c r="C191" s="88" t="s">
        <v>2685</v>
      </c>
      <c r="D191" s="87" t="s">
        <v>2816</v>
      </c>
      <c r="E191" s="87"/>
      <c r="F191" s="87" t="s">
        <v>477</v>
      </c>
      <c r="G191" s="101">
        <v>43485</v>
      </c>
      <c r="H191" s="87" t="s">
        <v>131</v>
      </c>
      <c r="I191" s="90">
        <v>7.2899999999653353</v>
      </c>
      <c r="J191" s="88" t="s">
        <v>546</v>
      </c>
      <c r="K191" s="88" t="s">
        <v>133</v>
      </c>
      <c r="L191" s="89">
        <v>3.0190999999999999E-2</v>
      </c>
      <c r="M191" s="89">
        <v>3.0999999999919915E-2</v>
      </c>
      <c r="N191" s="90">
        <v>80503.953311999998</v>
      </c>
      <c r="O191" s="102">
        <v>108.58</v>
      </c>
      <c r="P191" s="90">
        <v>87.411189207000007</v>
      </c>
      <c r="Q191" s="91">
        <f t="shared" si="2"/>
        <v>1.5197719284390516E-3</v>
      </c>
      <c r="R191" s="91">
        <f>P191/'סכום נכסי הקרן'!$C$42</f>
        <v>1.4859034689926809E-4</v>
      </c>
    </row>
    <row r="192" spans="2:18">
      <c r="B192" s="86" t="s">
        <v>3041</v>
      </c>
      <c r="C192" s="88" t="s">
        <v>2685</v>
      </c>
      <c r="D192" s="87" t="s">
        <v>2817</v>
      </c>
      <c r="E192" s="87"/>
      <c r="F192" s="87" t="s">
        <v>477</v>
      </c>
      <c r="G192" s="101">
        <v>43613</v>
      </c>
      <c r="H192" s="87" t="s">
        <v>131</v>
      </c>
      <c r="I192" s="90">
        <v>7.2900000001368088</v>
      </c>
      <c r="J192" s="88" t="s">
        <v>546</v>
      </c>
      <c r="K192" s="88" t="s">
        <v>133</v>
      </c>
      <c r="L192" s="89">
        <v>2.5243000000000002E-2</v>
      </c>
      <c r="M192" s="89">
        <v>3.4700000000660772E-2</v>
      </c>
      <c r="N192" s="90">
        <v>21247.777288000001</v>
      </c>
      <c r="O192" s="102">
        <v>101.14</v>
      </c>
      <c r="P192" s="90">
        <v>21.490003414</v>
      </c>
      <c r="Q192" s="91">
        <f t="shared" si="2"/>
        <v>3.7363527743929987E-4</v>
      </c>
      <c r="R192" s="91">
        <f>P192/'סכום נכסי הקרן'!$C$42</f>
        <v>3.6530873119582261E-5</v>
      </c>
    </row>
    <row r="193" spans="2:18">
      <c r="B193" s="86" t="s">
        <v>3041</v>
      </c>
      <c r="C193" s="88" t="s">
        <v>2685</v>
      </c>
      <c r="D193" s="87" t="s">
        <v>2818</v>
      </c>
      <c r="E193" s="87"/>
      <c r="F193" s="87" t="s">
        <v>477</v>
      </c>
      <c r="G193" s="101">
        <v>43657</v>
      </c>
      <c r="H193" s="87" t="s">
        <v>131</v>
      </c>
      <c r="I193" s="90">
        <v>7.1999999999704656</v>
      </c>
      <c r="J193" s="88" t="s">
        <v>546</v>
      </c>
      <c r="K193" s="88" t="s">
        <v>133</v>
      </c>
      <c r="L193" s="89">
        <v>2.5243000000000002E-2</v>
      </c>
      <c r="M193" s="89">
        <v>3.989999999981788E-2</v>
      </c>
      <c r="N193" s="90">
        <v>20963.159051999999</v>
      </c>
      <c r="O193" s="102">
        <v>96.91</v>
      </c>
      <c r="P193" s="90">
        <v>20.315397662999999</v>
      </c>
      <c r="Q193" s="91">
        <f t="shared" si="2"/>
        <v>3.5321303100211359E-4</v>
      </c>
      <c r="R193" s="91">
        <f>P193/'סכום נכסי הקרן'!$C$42</f>
        <v>3.4534159911646762E-5</v>
      </c>
    </row>
    <row r="194" spans="2:18">
      <c r="B194" s="86" t="s">
        <v>3041</v>
      </c>
      <c r="C194" s="88" t="s">
        <v>2685</v>
      </c>
      <c r="D194" s="87" t="s">
        <v>2819</v>
      </c>
      <c r="E194" s="87"/>
      <c r="F194" s="87" t="s">
        <v>477</v>
      </c>
      <c r="G194" s="101">
        <v>43541</v>
      </c>
      <c r="H194" s="87" t="s">
        <v>131</v>
      </c>
      <c r="I194" s="90">
        <v>7.290000000059413</v>
      </c>
      <c r="J194" s="88" t="s">
        <v>546</v>
      </c>
      <c r="K194" s="88" t="s">
        <v>133</v>
      </c>
      <c r="L194" s="89">
        <v>2.7271E-2</v>
      </c>
      <c r="M194" s="89">
        <v>3.309999999968221E-2</v>
      </c>
      <c r="N194" s="90">
        <v>6913.254062</v>
      </c>
      <c r="O194" s="102">
        <v>104.69</v>
      </c>
      <c r="P194" s="90">
        <v>7.2374855330000001</v>
      </c>
      <c r="Q194" s="91">
        <f t="shared" si="2"/>
        <v>1.2583431761223888E-4</v>
      </c>
      <c r="R194" s="91">
        <f>P194/'סכום נכסי הקרן'!$C$42</f>
        <v>1.2303007152553222E-5</v>
      </c>
    </row>
    <row r="195" spans="2:18">
      <c r="B195" s="86" t="s">
        <v>3043</v>
      </c>
      <c r="C195" s="88" t="s">
        <v>2684</v>
      </c>
      <c r="D195" s="87">
        <v>22333</v>
      </c>
      <c r="E195" s="87"/>
      <c r="F195" s="87" t="s">
        <v>470</v>
      </c>
      <c r="G195" s="101">
        <v>41639</v>
      </c>
      <c r="H195" s="87" t="s">
        <v>316</v>
      </c>
      <c r="I195" s="90">
        <v>0.49999999999280331</v>
      </c>
      <c r="J195" s="88" t="s">
        <v>128</v>
      </c>
      <c r="K195" s="88" t="s">
        <v>133</v>
      </c>
      <c r="L195" s="89">
        <v>3.7000000000000005E-2</v>
      </c>
      <c r="M195" s="89">
        <v>7.7099999999877655E-2</v>
      </c>
      <c r="N195" s="90">
        <v>64455.679229000008</v>
      </c>
      <c r="O195" s="102">
        <v>107.79</v>
      </c>
      <c r="P195" s="90">
        <v>69.476773635000001</v>
      </c>
      <c r="Q195" s="91">
        <f t="shared" si="2"/>
        <v>1.2079557686709942E-3</v>
      </c>
      <c r="R195" s="91">
        <f>P195/'סכום נכסי הקרן'!$C$42</f>
        <v>1.1810362025185497E-4</v>
      </c>
    </row>
    <row r="196" spans="2:18">
      <c r="B196" s="86" t="s">
        <v>3043</v>
      </c>
      <c r="C196" s="88" t="s">
        <v>2684</v>
      </c>
      <c r="D196" s="87">
        <v>22334</v>
      </c>
      <c r="E196" s="87"/>
      <c r="F196" s="87" t="s">
        <v>470</v>
      </c>
      <c r="G196" s="101">
        <v>42004</v>
      </c>
      <c r="H196" s="87" t="s">
        <v>316</v>
      </c>
      <c r="I196" s="90">
        <v>0.96000000001571018</v>
      </c>
      <c r="J196" s="88" t="s">
        <v>128</v>
      </c>
      <c r="K196" s="88" t="s">
        <v>133</v>
      </c>
      <c r="L196" s="89">
        <v>3.7000000000000005E-2</v>
      </c>
      <c r="M196" s="89">
        <v>0.1353000000008063</v>
      </c>
      <c r="N196" s="90">
        <v>42970.452899000004</v>
      </c>
      <c r="O196" s="102">
        <v>100.73</v>
      </c>
      <c r="P196" s="90">
        <v>43.284136367000002</v>
      </c>
      <c r="Q196" s="91">
        <f t="shared" si="2"/>
        <v>7.5255829367010328E-4</v>
      </c>
      <c r="R196" s="91">
        <f>P196/'סכום נכסי הקרן'!$C$42</f>
        <v>7.3578736273418691E-5</v>
      </c>
    </row>
    <row r="197" spans="2:18">
      <c r="B197" s="86" t="s">
        <v>3043</v>
      </c>
      <c r="C197" s="88" t="s">
        <v>2684</v>
      </c>
      <c r="D197" s="87" t="s">
        <v>2820</v>
      </c>
      <c r="E197" s="87"/>
      <c r="F197" s="87" t="s">
        <v>470</v>
      </c>
      <c r="G197" s="101">
        <v>42759</v>
      </c>
      <c r="H197" s="87" t="s">
        <v>316</v>
      </c>
      <c r="I197" s="90">
        <v>1.9000000000058723</v>
      </c>
      <c r="J197" s="88" t="s">
        <v>128</v>
      </c>
      <c r="K197" s="88" t="s">
        <v>133</v>
      </c>
      <c r="L197" s="89">
        <v>6.5500000000000003E-2</v>
      </c>
      <c r="M197" s="89">
        <v>7.1700000000239447E-2</v>
      </c>
      <c r="N197" s="90">
        <v>152959.89273699999</v>
      </c>
      <c r="O197" s="102">
        <v>100.2</v>
      </c>
      <c r="P197" s="90">
        <v>153.265325649</v>
      </c>
      <c r="Q197" s="91">
        <f t="shared" si="2"/>
        <v>2.6647428279784431E-3</v>
      </c>
      <c r="R197" s="91">
        <f>P197/'סכום נכסי הקרן'!$C$42</f>
        <v>2.6053584343628229E-4</v>
      </c>
    </row>
    <row r="198" spans="2:18">
      <c r="B198" s="86" t="s">
        <v>3043</v>
      </c>
      <c r="C198" s="88" t="s">
        <v>2684</v>
      </c>
      <c r="D198" s="87" t="s">
        <v>2821</v>
      </c>
      <c r="E198" s="87"/>
      <c r="F198" s="87" t="s">
        <v>470</v>
      </c>
      <c r="G198" s="101">
        <v>42759</v>
      </c>
      <c r="H198" s="87" t="s">
        <v>316</v>
      </c>
      <c r="I198" s="90">
        <v>1.9499999999986555</v>
      </c>
      <c r="J198" s="88" t="s">
        <v>128</v>
      </c>
      <c r="K198" s="88" t="s">
        <v>133</v>
      </c>
      <c r="L198" s="89">
        <v>3.8800000000000001E-2</v>
      </c>
      <c r="M198" s="89">
        <v>5.7799999999913948E-2</v>
      </c>
      <c r="N198" s="90">
        <v>152959.89273699999</v>
      </c>
      <c r="O198" s="102">
        <v>97.24</v>
      </c>
      <c r="P198" s="90">
        <v>148.73819847599998</v>
      </c>
      <c r="Q198" s="91">
        <f t="shared" si="2"/>
        <v>2.5860320718794046E-3</v>
      </c>
      <c r="R198" s="91">
        <f>P198/'סכום נכסי הקרן'!$C$42</f>
        <v>2.5284017651771223E-4</v>
      </c>
    </row>
    <row r="199" spans="2:18">
      <c r="B199" s="86" t="s">
        <v>3044</v>
      </c>
      <c r="C199" s="88" t="s">
        <v>2684</v>
      </c>
      <c r="D199" s="87">
        <v>7561</v>
      </c>
      <c r="E199" s="87"/>
      <c r="F199" s="87" t="s">
        <v>502</v>
      </c>
      <c r="G199" s="101">
        <v>43920</v>
      </c>
      <c r="H199" s="87" t="s">
        <v>131</v>
      </c>
      <c r="I199" s="90">
        <v>4.490000000003513</v>
      </c>
      <c r="J199" s="88" t="s">
        <v>157</v>
      </c>
      <c r="K199" s="88" t="s">
        <v>133</v>
      </c>
      <c r="L199" s="89">
        <v>4.8917999999999996E-2</v>
      </c>
      <c r="M199" s="89">
        <v>5.8900000000024405E-2</v>
      </c>
      <c r="N199" s="90">
        <v>383946.383913</v>
      </c>
      <c r="O199" s="102">
        <v>97.14</v>
      </c>
      <c r="P199" s="90">
        <v>372.96550418099997</v>
      </c>
      <c r="Q199" s="91">
        <f t="shared" si="2"/>
        <v>6.4845531638758388E-3</v>
      </c>
      <c r="R199" s="91">
        <f>P199/'סכום נכסי הקרן'!$C$42</f>
        <v>6.340043437285392E-4</v>
      </c>
    </row>
    <row r="200" spans="2:18">
      <c r="B200" s="86" t="s">
        <v>3044</v>
      </c>
      <c r="C200" s="88" t="s">
        <v>2684</v>
      </c>
      <c r="D200" s="87">
        <v>8991</v>
      </c>
      <c r="E200" s="87"/>
      <c r="F200" s="87" t="s">
        <v>502</v>
      </c>
      <c r="G200" s="101">
        <v>44636</v>
      </c>
      <c r="H200" s="87" t="s">
        <v>131</v>
      </c>
      <c r="I200" s="90">
        <v>4.9399999999929909</v>
      </c>
      <c r="J200" s="88" t="s">
        <v>157</v>
      </c>
      <c r="K200" s="88" t="s">
        <v>133</v>
      </c>
      <c r="L200" s="89">
        <v>4.2824000000000001E-2</v>
      </c>
      <c r="M200" s="89">
        <v>8.7099999999884006E-2</v>
      </c>
      <c r="N200" s="90">
        <v>337187.92113399995</v>
      </c>
      <c r="O200" s="102">
        <v>82.08</v>
      </c>
      <c r="P200" s="90">
        <v>276.76383545100003</v>
      </c>
      <c r="Q200" s="91">
        <f t="shared" si="2"/>
        <v>4.8119458360128455E-3</v>
      </c>
      <c r="R200" s="91">
        <f>P200/'סכום נכסי הקרן'!$C$42</f>
        <v>4.7047105401401795E-4</v>
      </c>
    </row>
    <row r="201" spans="2:18">
      <c r="B201" s="86" t="s">
        <v>3044</v>
      </c>
      <c r="C201" s="88" t="s">
        <v>2684</v>
      </c>
      <c r="D201" s="87">
        <v>9112</v>
      </c>
      <c r="E201" s="87"/>
      <c r="F201" s="87" t="s">
        <v>502</v>
      </c>
      <c r="G201" s="101">
        <v>44722</v>
      </c>
      <c r="H201" s="87" t="s">
        <v>131</v>
      </c>
      <c r="I201" s="90">
        <v>4.8900000000044832</v>
      </c>
      <c r="J201" s="88" t="s">
        <v>157</v>
      </c>
      <c r="K201" s="88" t="s">
        <v>133</v>
      </c>
      <c r="L201" s="89">
        <v>5.2750000000000005E-2</v>
      </c>
      <c r="M201" s="89">
        <v>7.9600000000088017E-2</v>
      </c>
      <c r="N201" s="90">
        <v>537269.67706799996</v>
      </c>
      <c r="O201" s="102">
        <v>89.66</v>
      </c>
      <c r="P201" s="90">
        <v>481.71598305600003</v>
      </c>
      <c r="Q201" s="91">
        <f t="shared" si="2"/>
        <v>8.3753399898865936E-3</v>
      </c>
      <c r="R201" s="91">
        <f>P201/'סכום נכסי הקרן'!$C$42</f>
        <v>8.1886936533613597E-4</v>
      </c>
    </row>
    <row r="202" spans="2:18">
      <c r="B202" s="86" t="s">
        <v>3044</v>
      </c>
      <c r="C202" s="88" t="s">
        <v>2684</v>
      </c>
      <c r="D202" s="87">
        <v>9247</v>
      </c>
      <c r="E202" s="87"/>
      <c r="F202" s="87" t="s">
        <v>502</v>
      </c>
      <c r="G202" s="101">
        <v>44816</v>
      </c>
      <c r="H202" s="87" t="s">
        <v>131</v>
      </c>
      <c r="I202" s="90">
        <v>4.8099999999950489</v>
      </c>
      <c r="J202" s="88" t="s">
        <v>157</v>
      </c>
      <c r="K202" s="88" t="s">
        <v>133</v>
      </c>
      <c r="L202" s="89">
        <v>5.6036999999999997E-2</v>
      </c>
      <c r="M202" s="89">
        <v>9.4799999999922197E-2</v>
      </c>
      <c r="N202" s="90">
        <v>663322.15306399995</v>
      </c>
      <c r="O202" s="102">
        <v>85.27</v>
      </c>
      <c r="P202" s="90">
        <v>565.61478538000006</v>
      </c>
      <c r="Q202" s="91">
        <f t="shared" si="2"/>
        <v>9.8340439127873637E-3</v>
      </c>
      <c r="R202" s="91">
        <f>P202/'סכום נכסי הקרן'!$C$42</f>
        <v>9.6148900310623895E-4</v>
      </c>
    </row>
    <row r="203" spans="2:18">
      <c r="B203" s="86" t="s">
        <v>3044</v>
      </c>
      <c r="C203" s="88" t="s">
        <v>2684</v>
      </c>
      <c r="D203" s="87">
        <v>9486</v>
      </c>
      <c r="E203" s="87"/>
      <c r="F203" s="87" t="s">
        <v>502</v>
      </c>
      <c r="G203" s="101">
        <v>44976</v>
      </c>
      <c r="H203" s="87" t="s">
        <v>131</v>
      </c>
      <c r="I203" s="90">
        <v>4.8700000000029506</v>
      </c>
      <c r="J203" s="88" t="s">
        <v>157</v>
      </c>
      <c r="K203" s="88" t="s">
        <v>133</v>
      </c>
      <c r="L203" s="89">
        <v>6.1999000000000005E-2</v>
      </c>
      <c r="M203" s="89">
        <v>7.1900000000044748E-2</v>
      </c>
      <c r="N203" s="90">
        <v>650786.5</v>
      </c>
      <c r="O203" s="102">
        <v>96.86</v>
      </c>
      <c r="P203" s="90">
        <v>630.35178522199999</v>
      </c>
      <c r="Q203" s="91">
        <f t="shared" ref="Q203:Q254" si="3">IFERROR(P203/$P$10,0)</f>
        <v>1.0959591751499938E-2</v>
      </c>
      <c r="R203" s="91">
        <f>P203/'סכום נכסי הקרן'!$C$42</f>
        <v>1.0715354782887354E-3</v>
      </c>
    </row>
    <row r="204" spans="2:18">
      <c r="B204" s="86" t="s">
        <v>3044</v>
      </c>
      <c r="C204" s="88" t="s">
        <v>2684</v>
      </c>
      <c r="D204" s="87">
        <v>7894</v>
      </c>
      <c r="E204" s="87"/>
      <c r="F204" s="87" t="s">
        <v>502</v>
      </c>
      <c r="G204" s="101">
        <v>44068</v>
      </c>
      <c r="H204" s="87" t="s">
        <v>131</v>
      </c>
      <c r="I204" s="90">
        <v>4.4100000000021691</v>
      </c>
      <c r="J204" s="88" t="s">
        <v>157</v>
      </c>
      <c r="K204" s="88" t="s">
        <v>133</v>
      </c>
      <c r="L204" s="89">
        <v>4.5102999999999997E-2</v>
      </c>
      <c r="M204" s="89">
        <v>7.5100000000049974E-2</v>
      </c>
      <c r="N204" s="90">
        <v>475833.56976300001</v>
      </c>
      <c r="O204" s="102">
        <v>89.13</v>
      </c>
      <c r="P204" s="90">
        <v>424.110465288</v>
      </c>
      <c r="Q204" s="91">
        <f t="shared" si="3"/>
        <v>7.3737834429360516E-3</v>
      </c>
      <c r="R204" s="91">
        <f>P204/'סכום נכסי הקרן'!$C$42</f>
        <v>7.2094570194575604E-4</v>
      </c>
    </row>
    <row r="205" spans="2:18">
      <c r="B205" s="86" t="s">
        <v>3044</v>
      </c>
      <c r="C205" s="88" t="s">
        <v>2684</v>
      </c>
      <c r="D205" s="87">
        <v>8076</v>
      </c>
      <c r="E205" s="87"/>
      <c r="F205" s="87" t="s">
        <v>502</v>
      </c>
      <c r="G205" s="101">
        <v>44160</v>
      </c>
      <c r="H205" s="87" t="s">
        <v>131</v>
      </c>
      <c r="I205" s="90">
        <v>4.1999999999999993</v>
      </c>
      <c r="J205" s="88" t="s">
        <v>157</v>
      </c>
      <c r="K205" s="88" t="s">
        <v>133</v>
      </c>
      <c r="L205" s="89">
        <v>4.5465999999999999E-2</v>
      </c>
      <c r="M205" s="89">
        <v>0.10790000000003643</v>
      </c>
      <c r="N205" s="90">
        <v>437031.55316499999</v>
      </c>
      <c r="O205" s="102">
        <v>78.47</v>
      </c>
      <c r="P205" s="90">
        <v>342.93865682500007</v>
      </c>
      <c r="Q205" s="91">
        <f t="shared" si="3"/>
        <v>5.9624923141703571E-3</v>
      </c>
      <c r="R205" s="91">
        <f>P205/'סכום נכסי הקרן'!$C$42</f>
        <v>5.8296168311041665E-4</v>
      </c>
    </row>
    <row r="206" spans="2:18">
      <c r="B206" s="86" t="s">
        <v>3044</v>
      </c>
      <c r="C206" s="88" t="s">
        <v>2684</v>
      </c>
      <c r="D206" s="87">
        <v>9311</v>
      </c>
      <c r="E206" s="87"/>
      <c r="F206" s="87" t="s">
        <v>502</v>
      </c>
      <c r="G206" s="101">
        <v>44880</v>
      </c>
      <c r="H206" s="87" t="s">
        <v>131</v>
      </c>
      <c r="I206" s="90">
        <v>3.9699999999955469</v>
      </c>
      <c r="J206" s="88" t="s">
        <v>157</v>
      </c>
      <c r="K206" s="88" t="s">
        <v>133</v>
      </c>
      <c r="L206" s="89">
        <v>7.2695999999999997E-2</v>
      </c>
      <c r="M206" s="89">
        <v>0.11599999999985157</v>
      </c>
      <c r="N206" s="90">
        <v>387543.36075000005</v>
      </c>
      <c r="O206" s="102">
        <v>86.92</v>
      </c>
      <c r="P206" s="90">
        <v>336.85268975000002</v>
      </c>
      <c r="Q206" s="91">
        <f t="shared" si="3"/>
        <v>5.8566788364920481E-3</v>
      </c>
      <c r="R206" s="91">
        <f>P206/'סכום נכסי הקרן'!$C$42</f>
        <v>5.7261614305889933E-4</v>
      </c>
    </row>
    <row r="207" spans="2:18">
      <c r="B207" s="86" t="s">
        <v>3045</v>
      </c>
      <c r="C207" s="88" t="s">
        <v>2685</v>
      </c>
      <c r="D207" s="87" t="s">
        <v>2822</v>
      </c>
      <c r="E207" s="87"/>
      <c r="F207" s="87" t="s">
        <v>502</v>
      </c>
      <c r="G207" s="101">
        <v>45016</v>
      </c>
      <c r="H207" s="87" t="s">
        <v>131</v>
      </c>
      <c r="I207" s="90">
        <v>5.3799999999995851</v>
      </c>
      <c r="J207" s="88" t="s">
        <v>341</v>
      </c>
      <c r="K207" s="88" t="s">
        <v>133</v>
      </c>
      <c r="L207" s="89">
        <v>4.4999999999999998E-2</v>
      </c>
      <c r="M207" s="89">
        <v>4.0099999999997457E-2</v>
      </c>
      <c r="N207" s="90">
        <v>422197.19690600003</v>
      </c>
      <c r="O207" s="102">
        <v>102.95</v>
      </c>
      <c r="P207" s="90">
        <v>434.65200901100002</v>
      </c>
      <c r="Q207" s="91">
        <f t="shared" si="3"/>
        <v>7.5570636657309774E-3</v>
      </c>
      <c r="R207" s="91">
        <f>P207/'סכום נכסי הקרן'!$C$42</f>
        <v>7.3886528012407162E-4</v>
      </c>
    </row>
    <row r="208" spans="2:18">
      <c r="B208" s="86" t="s">
        <v>3046</v>
      </c>
      <c r="C208" s="88" t="s">
        <v>2684</v>
      </c>
      <c r="D208" s="87">
        <v>8811</v>
      </c>
      <c r="E208" s="87"/>
      <c r="F208" s="87" t="s">
        <v>719</v>
      </c>
      <c r="G208" s="101">
        <v>44550</v>
      </c>
      <c r="H208" s="87" t="s">
        <v>2683</v>
      </c>
      <c r="I208" s="90">
        <v>5.0700000000035761</v>
      </c>
      <c r="J208" s="88" t="s">
        <v>332</v>
      </c>
      <c r="K208" s="88" t="s">
        <v>133</v>
      </c>
      <c r="L208" s="89">
        <v>7.3499999999999996E-2</v>
      </c>
      <c r="M208" s="89">
        <v>8.9800000000071545E-2</v>
      </c>
      <c r="N208" s="90">
        <v>589165.18204600003</v>
      </c>
      <c r="O208" s="102">
        <v>94.91</v>
      </c>
      <c r="P208" s="90">
        <v>559.17492900000002</v>
      </c>
      <c r="Q208" s="91">
        <f t="shared" si="3"/>
        <v>9.7220775496902299E-3</v>
      </c>
      <c r="R208" s="91">
        <f>P208/'סכום נכסי הקרן'!$C$42</f>
        <v>9.505418863564643E-4</v>
      </c>
    </row>
    <row r="209" spans="2:18">
      <c r="B209" s="86" t="s">
        <v>3047</v>
      </c>
      <c r="C209" s="88" t="s">
        <v>2685</v>
      </c>
      <c r="D209" s="87" t="s">
        <v>2823</v>
      </c>
      <c r="E209" s="87"/>
      <c r="F209" s="87" t="s">
        <v>719</v>
      </c>
      <c r="G209" s="101">
        <v>42732</v>
      </c>
      <c r="H209" s="87" t="s">
        <v>2683</v>
      </c>
      <c r="I209" s="90">
        <v>2.2300000000065054</v>
      </c>
      <c r="J209" s="88" t="s">
        <v>129</v>
      </c>
      <c r="K209" s="88" t="s">
        <v>133</v>
      </c>
      <c r="L209" s="89">
        <v>2.1613000000000004E-2</v>
      </c>
      <c r="M209" s="89">
        <v>2.8600000000110395E-2</v>
      </c>
      <c r="N209" s="90">
        <v>93354.562365000005</v>
      </c>
      <c r="O209" s="102">
        <v>108.68</v>
      </c>
      <c r="P209" s="90">
        <v>101.45773925799999</v>
      </c>
      <c r="Q209" s="91">
        <f t="shared" si="3"/>
        <v>1.7639918349817982E-3</v>
      </c>
      <c r="R209" s="91">
        <f>P209/'סכום נכסי הקרן'!$C$42</f>
        <v>1.7246808799570057E-4</v>
      </c>
    </row>
    <row r="210" spans="2:18">
      <c r="B210" s="86" t="s">
        <v>3048</v>
      </c>
      <c r="C210" s="88" t="s">
        <v>2685</v>
      </c>
      <c r="D210" s="87" t="s">
        <v>2824</v>
      </c>
      <c r="E210" s="87"/>
      <c r="F210" s="87" t="s">
        <v>502</v>
      </c>
      <c r="G210" s="101">
        <v>44347</v>
      </c>
      <c r="H210" s="87" t="s">
        <v>131</v>
      </c>
      <c r="I210" s="90">
        <v>2.3899999999983663</v>
      </c>
      <c r="J210" s="88" t="s">
        <v>129</v>
      </c>
      <c r="K210" s="88" t="s">
        <v>133</v>
      </c>
      <c r="L210" s="89">
        <v>6.25E-2</v>
      </c>
      <c r="M210" s="89">
        <v>7.0899999999939095E-2</v>
      </c>
      <c r="N210" s="90">
        <v>341635.88579199999</v>
      </c>
      <c r="O210" s="102">
        <v>98.53</v>
      </c>
      <c r="P210" s="90">
        <v>336.613905445</v>
      </c>
      <c r="Q210" s="91">
        <f t="shared" si="3"/>
        <v>5.8525272205835685E-3</v>
      </c>
      <c r="R210" s="91">
        <f>P210/'סכום נכסי הקרן'!$C$42</f>
        <v>5.7221023343753457E-4</v>
      </c>
    </row>
    <row r="211" spans="2:18">
      <c r="B211" s="86" t="s">
        <v>3048</v>
      </c>
      <c r="C211" s="88" t="s">
        <v>2685</v>
      </c>
      <c r="D211" s="87">
        <v>9199</v>
      </c>
      <c r="E211" s="87"/>
      <c r="F211" s="87" t="s">
        <v>502</v>
      </c>
      <c r="G211" s="101">
        <v>44788</v>
      </c>
      <c r="H211" s="87" t="s">
        <v>131</v>
      </c>
      <c r="I211" s="90">
        <v>2.3900000000012458</v>
      </c>
      <c r="J211" s="88" t="s">
        <v>129</v>
      </c>
      <c r="K211" s="88" t="s">
        <v>133</v>
      </c>
      <c r="L211" s="89">
        <v>6.25E-2</v>
      </c>
      <c r="M211" s="89">
        <v>7.0899999999970931E-2</v>
      </c>
      <c r="N211" s="90">
        <v>195560.09855599998</v>
      </c>
      <c r="O211" s="102">
        <v>98.53</v>
      </c>
      <c r="P211" s="90">
        <v>192.68540388400001</v>
      </c>
      <c r="Q211" s="91">
        <f t="shared" si="3"/>
        <v>3.3501187948532492E-3</v>
      </c>
      <c r="R211" s="91">
        <f>P211/'סכום נכסי הקרן'!$C$42</f>
        <v>3.2754606435735707E-4</v>
      </c>
    </row>
    <row r="212" spans="2:18">
      <c r="B212" s="86" t="s">
        <v>3048</v>
      </c>
      <c r="C212" s="88" t="s">
        <v>2685</v>
      </c>
      <c r="D212" s="87">
        <v>9255</v>
      </c>
      <c r="E212" s="87"/>
      <c r="F212" s="87" t="s">
        <v>502</v>
      </c>
      <c r="G212" s="101">
        <v>44825</v>
      </c>
      <c r="H212" s="87" t="s">
        <v>131</v>
      </c>
      <c r="I212" s="90">
        <v>2.3900000000002408</v>
      </c>
      <c r="J212" s="88" t="s">
        <v>129</v>
      </c>
      <c r="K212" s="88" t="s">
        <v>133</v>
      </c>
      <c r="L212" s="89">
        <v>6.25E-2</v>
      </c>
      <c r="M212" s="89">
        <v>7.089999999999437E-2</v>
      </c>
      <c r="N212" s="90">
        <v>126392.409052</v>
      </c>
      <c r="O212" s="102">
        <v>98.53</v>
      </c>
      <c r="P212" s="90">
        <v>124.534465723</v>
      </c>
      <c r="Q212" s="91">
        <f t="shared" si="3"/>
        <v>2.1652146235051355E-3</v>
      </c>
      <c r="R212" s="91">
        <f>P212/'סכום נכסי הקרן'!$C$42</f>
        <v>2.1169623283438528E-4</v>
      </c>
    </row>
    <row r="213" spans="2:18">
      <c r="B213" s="86" t="s">
        <v>3048</v>
      </c>
      <c r="C213" s="88" t="s">
        <v>2685</v>
      </c>
      <c r="D213" s="87">
        <v>9287</v>
      </c>
      <c r="E213" s="87"/>
      <c r="F213" s="87" t="s">
        <v>502</v>
      </c>
      <c r="G213" s="101">
        <v>44861</v>
      </c>
      <c r="H213" s="87" t="s">
        <v>131</v>
      </c>
      <c r="I213" s="90">
        <v>2.3900000000101089</v>
      </c>
      <c r="J213" s="88" t="s">
        <v>129</v>
      </c>
      <c r="K213" s="88" t="s">
        <v>133</v>
      </c>
      <c r="L213" s="89">
        <v>6.25E-2</v>
      </c>
      <c r="M213" s="89">
        <v>7.0900000000309216E-2</v>
      </c>
      <c r="N213" s="90">
        <v>68273.758950000003</v>
      </c>
      <c r="O213" s="102">
        <v>98.53</v>
      </c>
      <c r="P213" s="90">
        <v>67.270148288000001</v>
      </c>
      <c r="Q213" s="91">
        <f t="shared" si="3"/>
        <v>1.1695903455555274E-3</v>
      </c>
      <c r="R213" s="91">
        <f>P213/'סכום נכסי הקרן'!$C$42</f>
        <v>1.1435257614912596E-4</v>
      </c>
    </row>
    <row r="214" spans="2:18">
      <c r="B214" s="86" t="s">
        <v>3048</v>
      </c>
      <c r="C214" s="88" t="s">
        <v>2685</v>
      </c>
      <c r="D214" s="87">
        <v>9339</v>
      </c>
      <c r="E214" s="87"/>
      <c r="F214" s="87" t="s">
        <v>502</v>
      </c>
      <c r="G214" s="101">
        <v>44895</v>
      </c>
      <c r="H214" s="87" t="s">
        <v>131</v>
      </c>
      <c r="I214" s="90">
        <v>2.3899999999917458</v>
      </c>
      <c r="J214" s="88" t="s">
        <v>129</v>
      </c>
      <c r="K214" s="88" t="s">
        <v>133</v>
      </c>
      <c r="L214" s="89">
        <v>6.25E-2</v>
      </c>
      <c r="M214" s="89">
        <v>7.089999999979954E-2</v>
      </c>
      <c r="N214" s="90">
        <v>94675.352989999999</v>
      </c>
      <c r="O214" s="102">
        <v>98.53</v>
      </c>
      <c r="P214" s="90">
        <v>93.283644042999995</v>
      </c>
      <c r="Q214" s="91">
        <f t="shared" si="3"/>
        <v>1.6218731822001001E-3</v>
      </c>
      <c r="R214" s="91">
        <f>P214/'סכום נכסי הקרן'!$C$42</f>
        <v>1.5857293733360169E-4</v>
      </c>
    </row>
    <row r="215" spans="2:18">
      <c r="B215" s="86" t="s">
        <v>3048</v>
      </c>
      <c r="C215" s="88" t="s">
        <v>2685</v>
      </c>
      <c r="D215" s="87">
        <v>9388</v>
      </c>
      <c r="E215" s="87"/>
      <c r="F215" s="87" t="s">
        <v>502</v>
      </c>
      <c r="G215" s="101">
        <v>44921</v>
      </c>
      <c r="H215" s="87" t="s">
        <v>131</v>
      </c>
      <c r="I215" s="90">
        <v>2.3900000000035497</v>
      </c>
      <c r="J215" s="88" t="s">
        <v>129</v>
      </c>
      <c r="K215" s="88" t="s">
        <v>133</v>
      </c>
      <c r="L215" s="89">
        <v>6.25E-2</v>
      </c>
      <c r="M215" s="89">
        <v>7.0900000000069852E-2</v>
      </c>
      <c r="N215" s="90">
        <v>177251.87968899999</v>
      </c>
      <c r="O215" s="102">
        <v>98.53</v>
      </c>
      <c r="P215" s="90">
        <v>174.64631224200002</v>
      </c>
      <c r="Q215" s="91">
        <f t="shared" si="3"/>
        <v>3.0364826878426419E-3</v>
      </c>
      <c r="R215" s="91">
        <f>P215/'סכום נכסי הקרן'!$C$42</f>
        <v>2.9688139877907647E-4</v>
      </c>
    </row>
    <row r="216" spans="2:18">
      <c r="B216" s="86" t="s">
        <v>3048</v>
      </c>
      <c r="C216" s="88" t="s">
        <v>2685</v>
      </c>
      <c r="D216" s="87">
        <v>9455</v>
      </c>
      <c r="E216" s="87"/>
      <c r="F216" s="87" t="s">
        <v>502</v>
      </c>
      <c r="G216" s="101">
        <v>44957</v>
      </c>
      <c r="H216" s="87" t="s">
        <v>131</v>
      </c>
      <c r="I216" s="90">
        <v>2.3899999999929094</v>
      </c>
      <c r="J216" s="88" t="s">
        <v>129</v>
      </c>
      <c r="K216" s="88" t="s">
        <v>133</v>
      </c>
      <c r="L216" s="89">
        <v>6.25E-2</v>
      </c>
      <c r="M216" s="89">
        <v>7.0899999999771521E-2</v>
      </c>
      <c r="N216" s="90">
        <v>128817.03012800001</v>
      </c>
      <c r="O216" s="102">
        <v>98.53</v>
      </c>
      <c r="P216" s="90">
        <v>126.92344511</v>
      </c>
      <c r="Q216" s="91">
        <f t="shared" si="3"/>
        <v>2.2067505394779085E-3</v>
      </c>
      <c r="R216" s="91">
        <f>P216/'סכום נכסי הקרן'!$C$42</f>
        <v>2.1575726070816126E-4</v>
      </c>
    </row>
    <row r="217" spans="2:18">
      <c r="B217" s="86" t="s">
        <v>3048</v>
      </c>
      <c r="C217" s="88" t="s">
        <v>2685</v>
      </c>
      <c r="D217" s="87">
        <v>9524</v>
      </c>
      <c r="E217" s="87"/>
      <c r="F217" s="87" t="s">
        <v>502</v>
      </c>
      <c r="G217" s="101">
        <v>45008</v>
      </c>
      <c r="H217" s="87" t="s">
        <v>131</v>
      </c>
      <c r="I217" s="90">
        <v>2.4000000000143995</v>
      </c>
      <c r="J217" s="88" t="s">
        <v>129</v>
      </c>
      <c r="K217" s="88" t="s">
        <v>133</v>
      </c>
      <c r="L217" s="89">
        <v>6.25E-2</v>
      </c>
      <c r="M217" s="89">
        <v>7.0700000000187196E-2</v>
      </c>
      <c r="N217" s="90">
        <v>42289.165403999999</v>
      </c>
      <c r="O217" s="102">
        <v>98.53</v>
      </c>
      <c r="P217" s="90">
        <v>41.667518846</v>
      </c>
      <c r="Q217" s="91">
        <f t="shared" si="3"/>
        <v>7.2445102331115268E-4</v>
      </c>
      <c r="R217" s="91">
        <f>P217/'סכום נכסי הקרן'!$C$42</f>
        <v>7.0830646922066072E-5</v>
      </c>
    </row>
    <row r="218" spans="2:18">
      <c r="B218" s="86" t="s">
        <v>3048</v>
      </c>
      <c r="C218" s="88" t="s">
        <v>2685</v>
      </c>
      <c r="D218" s="87">
        <v>8814</v>
      </c>
      <c r="E218" s="87"/>
      <c r="F218" s="87" t="s">
        <v>502</v>
      </c>
      <c r="G218" s="101">
        <v>44558</v>
      </c>
      <c r="H218" s="87" t="s">
        <v>131</v>
      </c>
      <c r="I218" s="90">
        <v>2.3899999999940995</v>
      </c>
      <c r="J218" s="88" t="s">
        <v>129</v>
      </c>
      <c r="K218" s="88" t="s">
        <v>133</v>
      </c>
      <c r="L218" s="89">
        <v>6.25E-2</v>
      </c>
      <c r="M218" s="89">
        <v>7.0899999999809879E-2</v>
      </c>
      <c r="N218" s="90">
        <v>92882.397591000001</v>
      </c>
      <c r="O218" s="102">
        <v>98.53</v>
      </c>
      <c r="P218" s="90">
        <v>91.517044585999983</v>
      </c>
      <c r="Q218" s="91">
        <f t="shared" si="3"/>
        <v>1.5911582555654068E-3</v>
      </c>
      <c r="R218" s="91">
        <f>P218/'סכום נכסי הקרן'!$C$42</f>
        <v>1.5556989357536999E-4</v>
      </c>
    </row>
    <row r="219" spans="2:18">
      <c r="B219" s="86" t="s">
        <v>3048</v>
      </c>
      <c r="C219" s="88" t="s">
        <v>2685</v>
      </c>
      <c r="D219" s="87">
        <v>9003</v>
      </c>
      <c r="E219" s="87"/>
      <c r="F219" s="87" t="s">
        <v>502</v>
      </c>
      <c r="G219" s="101">
        <v>44644</v>
      </c>
      <c r="H219" s="87" t="s">
        <v>131</v>
      </c>
      <c r="I219" s="90">
        <v>2.390000000006768</v>
      </c>
      <c r="J219" s="88" t="s">
        <v>129</v>
      </c>
      <c r="K219" s="88" t="s">
        <v>133</v>
      </c>
      <c r="L219" s="89">
        <v>6.25E-2</v>
      </c>
      <c r="M219" s="89">
        <v>7.0900000000120922E-2</v>
      </c>
      <c r="N219" s="90">
        <v>133471.290462</v>
      </c>
      <c r="O219" s="102">
        <v>98.53</v>
      </c>
      <c r="P219" s="90">
        <v>131.50928864899998</v>
      </c>
      <c r="Q219" s="91">
        <f t="shared" si="3"/>
        <v>2.2864821658522085E-3</v>
      </c>
      <c r="R219" s="91">
        <f>P219/'סכום נכסי הקרן'!$C$42</f>
        <v>2.2355273962187459E-4</v>
      </c>
    </row>
    <row r="220" spans="2:18">
      <c r="B220" s="86" t="s">
        <v>3048</v>
      </c>
      <c r="C220" s="88" t="s">
        <v>2685</v>
      </c>
      <c r="D220" s="87">
        <v>9096</v>
      </c>
      <c r="E220" s="87"/>
      <c r="F220" s="87" t="s">
        <v>502</v>
      </c>
      <c r="G220" s="101">
        <v>44711</v>
      </c>
      <c r="H220" s="87" t="s">
        <v>131</v>
      </c>
      <c r="I220" s="90">
        <v>2.3900000000008266</v>
      </c>
      <c r="J220" s="88" t="s">
        <v>129</v>
      </c>
      <c r="K220" s="88" t="s">
        <v>133</v>
      </c>
      <c r="L220" s="89">
        <v>6.25E-2</v>
      </c>
      <c r="M220" s="89">
        <v>7.0900000000030786E-2</v>
      </c>
      <c r="N220" s="90">
        <v>135124.18977299999</v>
      </c>
      <c r="O220" s="102">
        <v>98.53</v>
      </c>
      <c r="P220" s="90">
        <v>133.13789065099999</v>
      </c>
      <c r="Q220" s="91">
        <f t="shared" si="3"/>
        <v>2.3147978040181406E-3</v>
      </c>
      <c r="R220" s="91">
        <f>P220/'סכום נכסי הקרן'!$C$42</f>
        <v>2.2632120140157823E-4</v>
      </c>
    </row>
    <row r="221" spans="2:18">
      <c r="B221" s="86" t="s">
        <v>3048</v>
      </c>
      <c r="C221" s="88" t="s">
        <v>2685</v>
      </c>
      <c r="D221" s="87">
        <v>9127</v>
      </c>
      <c r="E221" s="87"/>
      <c r="F221" s="87" t="s">
        <v>502</v>
      </c>
      <c r="G221" s="101">
        <v>44738</v>
      </c>
      <c r="H221" s="87" t="s">
        <v>131</v>
      </c>
      <c r="I221" s="90">
        <v>2.3899999999980794</v>
      </c>
      <c r="J221" s="88" t="s">
        <v>129</v>
      </c>
      <c r="K221" s="88" t="s">
        <v>133</v>
      </c>
      <c r="L221" s="89">
        <v>6.25E-2</v>
      </c>
      <c r="M221" s="89">
        <v>7.0900000000044816E-2</v>
      </c>
      <c r="N221" s="90">
        <v>79261.150125999993</v>
      </c>
      <c r="O221" s="102">
        <v>98.53</v>
      </c>
      <c r="P221" s="90">
        <v>78.096026684999998</v>
      </c>
      <c r="Q221" s="91">
        <f t="shared" si="3"/>
        <v>1.3578141443359446E-3</v>
      </c>
      <c r="R221" s="91">
        <f>P221/'סכום נכסי הקרן'!$C$42</f>
        <v>1.327554950556531E-4</v>
      </c>
    </row>
    <row r="222" spans="2:18">
      <c r="B222" s="86" t="s">
        <v>3049</v>
      </c>
      <c r="C222" s="88" t="s">
        <v>2685</v>
      </c>
      <c r="D222" s="87" t="s">
        <v>2825</v>
      </c>
      <c r="E222" s="87"/>
      <c r="F222" s="87" t="s">
        <v>502</v>
      </c>
      <c r="G222" s="101">
        <v>45016</v>
      </c>
      <c r="H222" s="87" t="s">
        <v>131</v>
      </c>
      <c r="I222" s="90">
        <v>5.5099999999993692</v>
      </c>
      <c r="J222" s="88" t="s">
        <v>341</v>
      </c>
      <c r="K222" s="88" t="s">
        <v>133</v>
      </c>
      <c r="L222" s="89">
        <v>4.5499999999999999E-2</v>
      </c>
      <c r="M222" s="89">
        <v>4.0599999999994779E-2</v>
      </c>
      <c r="N222" s="90">
        <v>892511.23960800003</v>
      </c>
      <c r="O222" s="102">
        <v>103.02</v>
      </c>
      <c r="P222" s="90">
        <v>919.46504115799985</v>
      </c>
      <c r="Q222" s="91">
        <f t="shared" si="3"/>
        <v>1.5986250403524787E-2</v>
      </c>
      <c r="R222" s="91">
        <f>P222/'סכום נכסי הקרן'!$C$42</f>
        <v>1.5629993215614095E-3</v>
      </c>
    </row>
    <row r="223" spans="2:18">
      <c r="B223" s="86" t="s">
        <v>3050</v>
      </c>
      <c r="C223" s="88" t="s">
        <v>2685</v>
      </c>
      <c r="D223" s="87" t="s">
        <v>2826</v>
      </c>
      <c r="E223" s="87"/>
      <c r="F223" s="87" t="s">
        <v>522</v>
      </c>
      <c r="G223" s="101">
        <v>44294</v>
      </c>
      <c r="H223" s="87" t="s">
        <v>131</v>
      </c>
      <c r="I223" s="90">
        <v>7.4000000000359476</v>
      </c>
      <c r="J223" s="88" t="s">
        <v>546</v>
      </c>
      <c r="K223" s="88" t="s">
        <v>133</v>
      </c>
      <c r="L223" s="89">
        <v>0.03</v>
      </c>
      <c r="M223" s="89">
        <v>6.9700000000313261E-2</v>
      </c>
      <c r="N223" s="90">
        <v>95454.790223000018</v>
      </c>
      <c r="O223" s="102">
        <v>81.599999999999994</v>
      </c>
      <c r="P223" s="90">
        <v>77.891110948000005</v>
      </c>
      <c r="Q223" s="91">
        <f t="shared" si="3"/>
        <v>1.354251383233925E-3</v>
      </c>
      <c r="R223" s="91">
        <f>P223/'סכום נכסי הקרן'!$C$42</f>
        <v>1.3240715863874607E-4</v>
      </c>
    </row>
    <row r="224" spans="2:18">
      <c r="B224" s="86" t="s">
        <v>3051</v>
      </c>
      <c r="C224" s="88" t="s">
        <v>2685</v>
      </c>
      <c r="D224" s="87" t="s">
        <v>2827</v>
      </c>
      <c r="E224" s="87"/>
      <c r="F224" s="87" t="s">
        <v>522</v>
      </c>
      <c r="G224" s="101">
        <v>42326</v>
      </c>
      <c r="H224" s="87" t="s">
        <v>131</v>
      </c>
      <c r="I224" s="90">
        <v>5.8100000000348357</v>
      </c>
      <c r="J224" s="88" t="s">
        <v>546</v>
      </c>
      <c r="K224" s="88" t="s">
        <v>133</v>
      </c>
      <c r="L224" s="89">
        <v>7.5499999999999998E-2</v>
      </c>
      <c r="M224" s="89">
        <v>0.11460000000092897</v>
      </c>
      <c r="N224" s="90">
        <v>31310.943810000001</v>
      </c>
      <c r="O224" s="102">
        <v>82.51</v>
      </c>
      <c r="P224" s="90">
        <v>25.834647910000005</v>
      </c>
      <c r="Q224" s="91">
        <f t="shared" si="3"/>
        <v>4.4917330413782314E-4</v>
      </c>
      <c r="R224" s="91">
        <f>P224/'סכום נכסי הקרן'!$C$42</f>
        <v>4.3916337596971365E-5</v>
      </c>
    </row>
    <row r="225" spans="2:18">
      <c r="B225" s="86" t="s">
        <v>3051</v>
      </c>
      <c r="C225" s="88" t="s">
        <v>2685</v>
      </c>
      <c r="D225" s="87" t="s">
        <v>2828</v>
      </c>
      <c r="E225" s="87"/>
      <c r="F225" s="87" t="s">
        <v>522</v>
      </c>
      <c r="G225" s="101">
        <v>42606</v>
      </c>
      <c r="H225" s="87" t="s">
        <v>131</v>
      </c>
      <c r="I225" s="90">
        <v>5.8099999999705139</v>
      </c>
      <c r="J225" s="88" t="s">
        <v>546</v>
      </c>
      <c r="K225" s="88" t="s">
        <v>133</v>
      </c>
      <c r="L225" s="89">
        <v>7.5499999999999998E-2</v>
      </c>
      <c r="M225" s="89">
        <v>0.11489999999946555</v>
      </c>
      <c r="N225" s="90">
        <v>131702.52661999999</v>
      </c>
      <c r="O225" s="102">
        <v>82.4</v>
      </c>
      <c r="P225" s="90">
        <v>108.52283121999999</v>
      </c>
      <c r="Q225" s="91">
        <f t="shared" si="3"/>
        <v>1.8868288371218873E-3</v>
      </c>
      <c r="R225" s="91">
        <f>P225/'סכום נכסי הקרן'!$C$42</f>
        <v>1.8447804318602235E-4</v>
      </c>
    </row>
    <row r="226" spans="2:18">
      <c r="B226" s="86" t="s">
        <v>3051</v>
      </c>
      <c r="C226" s="88" t="s">
        <v>2685</v>
      </c>
      <c r="D226" s="87" t="s">
        <v>2829</v>
      </c>
      <c r="E226" s="87"/>
      <c r="F226" s="87" t="s">
        <v>522</v>
      </c>
      <c r="G226" s="101">
        <v>42648</v>
      </c>
      <c r="H226" s="87" t="s">
        <v>131</v>
      </c>
      <c r="I226" s="90">
        <v>5.8100000000006027</v>
      </c>
      <c r="J226" s="88" t="s">
        <v>546</v>
      </c>
      <c r="K226" s="88" t="s">
        <v>133</v>
      </c>
      <c r="L226" s="89">
        <v>7.5499999999999998E-2</v>
      </c>
      <c r="M226" s="89">
        <v>0.11469999999992173</v>
      </c>
      <c r="N226" s="90">
        <v>120811.48093600001</v>
      </c>
      <c r="O226" s="102">
        <v>82.46</v>
      </c>
      <c r="P226" s="90">
        <v>99.621097473999995</v>
      </c>
      <c r="Q226" s="91">
        <f t="shared" si="3"/>
        <v>1.7320591196024052E-3</v>
      </c>
      <c r="R226" s="91">
        <f>P226/'סכום נכסי הקרן'!$C$42</f>
        <v>1.6934597923262251E-4</v>
      </c>
    </row>
    <row r="227" spans="2:18">
      <c r="B227" s="86" t="s">
        <v>3051</v>
      </c>
      <c r="C227" s="88" t="s">
        <v>2685</v>
      </c>
      <c r="D227" s="87" t="s">
        <v>2830</v>
      </c>
      <c r="E227" s="87"/>
      <c r="F227" s="87" t="s">
        <v>522</v>
      </c>
      <c r="G227" s="101">
        <v>42718</v>
      </c>
      <c r="H227" s="87" t="s">
        <v>131</v>
      </c>
      <c r="I227" s="90">
        <v>5.8100000000189667</v>
      </c>
      <c r="J227" s="88" t="s">
        <v>546</v>
      </c>
      <c r="K227" s="88" t="s">
        <v>133</v>
      </c>
      <c r="L227" s="89">
        <v>7.5499999999999998E-2</v>
      </c>
      <c r="M227" s="89">
        <v>0.11470000000040809</v>
      </c>
      <c r="N227" s="90">
        <v>84407.943513999984</v>
      </c>
      <c r="O227" s="102">
        <v>82.45</v>
      </c>
      <c r="P227" s="90">
        <v>69.594316628000001</v>
      </c>
      <c r="Q227" s="91">
        <f t="shared" si="3"/>
        <v>1.2099994262709734E-3</v>
      </c>
      <c r="R227" s="91">
        <f>P227/'סכום נכסי הקרן'!$C$42</f>
        <v>1.1830343167489931E-4</v>
      </c>
    </row>
    <row r="228" spans="2:18">
      <c r="B228" s="86" t="s">
        <v>3051</v>
      </c>
      <c r="C228" s="88" t="s">
        <v>2685</v>
      </c>
      <c r="D228" s="87" t="s">
        <v>2831</v>
      </c>
      <c r="E228" s="87"/>
      <c r="F228" s="87" t="s">
        <v>522</v>
      </c>
      <c r="G228" s="101">
        <v>42900</v>
      </c>
      <c r="H228" s="87" t="s">
        <v>131</v>
      </c>
      <c r="I228" s="90">
        <v>5.7900000000054819</v>
      </c>
      <c r="J228" s="88" t="s">
        <v>546</v>
      </c>
      <c r="K228" s="88" t="s">
        <v>133</v>
      </c>
      <c r="L228" s="89">
        <v>7.5499999999999998E-2</v>
      </c>
      <c r="M228" s="89">
        <v>0.11559999999997564</v>
      </c>
      <c r="N228" s="90">
        <v>99984.415698000012</v>
      </c>
      <c r="O228" s="102">
        <v>82.1</v>
      </c>
      <c r="P228" s="90">
        <v>82.087168244999987</v>
      </c>
      <c r="Q228" s="91">
        <f t="shared" si="3"/>
        <v>1.4272060032082718E-3</v>
      </c>
      <c r="R228" s="91">
        <f>P228/'סכום נכסי הקרן'!$C$42</f>
        <v>1.3954003962374134E-4</v>
      </c>
    </row>
    <row r="229" spans="2:18">
      <c r="B229" s="86" t="s">
        <v>3051</v>
      </c>
      <c r="C229" s="88" t="s">
        <v>2685</v>
      </c>
      <c r="D229" s="87" t="s">
        <v>2832</v>
      </c>
      <c r="E229" s="87"/>
      <c r="F229" s="87" t="s">
        <v>522</v>
      </c>
      <c r="G229" s="101">
        <v>43075</v>
      </c>
      <c r="H229" s="87" t="s">
        <v>131</v>
      </c>
      <c r="I229" s="90">
        <v>5.7900000000271401</v>
      </c>
      <c r="J229" s="88" t="s">
        <v>546</v>
      </c>
      <c r="K229" s="88" t="s">
        <v>133</v>
      </c>
      <c r="L229" s="89">
        <v>7.5499999999999998E-2</v>
      </c>
      <c r="M229" s="89">
        <v>0.11590000000078271</v>
      </c>
      <c r="N229" s="90">
        <v>62040.896344999994</v>
      </c>
      <c r="O229" s="102">
        <v>81.96</v>
      </c>
      <c r="P229" s="90">
        <v>50.848694977999997</v>
      </c>
      <c r="Q229" s="91">
        <f t="shared" si="3"/>
        <v>8.8407925720264207E-4</v>
      </c>
      <c r="R229" s="91">
        <f>P229/'סכום נכסי הקרן'!$C$42</f>
        <v>8.6437735199591879E-5</v>
      </c>
    </row>
    <row r="230" spans="2:18">
      <c r="B230" s="86" t="s">
        <v>3051</v>
      </c>
      <c r="C230" s="88" t="s">
        <v>2685</v>
      </c>
      <c r="D230" s="87" t="s">
        <v>2833</v>
      </c>
      <c r="E230" s="87"/>
      <c r="F230" s="87" t="s">
        <v>522</v>
      </c>
      <c r="G230" s="101">
        <v>43292</v>
      </c>
      <c r="H230" s="87" t="s">
        <v>131</v>
      </c>
      <c r="I230" s="90">
        <v>5.7799999999890295</v>
      </c>
      <c r="J230" s="88" t="s">
        <v>546</v>
      </c>
      <c r="K230" s="88" t="s">
        <v>133</v>
      </c>
      <c r="L230" s="89">
        <v>7.5499999999999998E-2</v>
      </c>
      <c r="M230" s="89">
        <v>0.1159999999997546</v>
      </c>
      <c r="N230" s="90">
        <v>169171.420805</v>
      </c>
      <c r="O230" s="102">
        <v>81.900000000000006</v>
      </c>
      <c r="P230" s="90">
        <v>138.55132773399998</v>
      </c>
      <c r="Q230" s="91">
        <f t="shared" si="3"/>
        <v>2.4089183598617571E-3</v>
      </c>
      <c r="R230" s="91">
        <f>P230/'סכום נכסי הקרן'!$C$42</f>
        <v>2.3552350720908136E-4</v>
      </c>
    </row>
    <row r="231" spans="2:18">
      <c r="B231" s="86" t="s">
        <v>3023</v>
      </c>
      <c r="C231" s="88" t="s">
        <v>2685</v>
      </c>
      <c r="D231" s="87" t="s">
        <v>2834</v>
      </c>
      <c r="E231" s="87"/>
      <c r="F231" s="87" t="s">
        <v>522</v>
      </c>
      <c r="G231" s="101">
        <v>44858</v>
      </c>
      <c r="H231" s="87" t="s">
        <v>131</v>
      </c>
      <c r="I231" s="90">
        <v>5.7199999999895903</v>
      </c>
      <c r="J231" s="88" t="s">
        <v>546</v>
      </c>
      <c r="K231" s="88" t="s">
        <v>133</v>
      </c>
      <c r="L231" s="89">
        <v>3.49E-2</v>
      </c>
      <c r="M231" s="89">
        <v>5.5699999999592277E-2</v>
      </c>
      <c r="N231" s="90">
        <v>12697.037734999998</v>
      </c>
      <c r="O231" s="102">
        <v>90.79</v>
      </c>
      <c r="P231" s="90">
        <v>11.527639671000001</v>
      </c>
      <c r="Q231" s="91">
        <f t="shared" si="3"/>
        <v>2.0042494939244242E-4</v>
      </c>
      <c r="R231" s="91">
        <f>P231/'סכום נכסי הקרן'!$C$42</f>
        <v>1.9595843429006725E-5</v>
      </c>
    </row>
    <row r="232" spans="2:18">
      <c r="B232" s="86" t="s">
        <v>3023</v>
      </c>
      <c r="C232" s="88" t="s">
        <v>2685</v>
      </c>
      <c r="D232" s="87" t="s">
        <v>2835</v>
      </c>
      <c r="E232" s="87"/>
      <c r="F232" s="87" t="s">
        <v>522</v>
      </c>
      <c r="G232" s="101">
        <v>44858</v>
      </c>
      <c r="H232" s="87" t="s">
        <v>131</v>
      </c>
      <c r="I232" s="90">
        <v>5.7499999997908962</v>
      </c>
      <c r="J232" s="88" t="s">
        <v>546</v>
      </c>
      <c r="K232" s="88" t="s">
        <v>133</v>
      </c>
      <c r="L232" s="89">
        <v>3.49E-2</v>
      </c>
      <c r="M232" s="89">
        <v>5.5599999998243527E-2</v>
      </c>
      <c r="N232" s="90">
        <v>10532.547971999998</v>
      </c>
      <c r="O232" s="102">
        <v>90.81</v>
      </c>
      <c r="P232" s="90">
        <v>9.5646061279999994</v>
      </c>
      <c r="Q232" s="91">
        <f t="shared" si="3"/>
        <v>1.6629472761762248E-4</v>
      </c>
      <c r="R232" s="91">
        <f>P232/'סכום נכסי הקרן'!$C$42</f>
        <v>1.6258881218842552E-5</v>
      </c>
    </row>
    <row r="233" spans="2:18">
      <c r="B233" s="86" t="s">
        <v>3023</v>
      </c>
      <c r="C233" s="88" t="s">
        <v>2685</v>
      </c>
      <c r="D233" s="87" t="s">
        <v>2836</v>
      </c>
      <c r="E233" s="87"/>
      <c r="F233" s="87" t="s">
        <v>522</v>
      </c>
      <c r="G233" s="101">
        <v>44858</v>
      </c>
      <c r="H233" s="87" t="s">
        <v>131</v>
      </c>
      <c r="I233" s="90">
        <v>5.6200000001933672</v>
      </c>
      <c r="J233" s="88" t="s">
        <v>546</v>
      </c>
      <c r="K233" s="88" t="s">
        <v>133</v>
      </c>
      <c r="L233" s="89">
        <v>3.49E-2</v>
      </c>
      <c r="M233" s="89">
        <v>5.5800000002400429E-2</v>
      </c>
      <c r="N233" s="90">
        <v>13196.122276999999</v>
      </c>
      <c r="O233" s="102">
        <v>90.92</v>
      </c>
      <c r="P233" s="90">
        <v>11.997913464</v>
      </c>
      <c r="Q233" s="91">
        <f t="shared" si="3"/>
        <v>2.0860135010001592E-4</v>
      </c>
      <c r="R233" s="91">
        <f>P233/'סכום נכסי הקרן'!$C$42</f>
        <v>2.0395262206779269E-5</v>
      </c>
    </row>
    <row r="234" spans="2:18">
      <c r="B234" s="86" t="s">
        <v>3023</v>
      </c>
      <c r="C234" s="88" t="s">
        <v>2685</v>
      </c>
      <c r="D234" s="87" t="s">
        <v>2837</v>
      </c>
      <c r="E234" s="87"/>
      <c r="F234" s="87" t="s">
        <v>522</v>
      </c>
      <c r="G234" s="101">
        <v>44858</v>
      </c>
      <c r="H234" s="87" t="s">
        <v>131</v>
      </c>
      <c r="I234" s="90">
        <v>5.6500000001230726</v>
      </c>
      <c r="J234" s="88" t="s">
        <v>546</v>
      </c>
      <c r="K234" s="88" t="s">
        <v>133</v>
      </c>
      <c r="L234" s="89">
        <v>3.49E-2</v>
      </c>
      <c r="M234" s="89">
        <v>5.5800000001340132E-2</v>
      </c>
      <c r="N234" s="90">
        <v>16087.830284</v>
      </c>
      <c r="O234" s="102">
        <v>90.91</v>
      </c>
      <c r="P234" s="90">
        <v>14.625445387999999</v>
      </c>
      <c r="Q234" s="91">
        <f t="shared" si="3"/>
        <v>2.5428485235412854E-4</v>
      </c>
      <c r="R234" s="91">
        <f>P234/'סכום נכסי הקרן'!$C$42</f>
        <v>2.4861805719320742E-5</v>
      </c>
    </row>
    <row r="235" spans="2:18">
      <c r="B235" s="86" t="s">
        <v>3023</v>
      </c>
      <c r="C235" s="88" t="s">
        <v>2685</v>
      </c>
      <c r="D235" s="87" t="s">
        <v>2838</v>
      </c>
      <c r="E235" s="87"/>
      <c r="F235" s="87" t="s">
        <v>522</v>
      </c>
      <c r="G235" s="101">
        <v>44858</v>
      </c>
      <c r="H235" s="87" t="s">
        <v>131</v>
      </c>
      <c r="I235" s="90">
        <v>5.8700000002131567</v>
      </c>
      <c r="J235" s="88" t="s">
        <v>546</v>
      </c>
      <c r="K235" s="88" t="s">
        <v>133</v>
      </c>
      <c r="L235" s="89">
        <v>3.49E-2</v>
      </c>
      <c r="M235" s="89">
        <v>5.550000000227133E-2</v>
      </c>
      <c r="N235" s="90">
        <v>9468.7162850000004</v>
      </c>
      <c r="O235" s="102">
        <v>90.67</v>
      </c>
      <c r="P235" s="90">
        <v>8.5852843910000001</v>
      </c>
      <c r="Q235" s="91">
        <f t="shared" si="3"/>
        <v>1.4926778062942635E-4</v>
      </c>
      <c r="R235" s="91">
        <f>P235/'סכום נכסי הקרן'!$C$42</f>
        <v>1.4594131454573582E-5</v>
      </c>
    </row>
    <row r="236" spans="2:18">
      <c r="B236" s="86" t="s">
        <v>3052</v>
      </c>
      <c r="C236" s="88" t="s">
        <v>2684</v>
      </c>
      <c r="D236" s="87" t="s">
        <v>2839</v>
      </c>
      <c r="E236" s="87"/>
      <c r="F236" s="87" t="s">
        <v>522</v>
      </c>
      <c r="G236" s="101">
        <v>42372</v>
      </c>
      <c r="H236" s="87" t="s">
        <v>131</v>
      </c>
      <c r="I236" s="90">
        <v>9.8099999999807128</v>
      </c>
      <c r="J236" s="88" t="s">
        <v>129</v>
      </c>
      <c r="K236" s="88" t="s">
        <v>133</v>
      </c>
      <c r="L236" s="89">
        <v>6.7000000000000004E-2</v>
      </c>
      <c r="M236" s="89">
        <v>3.3999999999944096E-2</v>
      </c>
      <c r="N236" s="90">
        <v>120923.02147399999</v>
      </c>
      <c r="O236" s="102">
        <v>147.91999999999999</v>
      </c>
      <c r="P236" s="90">
        <v>178.86933354499999</v>
      </c>
      <c r="Q236" s="91">
        <f t="shared" si="3"/>
        <v>3.1099061166705096E-3</v>
      </c>
      <c r="R236" s="91">
        <f>P236/'סכום נכסי הקרן'!$C$42</f>
        <v>3.0406011589834332E-4</v>
      </c>
    </row>
    <row r="237" spans="2:18">
      <c r="B237" s="86" t="s">
        <v>3053</v>
      </c>
      <c r="C237" s="88" t="s">
        <v>2685</v>
      </c>
      <c r="D237" s="87" t="s">
        <v>2840</v>
      </c>
      <c r="E237" s="87"/>
      <c r="F237" s="87" t="s">
        <v>2841</v>
      </c>
      <c r="G237" s="101">
        <v>41816</v>
      </c>
      <c r="H237" s="87" t="s">
        <v>131</v>
      </c>
      <c r="I237" s="90">
        <v>5.639999999912737</v>
      </c>
      <c r="J237" s="88" t="s">
        <v>546</v>
      </c>
      <c r="K237" s="88" t="s">
        <v>133</v>
      </c>
      <c r="L237" s="89">
        <v>4.4999999999999998E-2</v>
      </c>
      <c r="M237" s="89">
        <v>9.8099999998675025E-2</v>
      </c>
      <c r="N237" s="90">
        <v>38396.755550000002</v>
      </c>
      <c r="O237" s="102">
        <v>81.180000000000007</v>
      </c>
      <c r="P237" s="90">
        <v>31.170487173000001</v>
      </c>
      <c r="Q237" s="91">
        <f t="shared" si="3"/>
        <v>5.4194470789217125E-4</v>
      </c>
      <c r="R237" s="91">
        <f>P237/'סכום נכסי הקרן'!$C$42</f>
        <v>5.2986734811340936E-5</v>
      </c>
    </row>
    <row r="238" spans="2:18">
      <c r="B238" s="86" t="s">
        <v>3053</v>
      </c>
      <c r="C238" s="88" t="s">
        <v>2685</v>
      </c>
      <c r="D238" s="87" t="s">
        <v>2842</v>
      </c>
      <c r="E238" s="87"/>
      <c r="F238" s="87" t="s">
        <v>2841</v>
      </c>
      <c r="G238" s="101">
        <v>42625</v>
      </c>
      <c r="H238" s="87" t="s">
        <v>131</v>
      </c>
      <c r="I238" s="90">
        <v>5.6400000000458537</v>
      </c>
      <c r="J238" s="88" t="s">
        <v>546</v>
      </c>
      <c r="K238" s="88" t="s">
        <v>133</v>
      </c>
      <c r="L238" s="89">
        <v>4.4999999999999998E-2</v>
      </c>
      <c r="M238" s="89">
        <v>9.8100000000401213E-2</v>
      </c>
      <c r="N238" s="90">
        <v>10691.906043000001</v>
      </c>
      <c r="O238" s="102">
        <v>81.59</v>
      </c>
      <c r="P238" s="90">
        <v>8.7235269649999996</v>
      </c>
      <c r="Q238" s="91">
        <f t="shared" si="3"/>
        <v>1.5167133085207374E-4</v>
      </c>
      <c r="R238" s="91">
        <f>P238/'סכום נכסי הקרן'!$C$42</f>
        <v>1.4829130111075817E-5</v>
      </c>
    </row>
    <row r="239" spans="2:18">
      <c r="B239" s="86" t="s">
        <v>3053</v>
      </c>
      <c r="C239" s="88" t="s">
        <v>2685</v>
      </c>
      <c r="D239" s="87" t="s">
        <v>2843</v>
      </c>
      <c r="E239" s="87"/>
      <c r="F239" s="87" t="s">
        <v>2841</v>
      </c>
      <c r="G239" s="101">
        <v>42716</v>
      </c>
      <c r="H239" s="87" t="s">
        <v>131</v>
      </c>
      <c r="I239" s="90">
        <v>5.6399999999939512</v>
      </c>
      <c r="J239" s="88" t="s">
        <v>546</v>
      </c>
      <c r="K239" s="88" t="s">
        <v>133</v>
      </c>
      <c r="L239" s="89">
        <v>4.4999999999999998E-2</v>
      </c>
      <c r="M239" s="89">
        <v>9.810000000089221E-2</v>
      </c>
      <c r="N239" s="90">
        <v>8089.0550919999996</v>
      </c>
      <c r="O239" s="102">
        <v>81.75</v>
      </c>
      <c r="P239" s="90">
        <v>6.6128026609999999</v>
      </c>
      <c r="Q239" s="91">
        <f t="shared" si="3"/>
        <v>1.1497328824454488E-4</v>
      </c>
      <c r="R239" s="91">
        <f>P239/'סכום נכסי הקרן'!$C$42</f>
        <v>1.1241108264154645E-5</v>
      </c>
    </row>
    <row r="240" spans="2:18">
      <c r="B240" s="86" t="s">
        <v>3053</v>
      </c>
      <c r="C240" s="88" t="s">
        <v>2685</v>
      </c>
      <c r="D240" s="87" t="s">
        <v>2844</v>
      </c>
      <c r="E240" s="87"/>
      <c r="F240" s="87" t="s">
        <v>2841</v>
      </c>
      <c r="G240" s="101">
        <v>42803</v>
      </c>
      <c r="H240" s="87" t="s">
        <v>131</v>
      </c>
      <c r="I240" s="90">
        <v>5.6399999999502812</v>
      </c>
      <c r="J240" s="88" t="s">
        <v>546</v>
      </c>
      <c r="K240" s="88" t="s">
        <v>133</v>
      </c>
      <c r="L240" s="89">
        <v>4.4999999999999998E-2</v>
      </c>
      <c r="M240" s="89">
        <v>9.7999999999202614E-2</v>
      </c>
      <c r="N240" s="90">
        <v>51840.736213999997</v>
      </c>
      <c r="O240" s="102">
        <v>82.25</v>
      </c>
      <c r="P240" s="90">
        <v>42.639007407999998</v>
      </c>
      <c r="Q240" s="91">
        <f t="shared" si="3"/>
        <v>7.4134177904530512E-4</v>
      </c>
      <c r="R240" s="91">
        <f>P240/'סכום נכסי הקרן'!$C$42</f>
        <v>7.2482081066205264E-5</v>
      </c>
    </row>
    <row r="241" spans="2:18">
      <c r="B241" s="86" t="s">
        <v>3053</v>
      </c>
      <c r="C241" s="88" t="s">
        <v>2685</v>
      </c>
      <c r="D241" s="87" t="s">
        <v>2845</v>
      </c>
      <c r="E241" s="87"/>
      <c r="F241" s="87" t="s">
        <v>2841</v>
      </c>
      <c r="G241" s="101">
        <v>42898</v>
      </c>
      <c r="H241" s="87" t="s">
        <v>131</v>
      </c>
      <c r="I241" s="90">
        <v>5.6400000003057897</v>
      </c>
      <c r="J241" s="88" t="s">
        <v>546</v>
      </c>
      <c r="K241" s="88" t="s">
        <v>133</v>
      </c>
      <c r="L241" s="89">
        <v>4.4999999999999998E-2</v>
      </c>
      <c r="M241" s="89">
        <v>9.8100000004085558E-2</v>
      </c>
      <c r="N241" s="90">
        <v>9749.9140310000003</v>
      </c>
      <c r="O241" s="102">
        <v>81.84</v>
      </c>
      <c r="P241" s="90">
        <v>7.9793302540000006</v>
      </c>
      <c r="Q241" s="91">
        <f t="shared" si="3"/>
        <v>1.3873237783158451E-4</v>
      </c>
      <c r="R241" s="91">
        <f>P241/'סכום נכסי הקרן'!$C$42</f>
        <v>1.3564069557021156E-5</v>
      </c>
    </row>
    <row r="242" spans="2:18">
      <c r="B242" s="86" t="s">
        <v>3053</v>
      </c>
      <c r="C242" s="88" t="s">
        <v>2685</v>
      </c>
      <c r="D242" s="87" t="s">
        <v>2846</v>
      </c>
      <c r="E242" s="87"/>
      <c r="F242" s="87" t="s">
        <v>2841</v>
      </c>
      <c r="G242" s="101">
        <v>42989</v>
      </c>
      <c r="H242" s="87" t="s">
        <v>131</v>
      </c>
      <c r="I242" s="90">
        <v>5.6299999997642223</v>
      </c>
      <c r="J242" s="88" t="s">
        <v>546</v>
      </c>
      <c r="K242" s="88" t="s">
        <v>133</v>
      </c>
      <c r="L242" s="89">
        <v>4.4999999999999998E-2</v>
      </c>
      <c r="M242" s="89">
        <v>9.8099999996968584E-2</v>
      </c>
      <c r="N242" s="90">
        <v>12286.119041</v>
      </c>
      <c r="O242" s="102">
        <v>82.16</v>
      </c>
      <c r="P242" s="90">
        <v>10.094275626</v>
      </c>
      <c r="Q242" s="91">
        <f t="shared" si="3"/>
        <v>1.7550380990689925E-4</v>
      </c>
      <c r="R242" s="91">
        <f>P242/'סכום נכסי הקרן'!$C$42</f>
        <v>1.715926680064034E-5</v>
      </c>
    </row>
    <row r="243" spans="2:18">
      <c r="B243" s="86" t="s">
        <v>3053</v>
      </c>
      <c r="C243" s="88" t="s">
        <v>2685</v>
      </c>
      <c r="D243" s="87" t="s">
        <v>2847</v>
      </c>
      <c r="E243" s="87"/>
      <c r="F243" s="87" t="s">
        <v>2841</v>
      </c>
      <c r="G243" s="101">
        <v>43080</v>
      </c>
      <c r="H243" s="87" t="s">
        <v>131</v>
      </c>
      <c r="I243" s="90">
        <v>5.6299999997617407</v>
      </c>
      <c r="J243" s="88" t="s">
        <v>546</v>
      </c>
      <c r="K243" s="88" t="s">
        <v>133</v>
      </c>
      <c r="L243" s="89">
        <v>4.4999999999999998E-2</v>
      </c>
      <c r="M243" s="89">
        <v>9.8099999998776499E-2</v>
      </c>
      <c r="N243" s="90">
        <v>3806.6643089999998</v>
      </c>
      <c r="O243" s="102">
        <v>81.59</v>
      </c>
      <c r="P243" s="90">
        <v>3.1058574979999998</v>
      </c>
      <c r="Q243" s="91">
        <f t="shared" si="3"/>
        <v>5.3999895002164641E-5</v>
      </c>
      <c r="R243" s="91">
        <f>P243/'סכום נכסי הקרן'!$C$42</f>
        <v>5.2796495189491738E-6</v>
      </c>
    </row>
    <row r="244" spans="2:18">
      <c r="B244" s="86" t="s">
        <v>3053</v>
      </c>
      <c r="C244" s="88" t="s">
        <v>2685</v>
      </c>
      <c r="D244" s="87" t="s">
        <v>2848</v>
      </c>
      <c r="E244" s="87"/>
      <c r="F244" s="87" t="s">
        <v>2841</v>
      </c>
      <c r="G244" s="101">
        <v>43171</v>
      </c>
      <c r="H244" s="87" t="s">
        <v>131</v>
      </c>
      <c r="I244" s="90">
        <v>5.5499999990371709</v>
      </c>
      <c r="J244" s="88" t="s">
        <v>546</v>
      </c>
      <c r="K244" s="88" t="s">
        <v>133</v>
      </c>
      <c r="L244" s="89">
        <v>4.4999999999999998E-2</v>
      </c>
      <c r="M244" s="89">
        <v>9.9099999980957379E-2</v>
      </c>
      <c r="N244" s="90">
        <v>2844.2836769999999</v>
      </c>
      <c r="O244" s="102">
        <v>82.16</v>
      </c>
      <c r="P244" s="90">
        <v>2.3368634950000002</v>
      </c>
      <c r="Q244" s="91">
        <f t="shared" si="3"/>
        <v>4.0629804633873616E-5</v>
      </c>
      <c r="R244" s="91">
        <f>P244/'סכום נכסי הקרן'!$C$42</f>
        <v>3.9724360293965542E-6</v>
      </c>
    </row>
    <row r="245" spans="2:18">
      <c r="B245" s="86" t="s">
        <v>3053</v>
      </c>
      <c r="C245" s="88" t="s">
        <v>2685</v>
      </c>
      <c r="D245" s="87" t="s">
        <v>2849</v>
      </c>
      <c r="E245" s="87"/>
      <c r="F245" s="87" t="s">
        <v>2841</v>
      </c>
      <c r="G245" s="101">
        <v>43341</v>
      </c>
      <c r="H245" s="87" t="s">
        <v>131</v>
      </c>
      <c r="I245" s="90">
        <v>5.6799999995633357</v>
      </c>
      <c r="J245" s="88" t="s">
        <v>546</v>
      </c>
      <c r="K245" s="88" t="s">
        <v>133</v>
      </c>
      <c r="L245" s="89">
        <v>4.4999999999999998E-2</v>
      </c>
      <c r="M245" s="89">
        <v>9.5399999992017218E-2</v>
      </c>
      <c r="N245" s="90">
        <v>7135.618939</v>
      </c>
      <c r="O245" s="102">
        <v>82.16</v>
      </c>
      <c r="P245" s="90">
        <v>5.8626246920000007</v>
      </c>
      <c r="Q245" s="91">
        <f t="shared" si="3"/>
        <v>1.0193034226746029E-4</v>
      </c>
      <c r="R245" s="91">
        <f>P245/'סכום נכסי הקרן'!$C$42</f>
        <v>9.965880165084559E-6</v>
      </c>
    </row>
    <row r="246" spans="2:18">
      <c r="B246" s="86" t="s">
        <v>3053</v>
      </c>
      <c r="C246" s="88" t="s">
        <v>2685</v>
      </c>
      <c r="D246" s="87" t="s">
        <v>2850</v>
      </c>
      <c r="E246" s="87"/>
      <c r="F246" s="87" t="s">
        <v>2841</v>
      </c>
      <c r="G246" s="101">
        <v>43990</v>
      </c>
      <c r="H246" s="87" t="s">
        <v>131</v>
      </c>
      <c r="I246" s="90">
        <v>5.6499999998074202</v>
      </c>
      <c r="J246" s="88" t="s">
        <v>546</v>
      </c>
      <c r="K246" s="88" t="s">
        <v>133</v>
      </c>
      <c r="L246" s="89">
        <v>4.4999999999999998E-2</v>
      </c>
      <c r="M246" s="89">
        <v>9.759999999772255E-2</v>
      </c>
      <c r="N246" s="90">
        <v>7359.5879339999992</v>
      </c>
      <c r="O246" s="102">
        <v>81.14</v>
      </c>
      <c r="P246" s="90">
        <v>5.9715697109999999</v>
      </c>
      <c r="Q246" s="91">
        <f t="shared" si="3"/>
        <v>1.0382451145931701E-4</v>
      </c>
      <c r="R246" s="91">
        <f>P246/'סכום נכסי הקרן'!$C$42</f>
        <v>1.0151075885598344E-5</v>
      </c>
    </row>
    <row r="247" spans="2:18">
      <c r="B247" s="86" t="s">
        <v>3053</v>
      </c>
      <c r="C247" s="88" t="s">
        <v>2685</v>
      </c>
      <c r="D247" s="87" t="s">
        <v>2851</v>
      </c>
      <c r="E247" s="87"/>
      <c r="F247" s="87" t="s">
        <v>2841</v>
      </c>
      <c r="G247" s="101">
        <v>41893</v>
      </c>
      <c r="H247" s="87" t="s">
        <v>131</v>
      </c>
      <c r="I247" s="90">
        <v>5.6299999999540322</v>
      </c>
      <c r="J247" s="88" t="s">
        <v>546</v>
      </c>
      <c r="K247" s="88" t="s">
        <v>133</v>
      </c>
      <c r="L247" s="89">
        <v>4.4999999999999998E-2</v>
      </c>
      <c r="M247" s="89">
        <v>9.8099999999408979E-2</v>
      </c>
      <c r="N247" s="90">
        <v>7533.0564590000004</v>
      </c>
      <c r="O247" s="102">
        <v>80.86</v>
      </c>
      <c r="P247" s="90">
        <v>6.0912300560000006</v>
      </c>
      <c r="Q247" s="91">
        <f t="shared" si="3"/>
        <v>1.059049823341346E-4</v>
      </c>
      <c r="R247" s="91">
        <f>P247/'סכום נכסי הקרן'!$C$42</f>
        <v>1.0354486596915064E-5</v>
      </c>
    </row>
    <row r="248" spans="2:18">
      <c r="B248" s="86" t="s">
        <v>3053</v>
      </c>
      <c r="C248" s="88" t="s">
        <v>2685</v>
      </c>
      <c r="D248" s="87" t="s">
        <v>2852</v>
      </c>
      <c r="E248" s="87"/>
      <c r="F248" s="87" t="s">
        <v>2841</v>
      </c>
      <c r="G248" s="101">
        <v>42151</v>
      </c>
      <c r="H248" s="87" t="s">
        <v>131</v>
      </c>
      <c r="I248" s="90">
        <v>5.6399999998917032</v>
      </c>
      <c r="J248" s="88" t="s">
        <v>546</v>
      </c>
      <c r="K248" s="88" t="s">
        <v>133</v>
      </c>
      <c r="L248" s="89">
        <v>4.4999999999999998E-2</v>
      </c>
      <c r="M248" s="89">
        <v>9.8099999998220208E-2</v>
      </c>
      <c r="N248" s="90">
        <v>27587.336128999999</v>
      </c>
      <c r="O248" s="102">
        <v>81.67</v>
      </c>
      <c r="P248" s="90">
        <v>22.530577320999999</v>
      </c>
      <c r="Q248" s="91">
        <f t="shared" si="3"/>
        <v>3.9172718338030841E-4</v>
      </c>
      <c r="R248" s="91">
        <f>P248/'סכום נכסי הקרן'!$C$42</f>
        <v>3.8299745494139477E-5</v>
      </c>
    </row>
    <row r="249" spans="2:18">
      <c r="B249" s="86" t="s">
        <v>3053</v>
      </c>
      <c r="C249" s="88" t="s">
        <v>2685</v>
      </c>
      <c r="D249" s="87" t="s">
        <v>2853</v>
      </c>
      <c r="E249" s="87"/>
      <c r="F249" s="87" t="s">
        <v>2841</v>
      </c>
      <c r="G249" s="101">
        <v>42166</v>
      </c>
      <c r="H249" s="87" t="s">
        <v>131</v>
      </c>
      <c r="I249" s="90">
        <v>5.6400000000849122</v>
      </c>
      <c r="J249" s="88" t="s">
        <v>546</v>
      </c>
      <c r="K249" s="88" t="s">
        <v>133</v>
      </c>
      <c r="L249" s="89">
        <v>4.4999999999999998E-2</v>
      </c>
      <c r="M249" s="89">
        <v>9.8100000001509535E-2</v>
      </c>
      <c r="N249" s="90">
        <v>25956.650976000001</v>
      </c>
      <c r="O249" s="102">
        <v>81.67</v>
      </c>
      <c r="P249" s="90">
        <v>21.198796779999999</v>
      </c>
      <c r="Q249" s="91">
        <f t="shared" si="3"/>
        <v>3.6857222233453089E-4</v>
      </c>
      <c r="R249" s="91">
        <f>P249/'סכום נכסי הקרן'!$C$42</f>
        <v>3.6035850741349204E-5</v>
      </c>
    </row>
    <row r="250" spans="2:18">
      <c r="B250" s="86" t="s">
        <v>3053</v>
      </c>
      <c r="C250" s="88" t="s">
        <v>2685</v>
      </c>
      <c r="D250" s="87" t="s">
        <v>2854</v>
      </c>
      <c r="E250" s="87"/>
      <c r="F250" s="87" t="s">
        <v>2841</v>
      </c>
      <c r="G250" s="101">
        <v>42257</v>
      </c>
      <c r="H250" s="87" t="s">
        <v>131</v>
      </c>
      <c r="I250" s="90">
        <v>5.6400000001394544</v>
      </c>
      <c r="J250" s="88" t="s">
        <v>546</v>
      </c>
      <c r="K250" s="88" t="s">
        <v>133</v>
      </c>
      <c r="L250" s="89">
        <v>4.4999999999999998E-2</v>
      </c>
      <c r="M250" s="89">
        <v>9.8100000002672869E-2</v>
      </c>
      <c r="N250" s="90">
        <v>13793.480202000001</v>
      </c>
      <c r="O250" s="102">
        <v>81.099999999999994</v>
      </c>
      <c r="P250" s="90">
        <v>11.186512721</v>
      </c>
      <c r="Q250" s="91">
        <f t="shared" si="3"/>
        <v>1.9449395626276061E-4</v>
      </c>
      <c r="R250" s="91">
        <f>P250/'סכום נכסי הקרן'!$C$42</f>
        <v>1.901596146770365E-5</v>
      </c>
    </row>
    <row r="251" spans="2:18">
      <c r="B251" s="86" t="s">
        <v>3053</v>
      </c>
      <c r="C251" s="88" t="s">
        <v>2685</v>
      </c>
      <c r="D251" s="87" t="s">
        <v>2855</v>
      </c>
      <c r="E251" s="87"/>
      <c r="F251" s="87" t="s">
        <v>2841</v>
      </c>
      <c r="G251" s="101">
        <v>42348</v>
      </c>
      <c r="H251" s="87" t="s">
        <v>131</v>
      </c>
      <c r="I251" s="90">
        <v>5.6400000000020549</v>
      </c>
      <c r="J251" s="88" t="s">
        <v>546</v>
      </c>
      <c r="K251" s="88" t="s">
        <v>133</v>
      </c>
      <c r="L251" s="89">
        <v>4.4999999999999998E-2</v>
      </c>
      <c r="M251" s="89">
        <v>9.8099999999696957E-2</v>
      </c>
      <c r="N251" s="90">
        <v>23885.997336</v>
      </c>
      <c r="O251" s="102">
        <v>81.510000000000005</v>
      </c>
      <c r="P251" s="90">
        <v>19.469477939000001</v>
      </c>
      <c r="Q251" s="91">
        <f t="shared" si="3"/>
        <v>3.3850547397295974E-4</v>
      </c>
      <c r="R251" s="91">
        <f>P251/'סכום נכסי הקרן'!$C$42</f>
        <v>3.3096180330560973E-5</v>
      </c>
    </row>
    <row r="252" spans="2:18">
      <c r="B252" s="86" t="s">
        <v>3053</v>
      </c>
      <c r="C252" s="88" t="s">
        <v>2685</v>
      </c>
      <c r="D252" s="87" t="s">
        <v>2856</v>
      </c>
      <c r="E252" s="87"/>
      <c r="F252" s="87" t="s">
        <v>2841</v>
      </c>
      <c r="G252" s="101">
        <v>42439</v>
      </c>
      <c r="H252" s="87" t="s">
        <v>131</v>
      </c>
      <c r="I252" s="90">
        <v>5.6299999999182218</v>
      </c>
      <c r="J252" s="88" t="s">
        <v>546</v>
      </c>
      <c r="K252" s="88" t="s">
        <v>133</v>
      </c>
      <c r="L252" s="89">
        <v>4.4999999999999998E-2</v>
      </c>
      <c r="M252" s="89">
        <v>9.8099999998214601E-2</v>
      </c>
      <c r="N252" s="90">
        <v>28369.048746</v>
      </c>
      <c r="O252" s="102">
        <v>82.33</v>
      </c>
      <c r="P252" s="90">
        <v>23.356237357000001</v>
      </c>
      <c r="Q252" s="91">
        <f t="shared" si="3"/>
        <v>4.0608249597278703E-4</v>
      </c>
      <c r="R252" s="91">
        <f>P252/'סכום נכסי הקרן'!$C$42</f>
        <v>3.970328561621206E-5</v>
      </c>
    </row>
    <row r="253" spans="2:18">
      <c r="B253" s="86" t="s">
        <v>3053</v>
      </c>
      <c r="C253" s="88" t="s">
        <v>2685</v>
      </c>
      <c r="D253" s="87" t="s">
        <v>2857</v>
      </c>
      <c r="E253" s="87"/>
      <c r="F253" s="87" t="s">
        <v>2841</v>
      </c>
      <c r="G253" s="101">
        <v>42549</v>
      </c>
      <c r="H253" s="87" t="s">
        <v>131</v>
      </c>
      <c r="I253" s="90">
        <v>5.6400000001073387</v>
      </c>
      <c r="J253" s="88" t="s">
        <v>546</v>
      </c>
      <c r="K253" s="88" t="s">
        <v>133</v>
      </c>
      <c r="L253" s="89">
        <v>4.4999999999999998E-2</v>
      </c>
      <c r="M253" s="89">
        <v>9.8000000001951623E-2</v>
      </c>
      <c r="N253" s="90">
        <v>19954.457780000001</v>
      </c>
      <c r="O253" s="102">
        <v>82.17</v>
      </c>
      <c r="P253" s="90">
        <v>16.396578341000001</v>
      </c>
      <c r="Q253" s="91">
        <f t="shared" si="3"/>
        <v>2.8507860047633356E-4</v>
      </c>
      <c r="R253" s="91">
        <f>P253/'סכום נכסי הקרן'!$C$42</f>
        <v>2.7872555970844836E-5</v>
      </c>
    </row>
    <row r="254" spans="2:18">
      <c r="B254" s="86" t="s">
        <v>3053</v>
      </c>
      <c r="C254" s="88" t="s">
        <v>2685</v>
      </c>
      <c r="D254" s="87" t="s">
        <v>2858</v>
      </c>
      <c r="E254" s="87"/>
      <c r="F254" s="87" t="s">
        <v>2841</v>
      </c>
      <c r="G254" s="101">
        <v>42604</v>
      </c>
      <c r="H254" s="87" t="s">
        <v>131</v>
      </c>
      <c r="I254" s="90">
        <v>5.6400000000281807</v>
      </c>
      <c r="J254" s="88" t="s">
        <v>546</v>
      </c>
      <c r="K254" s="88" t="s">
        <v>133</v>
      </c>
      <c r="L254" s="89">
        <v>4.4999999999999998E-2</v>
      </c>
      <c r="M254" s="89">
        <v>9.8100000000892418E-2</v>
      </c>
      <c r="N254" s="90">
        <v>26093.926758000001</v>
      </c>
      <c r="O254" s="102">
        <v>81.59</v>
      </c>
      <c r="P254" s="90">
        <v>21.290036810000004</v>
      </c>
      <c r="Q254" s="91">
        <f t="shared" si="3"/>
        <v>3.7015856428459376E-4</v>
      </c>
      <c r="R254" s="91">
        <f>P254/'סכום נכסי הקרן'!$C$42</f>
        <v>3.6190949737619526E-5</v>
      </c>
    </row>
    <row r="255" spans="2:18">
      <c r="B255" s="86" t="s">
        <v>3054</v>
      </c>
      <c r="C255" s="88" t="s">
        <v>2685</v>
      </c>
      <c r="D255" s="87" t="s">
        <v>2859</v>
      </c>
      <c r="E255" s="128"/>
      <c r="F255" s="87" t="s">
        <v>535</v>
      </c>
      <c r="G255" s="101">
        <v>44871</v>
      </c>
      <c r="H255" s="87"/>
      <c r="I255" s="90">
        <v>5.439999999986262</v>
      </c>
      <c r="J255" s="88" t="s">
        <v>332</v>
      </c>
      <c r="K255" s="88" t="s">
        <v>133</v>
      </c>
      <c r="L255" s="89">
        <v>0.05</v>
      </c>
      <c r="M255" s="89">
        <v>8.7099999999736694E-2</v>
      </c>
      <c r="N255" s="90">
        <v>153761.93912299999</v>
      </c>
      <c r="O255" s="102">
        <v>85.21</v>
      </c>
      <c r="P255" s="90">
        <v>131.020549695</v>
      </c>
      <c r="Q255" s="91">
        <f t="shared" ref="Q255:Q310" si="4">IFERROR(P255/$P$10,0)</f>
        <v>2.2779847211959543E-3</v>
      </c>
      <c r="R255" s="91">
        <f>P255/'סכום נכסי הקרן'!$C$42</f>
        <v>2.2272193190289862E-4</v>
      </c>
    </row>
    <row r="256" spans="2:18">
      <c r="B256" s="86" t="s">
        <v>3054</v>
      </c>
      <c r="C256" s="88" t="s">
        <v>2685</v>
      </c>
      <c r="D256" s="87" t="s">
        <v>2860</v>
      </c>
      <c r="E256" s="128"/>
      <c r="F256" s="87" t="s">
        <v>535</v>
      </c>
      <c r="G256" s="101">
        <v>44969</v>
      </c>
      <c r="H256" s="87"/>
      <c r="I256" s="90">
        <v>5.4400000000135984</v>
      </c>
      <c r="J256" s="88" t="s">
        <v>332</v>
      </c>
      <c r="K256" s="88" t="s">
        <v>133</v>
      </c>
      <c r="L256" s="89">
        <v>0.05</v>
      </c>
      <c r="M256" s="89">
        <v>8.1800000000282591E-2</v>
      </c>
      <c r="N256" s="90">
        <v>108781.38646199999</v>
      </c>
      <c r="O256" s="102">
        <v>86.53</v>
      </c>
      <c r="P256" s="90">
        <v>94.128533413</v>
      </c>
      <c r="Q256" s="91">
        <f t="shared" si="4"/>
        <v>1.6365628250114088E-3</v>
      </c>
      <c r="R256" s="91">
        <f>P256/'סכום נכסי הקרן'!$C$42</f>
        <v>1.6000916541514059E-4</v>
      </c>
    </row>
    <row r="257" spans="2:18">
      <c r="B257" s="86" t="s">
        <v>3055</v>
      </c>
      <c r="C257" s="88" t="s">
        <v>2685</v>
      </c>
      <c r="D257" s="87" t="s">
        <v>2861</v>
      </c>
      <c r="E257" s="87"/>
      <c r="F257" s="87" t="s">
        <v>535</v>
      </c>
      <c r="G257" s="101">
        <v>41534</v>
      </c>
      <c r="H257" s="87"/>
      <c r="I257" s="90">
        <v>5.6300000000015968</v>
      </c>
      <c r="J257" s="88" t="s">
        <v>482</v>
      </c>
      <c r="K257" s="88" t="s">
        <v>133</v>
      </c>
      <c r="L257" s="89">
        <v>3.9842000000000002E-2</v>
      </c>
      <c r="M257" s="89">
        <v>3.5800000000004141E-2</v>
      </c>
      <c r="N257" s="90">
        <v>601320.30198300001</v>
      </c>
      <c r="O257" s="102">
        <v>112.47</v>
      </c>
      <c r="P257" s="90">
        <v>676.304979484</v>
      </c>
      <c r="Q257" s="91">
        <f t="shared" si="4"/>
        <v>1.1758555537430234E-2</v>
      </c>
      <c r="R257" s="91">
        <f>P257/'סכום נכסי הקרן'!$C$42</f>
        <v>1.1496513481043268E-3</v>
      </c>
    </row>
    <row r="258" spans="2:18">
      <c r="B258" s="92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90"/>
      <c r="O258" s="102"/>
      <c r="P258" s="87"/>
      <c r="Q258" s="91"/>
      <c r="R258" s="87"/>
    </row>
    <row r="259" spans="2:18">
      <c r="B259" s="79" t="s">
        <v>40</v>
      </c>
      <c r="C259" s="81"/>
      <c r="D259" s="80"/>
      <c r="E259" s="80"/>
      <c r="F259" s="80"/>
      <c r="G259" s="99"/>
      <c r="H259" s="80"/>
      <c r="I259" s="83">
        <v>2.3839696581815994</v>
      </c>
      <c r="J259" s="81"/>
      <c r="K259" s="81"/>
      <c r="L259" s="82"/>
      <c r="M259" s="82">
        <v>7.1134346113888872E-2</v>
      </c>
      <c r="N259" s="83"/>
      <c r="O259" s="100"/>
      <c r="P259" s="83">
        <v>24006.415644676996</v>
      </c>
      <c r="Q259" s="84">
        <f t="shared" si="4"/>
        <v>0.41738680059392741</v>
      </c>
      <c r="R259" s="84">
        <f>P259/'סכום נכסי הקרן'!$C$42</f>
        <v>4.0808524181077166E-2</v>
      </c>
    </row>
    <row r="260" spans="2:18">
      <c r="B260" s="85" t="s">
        <v>38</v>
      </c>
      <c r="C260" s="81"/>
      <c r="D260" s="80"/>
      <c r="E260" s="80"/>
      <c r="F260" s="80"/>
      <c r="G260" s="99"/>
      <c r="H260" s="80"/>
      <c r="I260" s="83">
        <v>2.3839696581815994</v>
      </c>
      <c r="J260" s="81"/>
      <c r="K260" s="81"/>
      <c r="L260" s="82"/>
      <c r="M260" s="82">
        <v>7.1134346113888872E-2</v>
      </c>
      <c r="N260" s="83"/>
      <c r="O260" s="100"/>
      <c r="P260" s="83">
        <v>24006.415644676996</v>
      </c>
      <c r="Q260" s="84">
        <f t="shared" si="4"/>
        <v>0.41738680059392741</v>
      </c>
      <c r="R260" s="84">
        <f>P260/'סכום נכסי הקרן'!$C$42</f>
        <v>4.0808524181077166E-2</v>
      </c>
    </row>
    <row r="261" spans="2:18">
      <c r="B261" s="86" t="s">
        <v>3056</v>
      </c>
      <c r="C261" s="88" t="s">
        <v>2685</v>
      </c>
      <c r="D261" s="87">
        <v>9327</v>
      </c>
      <c r="E261" s="87"/>
      <c r="F261" s="87" t="s">
        <v>2713</v>
      </c>
      <c r="G261" s="101">
        <v>44880</v>
      </c>
      <c r="H261" s="87" t="s">
        <v>2683</v>
      </c>
      <c r="I261" s="90">
        <v>1.3100000000193039</v>
      </c>
      <c r="J261" s="88" t="s">
        <v>822</v>
      </c>
      <c r="K261" s="88" t="s">
        <v>138</v>
      </c>
      <c r="L261" s="89">
        <v>5.9416999999999998E-2</v>
      </c>
      <c r="M261" s="89">
        <v>6.2100000001158229E-2</v>
      </c>
      <c r="N261" s="90">
        <v>29300.306168999999</v>
      </c>
      <c r="O261" s="102">
        <v>101.29</v>
      </c>
      <c r="P261" s="90">
        <v>10.36068738</v>
      </c>
      <c r="Q261" s="91">
        <f t="shared" si="4"/>
        <v>1.8013576960002956E-4</v>
      </c>
      <c r="R261" s="91">
        <f>P261/'סכום נכסי הקרן'!$C$42</f>
        <v>1.7612140343536065E-5</v>
      </c>
    </row>
    <row r="262" spans="2:18">
      <c r="B262" s="86" t="s">
        <v>3056</v>
      </c>
      <c r="C262" s="88" t="s">
        <v>2685</v>
      </c>
      <c r="D262" s="87">
        <v>9474</v>
      </c>
      <c r="E262" s="87"/>
      <c r="F262" s="87" t="s">
        <v>2713</v>
      </c>
      <c r="G262" s="101">
        <v>44977</v>
      </c>
      <c r="H262" s="87" t="s">
        <v>2683</v>
      </c>
      <c r="I262" s="90">
        <v>1.3100000000275287</v>
      </c>
      <c r="J262" s="88" t="s">
        <v>822</v>
      </c>
      <c r="K262" s="88" t="s">
        <v>138</v>
      </c>
      <c r="L262" s="89">
        <v>6.1409999999999999E-2</v>
      </c>
      <c r="M262" s="89">
        <v>6.290000000372889E-2</v>
      </c>
      <c r="N262" s="90">
        <v>11342.865326000001</v>
      </c>
      <c r="O262" s="102">
        <v>100.91</v>
      </c>
      <c r="P262" s="90">
        <v>3.9958282189999998</v>
      </c>
      <c r="Q262" s="91">
        <f t="shared" si="4"/>
        <v>6.9473343323585589E-5</v>
      </c>
      <c r="R262" s="91">
        <f>P262/'סכום נכסי הקרן'!$C$42</f>
        <v>6.7925114232806587E-6</v>
      </c>
    </row>
    <row r="263" spans="2:18">
      <c r="B263" s="86" t="s">
        <v>3056</v>
      </c>
      <c r="C263" s="88" t="s">
        <v>2685</v>
      </c>
      <c r="D263" s="87">
        <v>8763</v>
      </c>
      <c r="E263" s="87"/>
      <c r="F263" s="87" t="s">
        <v>2713</v>
      </c>
      <c r="G263" s="101">
        <v>44529</v>
      </c>
      <c r="H263" s="87" t="s">
        <v>2683</v>
      </c>
      <c r="I263" s="90">
        <v>3.0100000000040232</v>
      </c>
      <c r="J263" s="88" t="s">
        <v>822</v>
      </c>
      <c r="K263" s="88" t="s">
        <v>2634</v>
      </c>
      <c r="L263" s="89">
        <v>6.2899999999999998E-2</v>
      </c>
      <c r="M263" s="89">
        <v>7.550000000009241E-2</v>
      </c>
      <c r="N263" s="90">
        <v>1068899.7818209999</v>
      </c>
      <c r="O263" s="102">
        <v>99.34</v>
      </c>
      <c r="P263" s="90">
        <v>367.92931985199994</v>
      </c>
      <c r="Q263" s="91">
        <f t="shared" si="4"/>
        <v>6.3969917013320249E-3</v>
      </c>
      <c r="R263" s="91">
        <f>P263/'סכום נכסי הקרן'!$C$42</f>
        <v>6.2544333016398691E-4</v>
      </c>
    </row>
    <row r="264" spans="2:18">
      <c r="B264" s="86" t="s">
        <v>3057</v>
      </c>
      <c r="C264" s="88" t="s">
        <v>2684</v>
      </c>
      <c r="D264" s="87">
        <v>6211</v>
      </c>
      <c r="E264" s="87"/>
      <c r="F264" s="87" t="s">
        <v>424</v>
      </c>
      <c r="G264" s="101">
        <v>43186</v>
      </c>
      <c r="H264" s="87" t="s">
        <v>316</v>
      </c>
      <c r="I264" s="90">
        <v>3.7900000000006928</v>
      </c>
      <c r="J264" s="88" t="s">
        <v>546</v>
      </c>
      <c r="K264" s="88" t="s">
        <v>132</v>
      </c>
      <c r="L264" s="89">
        <v>4.8000000000000001E-2</v>
      </c>
      <c r="M264" s="89">
        <v>6.5100000000006111E-2</v>
      </c>
      <c r="N264" s="90">
        <v>291897.007117</v>
      </c>
      <c r="O264" s="102">
        <v>94.38</v>
      </c>
      <c r="P264" s="90">
        <v>995.905026389</v>
      </c>
      <c r="Q264" s="91">
        <f t="shared" si="4"/>
        <v>1.7315271834514156E-2</v>
      </c>
      <c r="R264" s="91">
        <f>P264/'סכום נכסי הקרן'!$C$42</f>
        <v>1.6929397104920711E-3</v>
      </c>
    </row>
    <row r="265" spans="2:18">
      <c r="B265" s="86" t="s">
        <v>3057</v>
      </c>
      <c r="C265" s="88" t="s">
        <v>2684</v>
      </c>
      <c r="D265" s="87">
        <v>6831</v>
      </c>
      <c r="E265" s="87"/>
      <c r="F265" s="87" t="s">
        <v>424</v>
      </c>
      <c r="G265" s="101">
        <v>43552</v>
      </c>
      <c r="H265" s="87" t="s">
        <v>316</v>
      </c>
      <c r="I265" s="90">
        <v>3.7799999999962681</v>
      </c>
      <c r="J265" s="88" t="s">
        <v>546</v>
      </c>
      <c r="K265" s="88" t="s">
        <v>132</v>
      </c>
      <c r="L265" s="89">
        <v>4.5999999999999999E-2</v>
      </c>
      <c r="M265" s="89">
        <v>7.119999999993365E-2</v>
      </c>
      <c r="N265" s="90">
        <v>145576.980667</v>
      </c>
      <c r="O265" s="102">
        <v>91.64</v>
      </c>
      <c r="P265" s="90">
        <v>482.26536550999998</v>
      </c>
      <c r="Q265" s="91">
        <f t="shared" si="4"/>
        <v>8.3848918108735942E-3</v>
      </c>
      <c r="R265" s="91">
        <f>P265/'סכום נכסי הקרן'!$C$42</f>
        <v>8.1980326098680489E-4</v>
      </c>
    </row>
    <row r="266" spans="2:18">
      <c r="B266" s="86" t="s">
        <v>3057</v>
      </c>
      <c r="C266" s="88" t="s">
        <v>2684</v>
      </c>
      <c r="D266" s="87">
        <v>7598</v>
      </c>
      <c r="E266" s="87"/>
      <c r="F266" s="87" t="s">
        <v>424</v>
      </c>
      <c r="G266" s="101">
        <v>43942</v>
      </c>
      <c r="H266" s="87" t="s">
        <v>316</v>
      </c>
      <c r="I266" s="90">
        <v>3.679999999997412</v>
      </c>
      <c r="J266" s="88" t="s">
        <v>546</v>
      </c>
      <c r="K266" s="88" t="s">
        <v>132</v>
      </c>
      <c r="L266" s="89">
        <v>5.4400000000000004E-2</v>
      </c>
      <c r="M266" s="89">
        <v>8.7199999999959116E-2</v>
      </c>
      <c r="N266" s="90">
        <v>147931.187538</v>
      </c>
      <c r="O266" s="102">
        <v>89.6</v>
      </c>
      <c r="P266" s="90">
        <v>479.15503291800002</v>
      </c>
      <c r="Q266" s="91">
        <f t="shared" si="4"/>
        <v>8.3308141097884793E-3</v>
      </c>
      <c r="R266" s="91">
        <f>P266/'סכום נכסי הקרן'!$C$42</f>
        <v>8.1451600425216757E-4</v>
      </c>
    </row>
    <row r="267" spans="2:18">
      <c r="B267" s="86" t="s">
        <v>3058</v>
      </c>
      <c r="C267" s="88" t="s">
        <v>2685</v>
      </c>
      <c r="D267" s="87">
        <v>9459</v>
      </c>
      <c r="E267" s="87"/>
      <c r="F267" s="87" t="s">
        <v>310</v>
      </c>
      <c r="G267" s="101">
        <v>44195</v>
      </c>
      <c r="H267" s="87" t="s">
        <v>2683</v>
      </c>
      <c r="I267" s="90">
        <v>3.2199999999999998</v>
      </c>
      <c r="J267" s="88" t="s">
        <v>822</v>
      </c>
      <c r="K267" s="88" t="s">
        <v>135</v>
      </c>
      <c r="L267" s="89">
        <v>7.1439000000000002E-2</v>
      </c>
      <c r="M267" s="89">
        <v>7.4099999999999999E-2</v>
      </c>
      <c r="N267" s="90">
        <v>31676.75</v>
      </c>
      <c r="O267" s="102">
        <v>99.93</v>
      </c>
      <c r="P267" s="90">
        <v>141.40734</v>
      </c>
      <c r="Q267" s="91">
        <f t="shared" si="4"/>
        <v>2.4585743284914214E-3</v>
      </c>
      <c r="R267" s="91">
        <f>P267/'סכום נכסי הקרן'!$C$42</f>
        <v>2.4037844462846064E-4</v>
      </c>
    </row>
    <row r="268" spans="2:18">
      <c r="B268" s="86" t="s">
        <v>3058</v>
      </c>
      <c r="C268" s="88" t="s">
        <v>2685</v>
      </c>
      <c r="D268" s="87">
        <v>9448</v>
      </c>
      <c r="E268" s="87"/>
      <c r="F268" s="87" t="s">
        <v>310</v>
      </c>
      <c r="G268" s="101">
        <v>43788</v>
      </c>
      <c r="H268" s="87" t="s">
        <v>2683</v>
      </c>
      <c r="I268" s="90">
        <v>3.29</v>
      </c>
      <c r="J268" s="88" t="s">
        <v>822</v>
      </c>
      <c r="K268" s="88" t="s">
        <v>134</v>
      </c>
      <c r="L268" s="89">
        <v>5.9389999999999998E-2</v>
      </c>
      <c r="M268" s="89">
        <v>6.2800000000000009E-2</v>
      </c>
      <c r="N268" s="90">
        <v>123811.34</v>
      </c>
      <c r="O268" s="102">
        <v>99.76</v>
      </c>
      <c r="P268" s="90">
        <v>485.68248999999997</v>
      </c>
      <c r="Q268" s="91">
        <f t="shared" si="4"/>
        <v>8.4443035397723451E-3</v>
      </c>
      <c r="R268" s="91">
        <f>P268/'סכום נכסי הקרן'!$C$42</f>
        <v>8.2561203350178206E-4</v>
      </c>
    </row>
    <row r="269" spans="2:18">
      <c r="B269" s="86" t="s">
        <v>3059</v>
      </c>
      <c r="C269" s="88" t="s">
        <v>2685</v>
      </c>
      <c r="D269" s="87">
        <v>7088</v>
      </c>
      <c r="E269" s="87"/>
      <c r="F269" s="87" t="s">
        <v>688</v>
      </c>
      <c r="G269" s="101">
        <v>43684</v>
      </c>
      <c r="H269" s="87" t="s">
        <v>685</v>
      </c>
      <c r="I269" s="90">
        <v>7.36</v>
      </c>
      <c r="J269" s="88" t="s">
        <v>776</v>
      </c>
      <c r="K269" s="88" t="s">
        <v>132</v>
      </c>
      <c r="L269" s="89">
        <v>4.36E-2</v>
      </c>
      <c r="M269" s="89">
        <v>3.9300000000000002E-2</v>
      </c>
      <c r="N269" s="90">
        <v>66415.17</v>
      </c>
      <c r="O269" s="102">
        <v>104.45</v>
      </c>
      <c r="P269" s="90">
        <v>250.77486999999999</v>
      </c>
      <c r="Q269" s="91">
        <f t="shared" si="4"/>
        <v>4.3600894947374976E-3</v>
      </c>
      <c r="R269" s="91">
        <f>P269/'סכום נכסי הקרן'!$C$42</f>
        <v>4.2629239191193622E-4</v>
      </c>
    </row>
    <row r="270" spans="2:18">
      <c r="B270" s="86" t="s">
        <v>3060</v>
      </c>
      <c r="C270" s="88" t="s">
        <v>2685</v>
      </c>
      <c r="D270" s="87">
        <v>7310</v>
      </c>
      <c r="E270" s="87"/>
      <c r="F270" s="87" t="s">
        <v>798</v>
      </c>
      <c r="G270" s="101">
        <v>43811</v>
      </c>
      <c r="H270" s="87" t="s">
        <v>716</v>
      </c>
      <c r="I270" s="90">
        <v>7.5799999999999992</v>
      </c>
      <c r="J270" s="88" t="s">
        <v>776</v>
      </c>
      <c r="K270" s="88" t="s">
        <v>132</v>
      </c>
      <c r="L270" s="89">
        <v>4.4800000000000006E-2</v>
      </c>
      <c r="M270" s="89">
        <v>6.1499999999999985E-2</v>
      </c>
      <c r="N270" s="90">
        <v>21562.14</v>
      </c>
      <c r="O270" s="102">
        <v>89.14</v>
      </c>
      <c r="P270" s="90">
        <v>69.482070000000007</v>
      </c>
      <c r="Q270" s="91">
        <f t="shared" si="4"/>
        <v>1.2080478537567E-3</v>
      </c>
      <c r="R270" s="91">
        <f>P270/'סכום נכסי הקרן'!$C$42</f>
        <v>1.1811262354673971E-4</v>
      </c>
    </row>
    <row r="271" spans="2:18">
      <c r="B271" s="86" t="s">
        <v>3061</v>
      </c>
      <c r="C271" s="88" t="s">
        <v>2685</v>
      </c>
      <c r="D271" s="87" t="s">
        <v>2862</v>
      </c>
      <c r="E271" s="87"/>
      <c r="F271" s="87" t="s">
        <v>695</v>
      </c>
      <c r="G271" s="101">
        <v>43185</v>
      </c>
      <c r="H271" s="87" t="s">
        <v>311</v>
      </c>
      <c r="I271" s="90">
        <v>4.0299999999987959</v>
      </c>
      <c r="J271" s="88" t="s">
        <v>776</v>
      </c>
      <c r="K271" s="88" t="s">
        <v>140</v>
      </c>
      <c r="L271" s="89">
        <v>4.2199999999999994E-2</v>
      </c>
      <c r="M271" s="89">
        <v>7.0299999999930599E-2</v>
      </c>
      <c r="N271" s="90">
        <v>72059.809389999995</v>
      </c>
      <c r="O271" s="102">
        <v>90.74</v>
      </c>
      <c r="P271" s="90">
        <v>174.367704807</v>
      </c>
      <c r="Q271" s="91">
        <f t="shared" si="4"/>
        <v>3.0316386883202837E-3</v>
      </c>
      <c r="R271" s="91">
        <f>P271/'סכום נכסי הקרן'!$C$42</f>
        <v>2.9640779378878931E-4</v>
      </c>
    </row>
    <row r="272" spans="2:18">
      <c r="B272" s="86" t="s">
        <v>3062</v>
      </c>
      <c r="C272" s="88" t="s">
        <v>2685</v>
      </c>
      <c r="D272" s="87">
        <v>6812</v>
      </c>
      <c r="E272" s="87"/>
      <c r="F272" s="87" t="s">
        <v>535</v>
      </c>
      <c r="G272" s="101">
        <v>43536</v>
      </c>
      <c r="H272" s="87"/>
      <c r="I272" s="90">
        <v>2.8299999999939707</v>
      </c>
      <c r="J272" s="88" t="s">
        <v>776</v>
      </c>
      <c r="K272" s="88" t="s">
        <v>132</v>
      </c>
      <c r="L272" s="89">
        <v>7.1569999999999995E-2</v>
      </c>
      <c r="M272" s="89">
        <v>6.9599999999906417E-2</v>
      </c>
      <c r="N272" s="90">
        <v>60382.719529000002</v>
      </c>
      <c r="O272" s="102">
        <v>101.82</v>
      </c>
      <c r="P272" s="90">
        <v>222.25629269800001</v>
      </c>
      <c r="Q272" s="91">
        <f t="shared" si="4"/>
        <v>3.8642521355184123E-3</v>
      </c>
      <c r="R272" s="91">
        <f>P272/'סכום נכסי הקרן'!$C$42</f>
        <v>3.7781364070375086E-4</v>
      </c>
    </row>
    <row r="273" spans="2:18">
      <c r="B273" s="86" t="s">
        <v>3062</v>
      </c>
      <c r="C273" s="88" t="s">
        <v>2685</v>
      </c>
      <c r="D273" s="87">
        <v>6872</v>
      </c>
      <c r="E273" s="87"/>
      <c r="F273" s="87" t="s">
        <v>535</v>
      </c>
      <c r="G273" s="101">
        <v>43570</v>
      </c>
      <c r="H273" s="87"/>
      <c r="I273" s="90">
        <v>2.8199999999976582</v>
      </c>
      <c r="J273" s="88" t="s">
        <v>776</v>
      </c>
      <c r="K273" s="88" t="s">
        <v>132</v>
      </c>
      <c r="L273" s="89">
        <v>7.1569999999999995E-2</v>
      </c>
      <c r="M273" s="89">
        <v>6.9599999999901851E-2</v>
      </c>
      <c r="N273" s="90">
        <v>48720.980703000001</v>
      </c>
      <c r="O273" s="102">
        <v>101.82</v>
      </c>
      <c r="P273" s="90">
        <v>179.33184583100001</v>
      </c>
      <c r="Q273" s="91">
        <f t="shared" si="4"/>
        <v>3.1179475721774979E-3</v>
      </c>
      <c r="R273" s="91">
        <f>P273/'סכום נכסי הקרן'!$C$42</f>
        <v>3.048463408844737E-4</v>
      </c>
    </row>
    <row r="274" spans="2:18">
      <c r="B274" s="86" t="s">
        <v>3062</v>
      </c>
      <c r="C274" s="88" t="s">
        <v>2685</v>
      </c>
      <c r="D274" s="87">
        <v>7258</v>
      </c>
      <c r="E274" s="87"/>
      <c r="F274" s="87" t="s">
        <v>535</v>
      </c>
      <c r="G274" s="101">
        <v>43774</v>
      </c>
      <c r="H274" s="87"/>
      <c r="I274" s="90">
        <v>2.8299999999991448</v>
      </c>
      <c r="J274" s="88" t="s">
        <v>776</v>
      </c>
      <c r="K274" s="88" t="s">
        <v>132</v>
      </c>
      <c r="L274" s="89">
        <v>7.1569999999999995E-2</v>
      </c>
      <c r="M274" s="89">
        <v>6.8199999999965802E-2</v>
      </c>
      <c r="N274" s="90">
        <v>44494.891143000008</v>
      </c>
      <c r="O274" s="102">
        <v>101.82</v>
      </c>
      <c r="P274" s="90">
        <v>163.77648475800001</v>
      </c>
      <c r="Q274" s="91">
        <f t="shared" si="4"/>
        <v>2.8474947696250094E-3</v>
      </c>
      <c r="R274" s="91">
        <f>P274/'סכום נכסי הקרן'!$C$42</f>
        <v>2.7840377078618996E-4</v>
      </c>
    </row>
    <row r="275" spans="2:18">
      <c r="B275" s="86" t="s">
        <v>3063</v>
      </c>
      <c r="C275" s="88" t="s">
        <v>2685</v>
      </c>
      <c r="D275" s="87">
        <v>6861</v>
      </c>
      <c r="E275" s="87"/>
      <c r="F275" s="87" t="s">
        <v>535</v>
      </c>
      <c r="G275" s="101">
        <v>43563</v>
      </c>
      <c r="H275" s="87"/>
      <c r="I275" s="90">
        <v>1.0100000000002589</v>
      </c>
      <c r="J275" s="88" t="s">
        <v>744</v>
      </c>
      <c r="K275" s="88" t="s">
        <v>132</v>
      </c>
      <c r="L275" s="89">
        <v>7.3651999999999995E-2</v>
      </c>
      <c r="M275" s="89">
        <v>7.0199999999999999E-2</v>
      </c>
      <c r="N275" s="90">
        <v>325767.22044900001</v>
      </c>
      <c r="O275" s="102">
        <v>101.63</v>
      </c>
      <c r="P275" s="90">
        <v>1196.8442074689999</v>
      </c>
      <c r="Q275" s="91">
        <f t="shared" si="4"/>
        <v>2.0808894670438918E-2</v>
      </c>
      <c r="R275" s="91">
        <f>P275/'סכום נכסי הקרן'!$C$42</f>
        <v>2.0345163769715266E-3</v>
      </c>
    </row>
    <row r="276" spans="2:18">
      <c r="B276" s="86" t="s">
        <v>3064</v>
      </c>
      <c r="C276" s="88" t="s">
        <v>2685</v>
      </c>
      <c r="D276" s="87">
        <v>6932</v>
      </c>
      <c r="E276" s="87"/>
      <c r="F276" s="87" t="s">
        <v>535</v>
      </c>
      <c r="G276" s="101">
        <v>43098</v>
      </c>
      <c r="H276" s="87"/>
      <c r="I276" s="90">
        <v>1.9900000000000002</v>
      </c>
      <c r="J276" s="88" t="s">
        <v>776</v>
      </c>
      <c r="K276" s="88" t="s">
        <v>132</v>
      </c>
      <c r="L276" s="89">
        <v>7.6569999999999999E-2</v>
      </c>
      <c r="M276" s="89">
        <v>6.6200000000030734E-2</v>
      </c>
      <c r="N276" s="90">
        <v>88142.558606000006</v>
      </c>
      <c r="O276" s="102">
        <v>102.14</v>
      </c>
      <c r="P276" s="90">
        <v>325.4541443</v>
      </c>
      <c r="Q276" s="91">
        <f t="shared" si="4"/>
        <v>5.6584983797667264E-3</v>
      </c>
      <c r="R276" s="91">
        <f>P276/'סכום נכסי הקרן'!$C$42</f>
        <v>5.5323974699418425E-4</v>
      </c>
    </row>
    <row r="277" spans="2:18">
      <c r="B277" s="86" t="s">
        <v>3064</v>
      </c>
      <c r="C277" s="88" t="s">
        <v>2685</v>
      </c>
      <c r="D277" s="87">
        <v>9335</v>
      </c>
      <c r="E277" s="87"/>
      <c r="F277" s="87" t="s">
        <v>535</v>
      </c>
      <c r="G277" s="101">
        <v>44064</v>
      </c>
      <c r="H277" s="87"/>
      <c r="I277" s="90">
        <v>2.7499999999992744</v>
      </c>
      <c r="J277" s="88" t="s">
        <v>776</v>
      </c>
      <c r="K277" s="88" t="s">
        <v>132</v>
      </c>
      <c r="L277" s="89">
        <v>8.3454E-2</v>
      </c>
      <c r="M277" s="89">
        <v>0.10069999999995559</v>
      </c>
      <c r="N277" s="90">
        <v>295627.49751000002</v>
      </c>
      <c r="O277" s="102">
        <v>96.7</v>
      </c>
      <c r="P277" s="90">
        <v>1033.4265399369999</v>
      </c>
      <c r="Q277" s="91">
        <f t="shared" si="4"/>
        <v>1.7967638465378265E-2</v>
      </c>
      <c r="R277" s="91">
        <f>P277/'סכום נכסי הקרן'!$C$42</f>
        <v>1.7567225598602435E-3</v>
      </c>
    </row>
    <row r="278" spans="2:18">
      <c r="B278" s="86" t="s">
        <v>3064</v>
      </c>
      <c r="C278" s="88" t="s">
        <v>2685</v>
      </c>
      <c r="D278" s="87" t="s">
        <v>2863</v>
      </c>
      <c r="E278" s="87"/>
      <c r="F278" s="87" t="s">
        <v>535</v>
      </c>
      <c r="G278" s="101">
        <v>42817</v>
      </c>
      <c r="H278" s="87"/>
      <c r="I278" s="90">
        <v>2.0299999999985689</v>
      </c>
      <c r="J278" s="88" t="s">
        <v>776</v>
      </c>
      <c r="K278" s="88" t="s">
        <v>132</v>
      </c>
      <c r="L278" s="89">
        <v>5.7820000000000003E-2</v>
      </c>
      <c r="M278" s="89">
        <v>7.7299999999747182E-2</v>
      </c>
      <c r="N278" s="90">
        <v>29960.649544</v>
      </c>
      <c r="O278" s="102">
        <v>96.77</v>
      </c>
      <c r="P278" s="90">
        <v>104.80941020499999</v>
      </c>
      <c r="Q278" s="91">
        <f t="shared" si="4"/>
        <v>1.8222655578864562E-3</v>
      </c>
      <c r="R278" s="91">
        <f>P278/'סכום נכסי הקרן'!$C$42</f>
        <v>1.7816559598323684E-4</v>
      </c>
    </row>
    <row r="279" spans="2:18">
      <c r="B279" s="86" t="s">
        <v>3064</v>
      </c>
      <c r="C279" s="88" t="s">
        <v>2685</v>
      </c>
      <c r="D279" s="87">
        <v>7291</v>
      </c>
      <c r="E279" s="87"/>
      <c r="F279" s="87" t="s">
        <v>535</v>
      </c>
      <c r="G279" s="101">
        <v>43798</v>
      </c>
      <c r="H279" s="87"/>
      <c r="I279" s="90">
        <v>1.9899999999872895</v>
      </c>
      <c r="J279" s="88" t="s">
        <v>776</v>
      </c>
      <c r="K279" s="88" t="s">
        <v>132</v>
      </c>
      <c r="L279" s="89">
        <v>7.6569999999999999E-2</v>
      </c>
      <c r="M279" s="89">
        <v>7.649999999872896E-2</v>
      </c>
      <c r="N279" s="90">
        <v>5184.8565259999996</v>
      </c>
      <c r="O279" s="102">
        <v>100.74</v>
      </c>
      <c r="P279" s="90">
        <v>18.881956375999998</v>
      </c>
      <c r="Q279" s="91">
        <f t="shared" si="4"/>
        <v>3.2829054855093456E-4</v>
      </c>
      <c r="R279" s="91">
        <f>P279/'סכום נכסי הקרן'!$C$42</f>
        <v>3.2097451979545934E-5</v>
      </c>
    </row>
    <row r="280" spans="2:18">
      <c r="B280" s="86" t="s">
        <v>3065</v>
      </c>
      <c r="C280" s="88" t="s">
        <v>2685</v>
      </c>
      <c r="D280" s="87">
        <v>9040</v>
      </c>
      <c r="E280" s="87"/>
      <c r="F280" s="87" t="s">
        <v>535</v>
      </c>
      <c r="G280" s="101">
        <v>44665</v>
      </c>
      <c r="H280" s="87"/>
      <c r="I280" s="90">
        <v>4.2999999999993594</v>
      </c>
      <c r="J280" s="88" t="s">
        <v>822</v>
      </c>
      <c r="K280" s="88" t="s">
        <v>134</v>
      </c>
      <c r="L280" s="89">
        <v>5.2839999999999998E-2</v>
      </c>
      <c r="M280" s="89">
        <v>6.7599999999989752E-2</v>
      </c>
      <c r="N280" s="90">
        <v>194194</v>
      </c>
      <c r="O280" s="102">
        <v>102.27</v>
      </c>
      <c r="P280" s="90">
        <v>780.94360275500003</v>
      </c>
      <c r="Q280" s="91">
        <f t="shared" si="4"/>
        <v>1.3577851713588881E-2</v>
      </c>
      <c r="R280" s="91">
        <f>P280/'סכום נכסי הקרן'!$C$42</f>
        <v>1.3275266232487884E-3</v>
      </c>
    </row>
    <row r="281" spans="2:18">
      <c r="B281" s="86" t="s">
        <v>3066</v>
      </c>
      <c r="C281" s="88" t="s">
        <v>2685</v>
      </c>
      <c r="D281" s="87">
        <v>9186</v>
      </c>
      <c r="E281" s="87"/>
      <c r="F281" s="87" t="s">
        <v>535</v>
      </c>
      <c r="G281" s="101">
        <v>44778</v>
      </c>
      <c r="H281" s="87"/>
      <c r="I281" s="90">
        <v>3.5600000000027925</v>
      </c>
      <c r="J281" s="88" t="s">
        <v>809</v>
      </c>
      <c r="K281" s="88" t="s">
        <v>134</v>
      </c>
      <c r="L281" s="89">
        <v>5.842E-2</v>
      </c>
      <c r="M281" s="89">
        <v>6.6400000000044007E-2</v>
      </c>
      <c r="N281" s="90">
        <v>116300.01852</v>
      </c>
      <c r="O281" s="102">
        <v>103.37</v>
      </c>
      <c r="P281" s="90">
        <v>472.72644087799995</v>
      </c>
      <c r="Q281" s="91">
        <f t="shared" si="4"/>
        <v>8.2190435937891798E-3</v>
      </c>
      <c r="R281" s="91">
        <f>P281/'סכום נכסי הקרן'!$C$42</f>
        <v>8.0358803576251127E-4</v>
      </c>
    </row>
    <row r="282" spans="2:18">
      <c r="B282" s="86" t="s">
        <v>3066</v>
      </c>
      <c r="C282" s="88" t="s">
        <v>2685</v>
      </c>
      <c r="D282" s="87">
        <v>9187</v>
      </c>
      <c r="E282" s="87"/>
      <c r="F282" s="87" t="s">
        <v>535</v>
      </c>
      <c r="G282" s="101">
        <v>44778</v>
      </c>
      <c r="H282" s="87"/>
      <c r="I282" s="90">
        <v>3.3499999999996195</v>
      </c>
      <c r="J282" s="88" t="s">
        <v>809</v>
      </c>
      <c r="K282" s="88" t="s">
        <v>132</v>
      </c>
      <c r="L282" s="89">
        <v>7.9612000000000002E-2</v>
      </c>
      <c r="M282" s="89">
        <v>0.1043999999999892</v>
      </c>
      <c r="N282" s="90">
        <v>320252.99567500001</v>
      </c>
      <c r="O282" s="102">
        <v>102.18</v>
      </c>
      <c r="P282" s="90">
        <v>1182.9527534870001</v>
      </c>
      <c r="Q282" s="91">
        <f t="shared" si="4"/>
        <v>2.056737133688661E-2</v>
      </c>
      <c r="R282" s="91">
        <f>P282/'סכום נכסי הקרן'!$C$42</f>
        <v>2.0109022838005431E-3</v>
      </c>
    </row>
    <row r="283" spans="2:18">
      <c r="B283" s="86" t="s">
        <v>3067</v>
      </c>
      <c r="C283" s="88" t="s">
        <v>2685</v>
      </c>
      <c r="D283" s="87">
        <v>9047</v>
      </c>
      <c r="E283" s="87"/>
      <c r="F283" s="87" t="s">
        <v>535</v>
      </c>
      <c r="G283" s="101">
        <v>44677</v>
      </c>
      <c r="H283" s="87"/>
      <c r="I283" s="90">
        <v>3.2000000000053843</v>
      </c>
      <c r="J283" s="88" t="s">
        <v>822</v>
      </c>
      <c r="K283" s="88" t="s">
        <v>2634</v>
      </c>
      <c r="L283" s="89">
        <v>0.10460000000000001</v>
      </c>
      <c r="M283" s="89">
        <v>0.11500000000017949</v>
      </c>
      <c r="N283" s="90">
        <v>325926.60292199999</v>
      </c>
      <c r="O283" s="102">
        <v>98.67</v>
      </c>
      <c r="P283" s="90">
        <v>111.431546432</v>
      </c>
      <c r="Q283" s="91">
        <f t="shared" si="4"/>
        <v>1.9374011238866035E-3</v>
      </c>
      <c r="R283" s="91">
        <f>P283/'סכום נכסי הקרן'!$C$42</f>
        <v>1.8942257038332135E-4</v>
      </c>
    </row>
    <row r="284" spans="2:18">
      <c r="B284" s="86" t="s">
        <v>3067</v>
      </c>
      <c r="C284" s="88" t="s">
        <v>2685</v>
      </c>
      <c r="D284" s="87">
        <v>9048</v>
      </c>
      <c r="E284" s="87"/>
      <c r="F284" s="87" t="s">
        <v>535</v>
      </c>
      <c r="G284" s="101">
        <v>44677</v>
      </c>
      <c r="H284" s="87"/>
      <c r="I284" s="90">
        <v>3.4199999999990469</v>
      </c>
      <c r="J284" s="88" t="s">
        <v>822</v>
      </c>
      <c r="K284" s="88" t="s">
        <v>2634</v>
      </c>
      <c r="L284" s="89">
        <v>6.54E-2</v>
      </c>
      <c r="M284" s="89">
        <v>7.3299999999946422E-2</v>
      </c>
      <c r="N284" s="90">
        <v>1046332.656049</v>
      </c>
      <c r="O284" s="102">
        <v>98.33</v>
      </c>
      <c r="P284" s="90">
        <v>356.49959702699999</v>
      </c>
      <c r="Q284" s="91">
        <f t="shared" si="4"/>
        <v>6.1982691801438228E-3</v>
      </c>
      <c r="R284" s="91">
        <f>P284/'סכום נכסי הקרן'!$C$42</f>
        <v>6.0601393565583826E-4</v>
      </c>
    </row>
    <row r="285" spans="2:18">
      <c r="B285" s="86" t="s">
        <v>3067</v>
      </c>
      <c r="C285" s="88" t="s">
        <v>2685</v>
      </c>
      <c r="D285" s="87">
        <v>9074</v>
      </c>
      <c r="E285" s="87"/>
      <c r="F285" s="87" t="s">
        <v>535</v>
      </c>
      <c r="G285" s="101">
        <v>44684</v>
      </c>
      <c r="H285" s="87"/>
      <c r="I285" s="90">
        <v>3.3500000000055445</v>
      </c>
      <c r="J285" s="88" t="s">
        <v>822</v>
      </c>
      <c r="K285" s="88" t="s">
        <v>2634</v>
      </c>
      <c r="L285" s="89">
        <v>6.4699999999999994E-2</v>
      </c>
      <c r="M285" s="89">
        <v>8.1100000000587757E-2</v>
      </c>
      <c r="N285" s="90">
        <v>52930.760919</v>
      </c>
      <c r="O285" s="102">
        <v>98.33</v>
      </c>
      <c r="P285" s="90">
        <v>18.034222354000001</v>
      </c>
      <c r="Q285" s="91">
        <f t="shared" si="4"/>
        <v>3.1355144728590847E-4</v>
      </c>
      <c r="R285" s="91">
        <f>P285/'סכום נכסי הקרן'!$C$42</f>
        <v>3.0656388271912451E-5</v>
      </c>
    </row>
    <row r="286" spans="2:18">
      <c r="B286" s="86" t="s">
        <v>3067</v>
      </c>
      <c r="C286" s="88" t="s">
        <v>2685</v>
      </c>
      <c r="D286" s="87">
        <v>9220</v>
      </c>
      <c r="E286" s="87"/>
      <c r="F286" s="87" t="s">
        <v>535</v>
      </c>
      <c r="G286" s="101">
        <v>44811</v>
      </c>
      <c r="H286" s="87"/>
      <c r="I286" s="90">
        <v>3.3900000000176109</v>
      </c>
      <c r="J286" s="88" t="s">
        <v>822</v>
      </c>
      <c r="K286" s="88" t="s">
        <v>2634</v>
      </c>
      <c r="L286" s="89">
        <v>6.5199999999999994E-2</v>
      </c>
      <c r="M286" s="89">
        <v>7.7499999999906324E-2</v>
      </c>
      <c r="N286" s="90">
        <v>78327.094960999995</v>
      </c>
      <c r="O286" s="102">
        <v>98.33</v>
      </c>
      <c r="P286" s="90">
        <v>26.687093827000002</v>
      </c>
      <c r="Q286" s="91">
        <f t="shared" si="4"/>
        <v>4.6399432861903836E-4</v>
      </c>
      <c r="R286" s="91">
        <f>P286/'סכום נכסי הקרן'!$C$42</f>
        <v>4.5365411058492817E-5</v>
      </c>
    </row>
    <row r="287" spans="2:18">
      <c r="B287" s="86" t="s">
        <v>3068</v>
      </c>
      <c r="C287" s="88" t="s">
        <v>2685</v>
      </c>
      <c r="D287" s="87" t="s">
        <v>2864</v>
      </c>
      <c r="E287" s="87"/>
      <c r="F287" s="87" t="s">
        <v>535</v>
      </c>
      <c r="G287" s="101">
        <v>42870</v>
      </c>
      <c r="H287" s="87"/>
      <c r="I287" s="90">
        <v>1.200000000006304</v>
      </c>
      <c r="J287" s="88" t="s">
        <v>776</v>
      </c>
      <c r="K287" s="88" t="s">
        <v>132</v>
      </c>
      <c r="L287" s="89">
        <v>7.5953999999999994E-2</v>
      </c>
      <c r="M287" s="89">
        <v>8.1200000000163891E-2</v>
      </c>
      <c r="N287" s="90">
        <v>26516.623963999999</v>
      </c>
      <c r="O287" s="102">
        <v>99.29</v>
      </c>
      <c r="P287" s="90">
        <v>95.177005086999998</v>
      </c>
      <c r="Q287" s="91">
        <f t="shared" si="4"/>
        <v>1.6547920452332646E-3</v>
      </c>
      <c r="R287" s="91">
        <f>P287/'סכום נכסי הקרן'!$C$42</f>
        <v>1.6179146320981742E-4</v>
      </c>
    </row>
    <row r="288" spans="2:18">
      <c r="B288" s="86" t="s">
        <v>3069</v>
      </c>
      <c r="C288" s="88" t="s">
        <v>2685</v>
      </c>
      <c r="D288" s="87">
        <v>8706</v>
      </c>
      <c r="E288" s="87"/>
      <c r="F288" s="87" t="s">
        <v>535</v>
      </c>
      <c r="G288" s="101">
        <v>44498</v>
      </c>
      <c r="H288" s="87"/>
      <c r="I288" s="90">
        <v>3.36</v>
      </c>
      <c r="J288" s="88" t="s">
        <v>776</v>
      </c>
      <c r="K288" s="88" t="s">
        <v>132</v>
      </c>
      <c r="L288" s="89">
        <v>7.8403E-2</v>
      </c>
      <c r="M288" s="89">
        <v>0.09</v>
      </c>
      <c r="N288" s="90">
        <v>105503.71</v>
      </c>
      <c r="O288" s="102">
        <v>99.47</v>
      </c>
      <c r="P288" s="90">
        <v>379.37450999999999</v>
      </c>
      <c r="Q288" s="91">
        <f t="shared" si="4"/>
        <v>6.5959831446515578E-3</v>
      </c>
      <c r="R288" s="91">
        <f>P288/'סכום נכסי הקרן'!$C$42</f>
        <v>6.448990175862468E-4</v>
      </c>
    </row>
    <row r="289" spans="2:18">
      <c r="B289" s="86" t="s">
        <v>3070</v>
      </c>
      <c r="C289" s="88" t="s">
        <v>2685</v>
      </c>
      <c r="D289" s="87">
        <v>8702</v>
      </c>
      <c r="E289" s="87"/>
      <c r="F289" s="87" t="s">
        <v>535</v>
      </c>
      <c r="G289" s="101">
        <v>44497</v>
      </c>
      <c r="H289" s="87"/>
      <c r="I289" s="90">
        <v>0.30000000042509362</v>
      </c>
      <c r="J289" s="88" t="s">
        <v>744</v>
      </c>
      <c r="K289" s="88" t="s">
        <v>132</v>
      </c>
      <c r="L289" s="89">
        <v>6.6985000000000003E-2</v>
      </c>
      <c r="M289" s="89">
        <v>4.9000000002125475E-2</v>
      </c>
      <c r="N289" s="90">
        <v>257.92283900000001</v>
      </c>
      <c r="O289" s="102">
        <v>100.92</v>
      </c>
      <c r="P289" s="90">
        <v>0.94096920199999989</v>
      </c>
      <c r="Q289" s="91">
        <f t="shared" si="4"/>
        <v>1.6360131828646648E-5</v>
      </c>
      <c r="R289" s="91">
        <f>P289/'סכום נכסי הקרן'!$C$42</f>
        <v>1.5995542609035978E-6</v>
      </c>
    </row>
    <row r="290" spans="2:18">
      <c r="B290" s="86" t="s">
        <v>3070</v>
      </c>
      <c r="C290" s="88" t="s">
        <v>2685</v>
      </c>
      <c r="D290" s="87">
        <v>9118</v>
      </c>
      <c r="E290" s="87"/>
      <c r="F290" s="87" t="s">
        <v>535</v>
      </c>
      <c r="G290" s="101">
        <v>44733</v>
      </c>
      <c r="H290" s="87"/>
      <c r="I290" s="90">
        <v>0.30000000008006222</v>
      </c>
      <c r="J290" s="88" t="s">
        <v>744</v>
      </c>
      <c r="K290" s="88" t="s">
        <v>132</v>
      </c>
      <c r="L290" s="89">
        <v>6.6985000000000003E-2</v>
      </c>
      <c r="M290" s="89">
        <v>4.8999999994395631E-2</v>
      </c>
      <c r="N290" s="90">
        <v>1027.087988</v>
      </c>
      <c r="O290" s="102">
        <v>100.92</v>
      </c>
      <c r="P290" s="90">
        <v>3.7470819790000003</v>
      </c>
      <c r="Q290" s="91">
        <f t="shared" si="4"/>
        <v>6.5148524541386828E-5</v>
      </c>
      <c r="R290" s="91">
        <f>P290/'סכום נכסי הקרן'!$C$42</f>
        <v>6.3696675010459447E-6</v>
      </c>
    </row>
    <row r="291" spans="2:18">
      <c r="B291" s="86" t="s">
        <v>3070</v>
      </c>
      <c r="C291" s="88" t="s">
        <v>2685</v>
      </c>
      <c r="D291" s="87">
        <v>9233</v>
      </c>
      <c r="E291" s="87"/>
      <c r="F291" s="87" t="s">
        <v>535</v>
      </c>
      <c r="G291" s="101">
        <v>44819</v>
      </c>
      <c r="H291" s="87"/>
      <c r="I291" s="90">
        <v>0.29999999972807639</v>
      </c>
      <c r="J291" s="88" t="s">
        <v>744</v>
      </c>
      <c r="K291" s="88" t="s">
        <v>132</v>
      </c>
      <c r="L291" s="89">
        <v>6.6985000000000003E-2</v>
      </c>
      <c r="M291" s="89">
        <v>4.9000000032630837E-2</v>
      </c>
      <c r="N291" s="90">
        <v>201.60327799999999</v>
      </c>
      <c r="O291" s="102">
        <v>100.92</v>
      </c>
      <c r="P291" s="90">
        <v>0.73550076399999997</v>
      </c>
      <c r="Q291" s="91">
        <f t="shared" si="4"/>
        <v>1.2787761207842729E-5</v>
      </c>
      <c r="R291" s="91">
        <f>P291/'סכום נכסי הקרן'!$C$42</f>
        <v>1.25027830714703E-6</v>
      </c>
    </row>
    <row r="292" spans="2:18">
      <c r="B292" s="86" t="s">
        <v>3070</v>
      </c>
      <c r="C292" s="88" t="s">
        <v>2685</v>
      </c>
      <c r="D292" s="87">
        <v>9276</v>
      </c>
      <c r="E292" s="87"/>
      <c r="F292" s="87" t="s">
        <v>535</v>
      </c>
      <c r="G292" s="101">
        <v>44854</v>
      </c>
      <c r="H292" s="87"/>
      <c r="I292" s="90">
        <v>0.30000000056666987</v>
      </c>
      <c r="J292" s="88" t="s">
        <v>744</v>
      </c>
      <c r="K292" s="88" t="s">
        <v>132</v>
      </c>
      <c r="L292" s="89">
        <v>6.6985000000000003E-2</v>
      </c>
      <c r="M292" s="89">
        <v>4.8999999960333121E-2</v>
      </c>
      <c r="N292" s="90">
        <v>48.370928999999997</v>
      </c>
      <c r="O292" s="102">
        <v>100.92</v>
      </c>
      <c r="P292" s="90">
        <v>0.17646960299999997</v>
      </c>
      <c r="Q292" s="91">
        <f t="shared" si="4"/>
        <v>3.0681832760228195E-6</v>
      </c>
      <c r="R292" s="91">
        <f>P292/'סכום נכסי הקרן'!$C$42</f>
        <v>2.9998081212292041E-7</v>
      </c>
    </row>
    <row r="293" spans="2:18">
      <c r="B293" s="86" t="s">
        <v>3070</v>
      </c>
      <c r="C293" s="88" t="s">
        <v>2685</v>
      </c>
      <c r="D293" s="87">
        <v>9430</v>
      </c>
      <c r="E293" s="87"/>
      <c r="F293" s="87" t="s">
        <v>535</v>
      </c>
      <c r="G293" s="101">
        <v>44950</v>
      </c>
      <c r="H293" s="87"/>
      <c r="I293" s="90">
        <v>0.29999999937782451</v>
      </c>
      <c r="J293" s="88" t="s">
        <v>744</v>
      </c>
      <c r="K293" s="88" t="s">
        <v>132</v>
      </c>
      <c r="L293" s="89">
        <v>6.6985000000000003E-2</v>
      </c>
      <c r="M293" s="89">
        <v>4.8999999970965151E-2</v>
      </c>
      <c r="N293" s="90">
        <v>264.333843</v>
      </c>
      <c r="O293" s="102">
        <v>100.92</v>
      </c>
      <c r="P293" s="90">
        <v>0.96435812199999993</v>
      </c>
      <c r="Q293" s="91">
        <f t="shared" si="4"/>
        <v>1.6766782560377686E-5</v>
      </c>
      <c r="R293" s="91">
        <f>P293/'סכום נכסי הקרן'!$C$42</f>
        <v>1.6393131037694597E-6</v>
      </c>
    </row>
    <row r="294" spans="2:18">
      <c r="B294" s="86" t="s">
        <v>3070</v>
      </c>
      <c r="C294" s="88" t="s">
        <v>2685</v>
      </c>
      <c r="D294" s="87">
        <v>8060</v>
      </c>
      <c r="E294" s="87"/>
      <c r="F294" s="87" t="s">
        <v>535</v>
      </c>
      <c r="G294" s="101">
        <v>44150</v>
      </c>
      <c r="H294" s="87"/>
      <c r="I294" s="90">
        <v>0.29999999999999993</v>
      </c>
      <c r="J294" s="88" t="s">
        <v>744</v>
      </c>
      <c r="K294" s="88" t="s">
        <v>132</v>
      </c>
      <c r="L294" s="89">
        <v>6.6637000000000002E-2</v>
      </c>
      <c r="M294" s="89">
        <v>4.8600000000015832E-2</v>
      </c>
      <c r="N294" s="90">
        <v>346032.06682599999</v>
      </c>
      <c r="O294" s="102">
        <v>100.92</v>
      </c>
      <c r="P294" s="90">
        <v>1262.4142915</v>
      </c>
      <c r="Q294" s="91">
        <f t="shared" si="4"/>
        <v>2.1948926901549707E-2</v>
      </c>
      <c r="R294" s="91">
        <f>P294/'סכום נכסי הקרן'!$C$42</f>
        <v>2.1459790125994177E-3</v>
      </c>
    </row>
    <row r="295" spans="2:18">
      <c r="B295" s="86" t="s">
        <v>3070</v>
      </c>
      <c r="C295" s="88" t="s">
        <v>2685</v>
      </c>
      <c r="D295" s="87">
        <v>8119</v>
      </c>
      <c r="E295" s="87"/>
      <c r="F295" s="87" t="s">
        <v>535</v>
      </c>
      <c r="G295" s="101">
        <v>44169</v>
      </c>
      <c r="H295" s="87"/>
      <c r="I295" s="90">
        <v>0.30000000013364314</v>
      </c>
      <c r="J295" s="88" t="s">
        <v>744</v>
      </c>
      <c r="K295" s="88" t="s">
        <v>132</v>
      </c>
      <c r="L295" s="89">
        <v>6.6985000000000003E-2</v>
      </c>
      <c r="M295" s="89">
        <v>4.9000000004009295E-2</v>
      </c>
      <c r="N295" s="90">
        <v>820.40405099999998</v>
      </c>
      <c r="O295" s="102">
        <v>100.92</v>
      </c>
      <c r="P295" s="90">
        <v>2.9930455519999999</v>
      </c>
      <c r="Q295" s="91">
        <f t="shared" si="4"/>
        <v>5.203849360402816E-5</v>
      </c>
      <c r="R295" s="91">
        <f>P295/'סכום נכסי הקרן'!$C$42</f>
        <v>5.0878804062921513E-6</v>
      </c>
    </row>
    <row r="296" spans="2:18">
      <c r="B296" s="86" t="s">
        <v>3070</v>
      </c>
      <c r="C296" s="88" t="s">
        <v>2685</v>
      </c>
      <c r="D296" s="87">
        <v>8418</v>
      </c>
      <c r="E296" s="87"/>
      <c r="F296" s="87" t="s">
        <v>535</v>
      </c>
      <c r="G296" s="101">
        <v>44326</v>
      </c>
      <c r="H296" s="87"/>
      <c r="I296" s="90">
        <v>0.29999999952629197</v>
      </c>
      <c r="J296" s="88" t="s">
        <v>744</v>
      </c>
      <c r="K296" s="88" t="s">
        <v>132</v>
      </c>
      <c r="L296" s="89">
        <v>6.6985000000000003E-2</v>
      </c>
      <c r="M296" s="89">
        <v>4.9000000017369302E-2</v>
      </c>
      <c r="N296" s="90">
        <v>173.59013300000004</v>
      </c>
      <c r="O296" s="102">
        <v>100.92</v>
      </c>
      <c r="P296" s="90">
        <v>0.63330151099999998</v>
      </c>
      <c r="Q296" s="91">
        <f t="shared" si="4"/>
        <v>1.1010877067197696E-5</v>
      </c>
      <c r="R296" s="91">
        <f>P296/'סכום נכסי הקרן'!$C$42</f>
        <v>1.0765497193783148E-6</v>
      </c>
    </row>
    <row r="297" spans="2:18">
      <c r="B297" s="86" t="s">
        <v>3071</v>
      </c>
      <c r="C297" s="88" t="s">
        <v>2685</v>
      </c>
      <c r="D297" s="87">
        <v>8718</v>
      </c>
      <c r="E297" s="87"/>
      <c r="F297" s="87" t="s">
        <v>535</v>
      </c>
      <c r="G297" s="101">
        <v>44508</v>
      </c>
      <c r="H297" s="87"/>
      <c r="I297" s="90">
        <v>3.320000000001055</v>
      </c>
      <c r="J297" s="88" t="s">
        <v>776</v>
      </c>
      <c r="K297" s="88" t="s">
        <v>132</v>
      </c>
      <c r="L297" s="89">
        <v>8.4090999999999999E-2</v>
      </c>
      <c r="M297" s="89">
        <v>9.0400000000024877E-2</v>
      </c>
      <c r="N297" s="90">
        <v>295101.72564399999</v>
      </c>
      <c r="O297" s="102">
        <v>99.46</v>
      </c>
      <c r="P297" s="90">
        <v>1061.0320437590001</v>
      </c>
      <c r="Q297" s="91">
        <f t="shared" si="4"/>
        <v>1.8447600700873548E-2</v>
      </c>
      <c r="R297" s="91">
        <f>P297/'סכום נכסי הקרן'!$C$42</f>
        <v>1.8036491767665329E-3</v>
      </c>
    </row>
    <row r="298" spans="2:18">
      <c r="B298" s="86" t="s">
        <v>3072</v>
      </c>
      <c r="C298" s="88" t="s">
        <v>2685</v>
      </c>
      <c r="D298" s="87">
        <v>9382</v>
      </c>
      <c r="E298" s="87"/>
      <c r="F298" s="87" t="s">
        <v>535</v>
      </c>
      <c r="G298" s="101">
        <v>44341</v>
      </c>
      <c r="H298" s="87"/>
      <c r="I298" s="90">
        <v>0.95000000000101048</v>
      </c>
      <c r="J298" s="88" t="s">
        <v>822</v>
      </c>
      <c r="K298" s="88" t="s">
        <v>132</v>
      </c>
      <c r="L298" s="89">
        <v>7.2613999999999998E-2</v>
      </c>
      <c r="M298" s="89">
        <v>8.3400000000087932E-2</v>
      </c>
      <c r="N298" s="90">
        <v>109857.87037999999</v>
      </c>
      <c r="O298" s="102">
        <v>99.67</v>
      </c>
      <c r="P298" s="90">
        <v>395.82564262800003</v>
      </c>
      <c r="Q298" s="91">
        <f t="shared" si="4"/>
        <v>6.882010251545786E-3</v>
      </c>
      <c r="R298" s="91">
        <f>P298/'סכום נכסי הקרן'!$C$42</f>
        <v>6.7286431043098291E-4</v>
      </c>
    </row>
    <row r="299" spans="2:18">
      <c r="B299" s="86" t="s">
        <v>3072</v>
      </c>
      <c r="C299" s="88" t="s">
        <v>2685</v>
      </c>
      <c r="D299" s="87">
        <v>9410</v>
      </c>
      <c r="E299" s="87"/>
      <c r="F299" s="87" t="s">
        <v>535</v>
      </c>
      <c r="G299" s="101">
        <v>44946</v>
      </c>
      <c r="H299" s="87"/>
      <c r="I299" s="90">
        <v>0.95000000013587205</v>
      </c>
      <c r="J299" s="88" t="s">
        <v>822</v>
      </c>
      <c r="K299" s="88" t="s">
        <v>132</v>
      </c>
      <c r="L299" s="89">
        <v>7.2613999999999998E-2</v>
      </c>
      <c r="M299" s="89">
        <v>8.3400000032428159E-2</v>
      </c>
      <c r="N299" s="90">
        <v>306.39952599999998</v>
      </c>
      <c r="O299" s="102">
        <v>99.67</v>
      </c>
      <c r="P299" s="90">
        <v>1.1039790629999999</v>
      </c>
      <c r="Q299" s="91">
        <f t="shared" si="4"/>
        <v>1.9194297718094501E-5</v>
      </c>
      <c r="R299" s="91">
        <f>P299/'סכום נכסי הקרן'!$C$42</f>
        <v>1.8766548473815104E-6</v>
      </c>
    </row>
    <row r="300" spans="2:18">
      <c r="B300" s="86" t="s">
        <v>3072</v>
      </c>
      <c r="C300" s="88" t="s">
        <v>2685</v>
      </c>
      <c r="D300" s="87">
        <v>9460</v>
      </c>
      <c r="E300" s="87"/>
      <c r="F300" s="87" t="s">
        <v>535</v>
      </c>
      <c r="G300" s="101">
        <v>44978</v>
      </c>
      <c r="H300" s="87"/>
      <c r="I300" s="90">
        <v>0.95000000053062472</v>
      </c>
      <c r="J300" s="88" t="s">
        <v>822</v>
      </c>
      <c r="K300" s="88" t="s">
        <v>132</v>
      </c>
      <c r="L300" s="89">
        <v>7.2613999999999998E-2</v>
      </c>
      <c r="M300" s="89">
        <v>8.3400000016979975E-2</v>
      </c>
      <c r="N300" s="90">
        <v>418.436803</v>
      </c>
      <c r="O300" s="102">
        <v>99.67</v>
      </c>
      <c r="P300" s="90">
        <v>1.507657316</v>
      </c>
      <c r="Q300" s="91">
        <f t="shared" si="4"/>
        <v>2.621283713617609E-5</v>
      </c>
      <c r="R300" s="91">
        <f>P300/'סכום נכסי הקרן'!$C$42</f>
        <v>2.5628678161458915E-6</v>
      </c>
    </row>
    <row r="301" spans="2:18">
      <c r="B301" s="86" t="s">
        <v>3072</v>
      </c>
      <c r="C301" s="88" t="s">
        <v>2685</v>
      </c>
      <c r="D301" s="87">
        <v>9511</v>
      </c>
      <c r="E301" s="87"/>
      <c r="F301" s="87" t="s">
        <v>535</v>
      </c>
      <c r="G301" s="101">
        <v>45005</v>
      </c>
      <c r="H301" s="87"/>
      <c r="I301" s="90">
        <v>0.94999999910594346</v>
      </c>
      <c r="J301" s="88" t="s">
        <v>822</v>
      </c>
      <c r="K301" s="88" t="s">
        <v>132</v>
      </c>
      <c r="L301" s="89">
        <v>7.2568999999999995E-2</v>
      </c>
      <c r="M301" s="89">
        <v>8.3099999958362508E-2</v>
      </c>
      <c r="N301" s="90">
        <v>217.27846199999999</v>
      </c>
      <c r="O301" s="102">
        <v>99.68</v>
      </c>
      <c r="P301" s="90">
        <v>0.78294814599999996</v>
      </c>
      <c r="Q301" s="91">
        <f t="shared" si="4"/>
        <v>1.3612703642509316E-5</v>
      </c>
      <c r="R301" s="91">
        <f>P301/'סכום נכסי הקרן'!$C$42</f>
        <v>1.3309341478328982E-6</v>
      </c>
    </row>
    <row r="302" spans="2:18">
      <c r="B302" s="86" t="s">
        <v>3073</v>
      </c>
      <c r="C302" s="88" t="s">
        <v>2685</v>
      </c>
      <c r="D302" s="87">
        <v>8806</v>
      </c>
      <c r="E302" s="87"/>
      <c r="F302" s="87" t="s">
        <v>535</v>
      </c>
      <c r="G302" s="101">
        <v>44137</v>
      </c>
      <c r="H302" s="87"/>
      <c r="I302" s="90">
        <v>0.45999999999997249</v>
      </c>
      <c r="J302" s="88" t="s">
        <v>744</v>
      </c>
      <c r="K302" s="88" t="s">
        <v>132</v>
      </c>
      <c r="L302" s="89">
        <v>6.7805000000000004E-2</v>
      </c>
      <c r="M302" s="89">
        <v>5.2099999999982556E-2</v>
      </c>
      <c r="N302" s="90">
        <v>397165.70485200005</v>
      </c>
      <c r="O302" s="102">
        <v>101.45</v>
      </c>
      <c r="P302" s="90">
        <v>1456.5725233740002</v>
      </c>
      <c r="Q302" s="91">
        <f t="shared" si="4"/>
        <v>2.5324652974543525E-2</v>
      </c>
      <c r="R302" s="91">
        <f>P302/'סכום נכסי הקרן'!$C$42</f>
        <v>2.4760287383752094E-3</v>
      </c>
    </row>
    <row r="303" spans="2:18">
      <c r="B303" s="86" t="s">
        <v>3073</v>
      </c>
      <c r="C303" s="88" t="s">
        <v>2685</v>
      </c>
      <c r="D303" s="87">
        <v>9044</v>
      </c>
      <c r="E303" s="87"/>
      <c r="F303" s="87" t="s">
        <v>535</v>
      </c>
      <c r="G303" s="101">
        <v>44679</v>
      </c>
      <c r="H303" s="87"/>
      <c r="I303" s="90">
        <v>0.45999999995854229</v>
      </c>
      <c r="J303" s="88" t="s">
        <v>744</v>
      </c>
      <c r="K303" s="88" t="s">
        <v>132</v>
      </c>
      <c r="L303" s="89">
        <v>6.7805000000000004E-2</v>
      </c>
      <c r="M303" s="89">
        <v>5.2099999999585415E-2</v>
      </c>
      <c r="N303" s="90">
        <v>3420.092373</v>
      </c>
      <c r="O303" s="102">
        <v>101.45</v>
      </c>
      <c r="P303" s="90">
        <v>12.542907112</v>
      </c>
      <c r="Q303" s="91">
        <f t="shared" si="4"/>
        <v>2.1807686524769984E-4</v>
      </c>
      <c r="R303" s="91">
        <f>P303/'סכום נכסי הקרן'!$C$42</f>
        <v>2.1321697322796804E-5</v>
      </c>
    </row>
    <row r="304" spans="2:18">
      <c r="B304" s="86" t="s">
        <v>3073</v>
      </c>
      <c r="C304" s="88" t="s">
        <v>2685</v>
      </c>
      <c r="D304" s="87">
        <v>9224</v>
      </c>
      <c r="E304" s="87"/>
      <c r="F304" s="87" t="s">
        <v>535</v>
      </c>
      <c r="G304" s="101">
        <v>44810</v>
      </c>
      <c r="H304" s="87"/>
      <c r="I304" s="90">
        <v>0.4599999999938319</v>
      </c>
      <c r="J304" s="88" t="s">
        <v>744</v>
      </c>
      <c r="K304" s="88" t="s">
        <v>132</v>
      </c>
      <c r="L304" s="89">
        <v>6.7805000000000004E-2</v>
      </c>
      <c r="M304" s="89">
        <v>5.2100000000048462E-2</v>
      </c>
      <c r="N304" s="90">
        <v>6188.9192419999999</v>
      </c>
      <c r="O304" s="102">
        <v>101.45</v>
      </c>
      <c r="P304" s="90">
        <v>22.697351609000002</v>
      </c>
      <c r="Q304" s="91">
        <f t="shared" si="4"/>
        <v>3.9462679936296701E-4</v>
      </c>
      <c r="R304" s="91">
        <f>P304/'סכום נכסי הקרן'!$C$42</f>
        <v>3.858324523293281E-5</v>
      </c>
    </row>
    <row r="305" spans="2:18">
      <c r="B305" s="86" t="s">
        <v>3074</v>
      </c>
      <c r="C305" s="88" t="s">
        <v>2685</v>
      </c>
      <c r="D305" s="87" t="s">
        <v>2865</v>
      </c>
      <c r="E305" s="87"/>
      <c r="F305" s="87" t="s">
        <v>535</v>
      </c>
      <c r="G305" s="101">
        <v>42921</v>
      </c>
      <c r="H305" s="87"/>
      <c r="I305" s="90">
        <v>1.1400000000007628</v>
      </c>
      <c r="J305" s="88" t="s">
        <v>776</v>
      </c>
      <c r="K305" s="88" t="s">
        <v>132</v>
      </c>
      <c r="L305" s="89">
        <v>7.8939999999999996E-2</v>
      </c>
      <c r="M305" s="89">
        <v>0.57130000000151215</v>
      </c>
      <c r="N305" s="90">
        <v>44339.507590000008</v>
      </c>
      <c r="O305" s="102">
        <v>65.441845000000001</v>
      </c>
      <c r="P305" s="90">
        <v>104.89498287799999</v>
      </c>
      <c r="Q305" s="91">
        <f t="shared" si="4"/>
        <v>1.8237533645099186E-3</v>
      </c>
      <c r="R305" s="91">
        <f>P305/'סכום נכסי הקרן'!$C$42</f>
        <v>1.7831106103503996E-4</v>
      </c>
    </row>
    <row r="306" spans="2:18">
      <c r="B306" s="86" t="s">
        <v>3074</v>
      </c>
      <c r="C306" s="88" t="s">
        <v>2685</v>
      </c>
      <c r="D306" s="87">
        <v>6497</v>
      </c>
      <c r="E306" s="87"/>
      <c r="F306" s="87" t="s">
        <v>535</v>
      </c>
      <c r="G306" s="101">
        <v>43342</v>
      </c>
      <c r="H306" s="87"/>
      <c r="I306" s="90">
        <v>2.0899999999673518</v>
      </c>
      <c r="J306" s="88" t="s">
        <v>776</v>
      </c>
      <c r="K306" s="88" t="s">
        <v>132</v>
      </c>
      <c r="L306" s="89">
        <v>7.8939999999999996E-2</v>
      </c>
      <c r="M306" s="89">
        <v>0.57130000000151215</v>
      </c>
      <c r="N306" s="90">
        <v>8415.7574920000006</v>
      </c>
      <c r="O306" s="102">
        <v>65.441845000000001</v>
      </c>
      <c r="P306" s="90">
        <v>19.909346684999999</v>
      </c>
      <c r="Q306" s="91">
        <f t="shared" si="4"/>
        <v>3.4615323827445434E-4</v>
      </c>
      <c r="R306" s="91">
        <f>P306/'סכום נכסי הקרן'!$C$42</f>
        <v>3.3843913545853407E-5</v>
      </c>
    </row>
    <row r="307" spans="2:18">
      <c r="B307" s="86" t="s">
        <v>3075</v>
      </c>
      <c r="C307" s="88" t="s">
        <v>2685</v>
      </c>
      <c r="D307" s="87">
        <v>9405</v>
      </c>
      <c r="E307" s="87"/>
      <c r="F307" s="87" t="s">
        <v>535</v>
      </c>
      <c r="G307" s="101">
        <v>43866</v>
      </c>
      <c r="H307" s="87"/>
      <c r="I307" s="90">
        <v>1.5100000000003755</v>
      </c>
      <c r="J307" s="88" t="s">
        <v>744</v>
      </c>
      <c r="K307" s="88" t="s">
        <v>132</v>
      </c>
      <c r="L307" s="89">
        <v>7.2346000000000008E-2</v>
      </c>
      <c r="M307" s="89">
        <v>7.9000000000011436E-2</v>
      </c>
      <c r="N307" s="90">
        <v>338320.35187499999</v>
      </c>
      <c r="O307" s="102">
        <v>100.18</v>
      </c>
      <c r="P307" s="90">
        <v>1225.2295449539999</v>
      </c>
      <c r="Q307" s="91">
        <f t="shared" si="4"/>
        <v>2.1302415459714681E-2</v>
      </c>
      <c r="R307" s="91">
        <f>P307/'סכום נכסי הקרן'!$C$42</f>
        <v>2.0827686337136324E-3</v>
      </c>
    </row>
    <row r="308" spans="2:18">
      <c r="B308" s="86" t="s">
        <v>3075</v>
      </c>
      <c r="C308" s="88" t="s">
        <v>2685</v>
      </c>
      <c r="D308" s="87">
        <v>9439</v>
      </c>
      <c r="E308" s="87"/>
      <c r="F308" s="87" t="s">
        <v>535</v>
      </c>
      <c r="G308" s="101">
        <v>44953</v>
      </c>
      <c r="H308" s="87"/>
      <c r="I308" s="90">
        <v>1.5100000000880991</v>
      </c>
      <c r="J308" s="88" t="s">
        <v>744</v>
      </c>
      <c r="K308" s="88" t="s">
        <v>132</v>
      </c>
      <c r="L308" s="89">
        <v>7.1706000000000006E-2</v>
      </c>
      <c r="M308" s="89">
        <v>7.8300000006337453E-2</v>
      </c>
      <c r="N308" s="90">
        <v>971.628784</v>
      </c>
      <c r="O308" s="102">
        <v>100.18</v>
      </c>
      <c r="P308" s="90">
        <v>3.5187605190000002</v>
      </c>
      <c r="Q308" s="91">
        <f t="shared" si="4"/>
        <v>6.1178820562797875E-5</v>
      </c>
      <c r="R308" s="91">
        <f>P308/'סכום נכסי הקרן'!$C$42</f>
        <v>5.9815436778405914E-6</v>
      </c>
    </row>
    <row r="309" spans="2:18">
      <c r="B309" s="86" t="s">
        <v>3075</v>
      </c>
      <c r="C309" s="88" t="s">
        <v>2685</v>
      </c>
      <c r="D309" s="87">
        <v>9447</v>
      </c>
      <c r="E309" s="87"/>
      <c r="F309" s="87" t="s">
        <v>535</v>
      </c>
      <c r="G309" s="101">
        <v>44959</v>
      </c>
      <c r="H309" s="87"/>
      <c r="I309" s="90">
        <v>1.5100000005914975</v>
      </c>
      <c r="J309" s="88" t="s">
        <v>744</v>
      </c>
      <c r="K309" s="88" t="s">
        <v>132</v>
      </c>
      <c r="L309" s="89">
        <v>7.1905999999999998E-2</v>
      </c>
      <c r="M309" s="89">
        <v>7.8500000019969374E-2</v>
      </c>
      <c r="N309" s="90">
        <v>546.18981099999996</v>
      </c>
      <c r="O309" s="102">
        <v>100.18</v>
      </c>
      <c r="P309" s="90">
        <v>1.9780303329999998</v>
      </c>
      <c r="Q309" s="91">
        <f t="shared" si="4"/>
        <v>3.4390962998746298E-5</v>
      </c>
      <c r="R309" s="91">
        <f>P309/'סכום נכסי הקרן'!$C$42</f>
        <v>3.3624552648713711E-6</v>
      </c>
    </row>
    <row r="310" spans="2:18">
      <c r="B310" s="86" t="s">
        <v>3075</v>
      </c>
      <c r="C310" s="88" t="s">
        <v>2685</v>
      </c>
      <c r="D310" s="87">
        <v>9467</v>
      </c>
      <c r="E310" s="87"/>
      <c r="F310" s="87" t="s">
        <v>535</v>
      </c>
      <c r="G310" s="101">
        <v>44966</v>
      </c>
      <c r="H310" s="87"/>
      <c r="I310" s="90">
        <v>1.5100000000911458</v>
      </c>
      <c r="J310" s="88" t="s">
        <v>744</v>
      </c>
      <c r="K310" s="88" t="s">
        <v>132</v>
      </c>
      <c r="L310" s="89">
        <v>7.1706000000000006E-2</v>
      </c>
      <c r="M310" s="89">
        <v>7.7800000003578298E-2</v>
      </c>
      <c r="N310" s="90">
        <v>818.37985100000003</v>
      </c>
      <c r="O310" s="102">
        <v>100.13</v>
      </c>
      <c r="P310" s="90">
        <v>2.9622892230000004</v>
      </c>
      <c r="Q310" s="91">
        <f t="shared" si="4"/>
        <v>5.1503749644357926E-5</v>
      </c>
      <c r="R310" s="91">
        <f>P310/'סכום נכסי הקרן'!$C$42</f>
        <v>5.0355976992735407E-6</v>
      </c>
    </row>
    <row r="311" spans="2:18">
      <c r="B311" s="86" t="s">
        <v>3075</v>
      </c>
      <c r="C311" s="88" t="s">
        <v>2685</v>
      </c>
      <c r="D311" s="87">
        <v>9491</v>
      </c>
      <c r="E311" s="87"/>
      <c r="F311" s="87" t="s">
        <v>535</v>
      </c>
      <c r="G311" s="101">
        <v>44986</v>
      </c>
      <c r="H311" s="87"/>
      <c r="I311" s="90">
        <v>1.5100000000216949</v>
      </c>
      <c r="J311" s="88" t="s">
        <v>744</v>
      </c>
      <c r="K311" s="88" t="s">
        <v>132</v>
      </c>
      <c r="L311" s="89">
        <v>7.1706000000000006E-2</v>
      </c>
      <c r="M311" s="89">
        <v>7.7700000003254277E-2</v>
      </c>
      <c r="N311" s="90">
        <v>3183.4987930000002</v>
      </c>
      <c r="O311" s="102">
        <v>100.13</v>
      </c>
      <c r="P311" s="90">
        <v>11.523309225</v>
      </c>
      <c r="Q311" s="91">
        <f t="shared" ref="Q311:Q346" si="5">IFERROR(P311/$P$10,0)</f>
        <v>2.0034965822745394E-4</v>
      </c>
      <c r="R311" s="91">
        <f>P311/'סכום נכסי הקרן'!$C$42</f>
        <v>1.9588482100563466E-5</v>
      </c>
    </row>
    <row r="312" spans="2:18">
      <c r="B312" s="86" t="s">
        <v>3075</v>
      </c>
      <c r="C312" s="88" t="s">
        <v>2685</v>
      </c>
      <c r="D312" s="87">
        <v>9510</v>
      </c>
      <c r="E312" s="87"/>
      <c r="F312" s="87" t="s">
        <v>535</v>
      </c>
      <c r="G312" s="101">
        <v>44994</v>
      </c>
      <c r="H312" s="87"/>
      <c r="I312" s="90">
        <v>1.519999999822176</v>
      </c>
      <c r="J312" s="88" t="s">
        <v>744</v>
      </c>
      <c r="K312" s="88" t="s">
        <v>132</v>
      </c>
      <c r="L312" s="89">
        <v>7.1706000000000006E-2</v>
      </c>
      <c r="M312" s="89">
        <v>7.6499999997777193E-2</v>
      </c>
      <c r="N312" s="90">
        <v>621.37543600000004</v>
      </c>
      <c r="O312" s="102">
        <v>100.14</v>
      </c>
      <c r="P312" s="90">
        <v>2.2494170699999998</v>
      </c>
      <c r="Q312" s="91">
        <f t="shared" si="5"/>
        <v>3.9109420079413062E-5</v>
      </c>
      <c r="R312" s="91">
        <f>P312/'סכום נכסי הקרן'!$C$42</f>
        <v>3.8237857851460125E-6</v>
      </c>
    </row>
    <row r="313" spans="2:18">
      <c r="B313" s="86" t="s">
        <v>3076</v>
      </c>
      <c r="C313" s="88" t="s">
        <v>2685</v>
      </c>
      <c r="D313" s="87">
        <v>8061</v>
      </c>
      <c r="E313" s="87"/>
      <c r="F313" s="87" t="s">
        <v>535</v>
      </c>
      <c r="G313" s="101">
        <v>44136</v>
      </c>
      <c r="H313" s="87"/>
      <c r="I313" s="90">
        <v>4.0000000000395913E-2</v>
      </c>
      <c r="J313" s="88" t="s">
        <v>744</v>
      </c>
      <c r="K313" s="88" t="s">
        <v>132</v>
      </c>
      <c r="L313" s="89">
        <v>6.6089999999999996E-2</v>
      </c>
      <c r="M313" s="89">
        <v>0.12779999999995348</v>
      </c>
      <c r="N313" s="90">
        <v>222826.05785499996</v>
      </c>
      <c r="O313" s="102">
        <v>100.35</v>
      </c>
      <c r="P313" s="90">
        <v>808.26332719200002</v>
      </c>
      <c r="Q313" s="91">
        <f t="shared" si="5"/>
        <v>1.4052845254675702E-2</v>
      </c>
      <c r="R313" s="91">
        <f>P313/'סכום נכסי הקרן'!$C$42</f>
        <v>1.3739674435615404E-3</v>
      </c>
    </row>
    <row r="314" spans="2:18">
      <c r="B314" s="86" t="s">
        <v>3076</v>
      </c>
      <c r="C314" s="88" t="s">
        <v>2685</v>
      </c>
      <c r="D314" s="87">
        <v>9119</v>
      </c>
      <c r="E314" s="87"/>
      <c r="F314" s="87" t="s">
        <v>535</v>
      </c>
      <c r="G314" s="101">
        <v>44734</v>
      </c>
      <c r="H314" s="87"/>
      <c r="I314" s="90">
        <v>0.04</v>
      </c>
      <c r="J314" s="88" t="s">
        <v>744</v>
      </c>
      <c r="K314" s="88" t="s">
        <v>132</v>
      </c>
      <c r="L314" s="89">
        <v>6.6089999999999996E-2</v>
      </c>
      <c r="M314" s="89">
        <v>0.12779999997878597</v>
      </c>
      <c r="N314" s="90">
        <v>454.83889499999998</v>
      </c>
      <c r="O314" s="102">
        <v>100.35</v>
      </c>
      <c r="P314" s="90">
        <v>1.6498501249999999</v>
      </c>
      <c r="Q314" s="91">
        <f t="shared" si="5"/>
        <v>2.8685067997059861E-5</v>
      </c>
      <c r="R314" s="91">
        <f>P314/'סכום נכסי הקרן'!$C$42</f>
        <v>2.8045814801238137E-6</v>
      </c>
    </row>
    <row r="315" spans="2:18">
      <c r="B315" s="86" t="s">
        <v>3076</v>
      </c>
      <c r="C315" s="88" t="s">
        <v>2685</v>
      </c>
      <c r="D315" s="87">
        <v>9446</v>
      </c>
      <c r="E315" s="87"/>
      <c r="F315" s="87" t="s">
        <v>535</v>
      </c>
      <c r="G315" s="101">
        <v>44958</v>
      </c>
      <c r="H315" s="87"/>
      <c r="I315" s="90">
        <v>3.9999999932922643E-2</v>
      </c>
      <c r="J315" s="88" t="s">
        <v>744</v>
      </c>
      <c r="K315" s="88" t="s">
        <v>132</v>
      </c>
      <c r="L315" s="89">
        <v>6.6089999999999996E-2</v>
      </c>
      <c r="M315" s="89">
        <v>0.12779999998811772</v>
      </c>
      <c r="N315" s="90">
        <v>1150.7876240000001</v>
      </c>
      <c r="O315" s="102">
        <v>100.35</v>
      </c>
      <c r="P315" s="90">
        <v>4.1742849319999999</v>
      </c>
      <c r="Q315" s="91">
        <f t="shared" si="5"/>
        <v>7.2576075425955674E-5</v>
      </c>
      <c r="R315" s="91">
        <f>P315/'סכום נכסי הקרן'!$C$42</f>
        <v>7.0958701252012771E-6</v>
      </c>
    </row>
    <row r="316" spans="2:18">
      <c r="B316" s="86" t="s">
        <v>3076</v>
      </c>
      <c r="C316" s="88" t="s">
        <v>2685</v>
      </c>
      <c r="D316" s="87">
        <v>8073</v>
      </c>
      <c r="E316" s="87"/>
      <c r="F316" s="87" t="s">
        <v>535</v>
      </c>
      <c r="G316" s="101">
        <v>44153</v>
      </c>
      <c r="H316" s="87"/>
      <c r="I316" s="90">
        <v>4.0000000050810156E-2</v>
      </c>
      <c r="J316" s="88" t="s">
        <v>744</v>
      </c>
      <c r="K316" s="88" t="s">
        <v>132</v>
      </c>
      <c r="L316" s="89">
        <v>6.6089999999999996E-2</v>
      </c>
      <c r="M316" s="89">
        <v>0.12779999997973945</v>
      </c>
      <c r="N316" s="90">
        <v>868.12559599999997</v>
      </c>
      <c r="O316" s="102">
        <v>100.35</v>
      </c>
      <c r="P316" s="90">
        <v>3.1489767710000001</v>
      </c>
      <c r="Q316" s="91">
        <f t="shared" si="5"/>
        <v>5.4749586904020751E-5</v>
      </c>
      <c r="R316" s="91">
        <f>P316/'סכום נכסי הקרן'!$C$42</f>
        <v>5.3529480038598585E-6</v>
      </c>
    </row>
    <row r="317" spans="2:18">
      <c r="B317" s="86" t="s">
        <v>3076</v>
      </c>
      <c r="C317" s="88" t="s">
        <v>2685</v>
      </c>
      <c r="D317" s="87">
        <v>8531</v>
      </c>
      <c r="E317" s="87"/>
      <c r="F317" s="87" t="s">
        <v>535</v>
      </c>
      <c r="G317" s="101">
        <v>44392</v>
      </c>
      <c r="H317" s="87"/>
      <c r="I317" s="90">
        <v>4.0000000031952025E-2</v>
      </c>
      <c r="J317" s="88" t="s">
        <v>744</v>
      </c>
      <c r="K317" s="88" t="s">
        <v>132</v>
      </c>
      <c r="L317" s="89">
        <v>6.6089999999999996E-2</v>
      </c>
      <c r="M317" s="89">
        <v>0.12780000000543185</v>
      </c>
      <c r="N317" s="90">
        <v>1725.6184089999997</v>
      </c>
      <c r="O317" s="102">
        <v>100.35</v>
      </c>
      <c r="P317" s="90">
        <v>6.2593850199999999</v>
      </c>
      <c r="Q317" s="91">
        <f t="shared" si="5"/>
        <v>1.0882860339721942E-4</v>
      </c>
      <c r="R317" s="91">
        <f>P317/'סכום נכסי הקרן'!$C$42</f>
        <v>1.0640333347889056E-5</v>
      </c>
    </row>
    <row r="318" spans="2:18">
      <c r="B318" s="86" t="s">
        <v>3076</v>
      </c>
      <c r="C318" s="88" t="s">
        <v>2685</v>
      </c>
      <c r="D318" s="87">
        <v>9005</v>
      </c>
      <c r="E318" s="87"/>
      <c r="F318" s="87" t="s">
        <v>535</v>
      </c>
      <c r="G318" s="101">
        <v>44649</v>
      </c>
      <c r="H318" s="87"/>
      <c r="I318" s="90">
        <v>4.0000000114899764E-2</v>
      </c>
      <c r="J318" s="88" t="s">
        <v>744</v>
      </c>
      <c r="K318" s="88" t="s">
        <v>132</v>
      </c>
      <c r="L318" s="89">
        <v>6.6089999999999996E-2</v>
      </c>
      <c r="M318" s="89">
        <v>0.12779999998889302</v>
      </c>
      <c r="N318" s="90">
        <v>1151.6889169999999</v>
      </c>
      <c r="O318" s="102">
        <v>100.35</v>
      </c>
      <c r="P318" s="90">
        <v>4.1775541880000002</v>
      </c>
      <c r="Q318" s="91">
        <f t="shared" si="5"/>
        <v>7.2632916243941969E-5</v>
      </c>
      <c r="R318" s="91">
        <f>P318/'סכום נכסי הקרן'!$C$42</f>
        <v>7.1014275359578358E-6</v>
      </c>
    </row>
    <row r="319" spans="2:18">
      <c r="B319" s="86" t="s">
        <v>3076</v>
      </c>
      <c r="C319" s="88" t="s">
        <v>2685</v>
      </c>
      <c r="D319" s="87">
        <v>9075</v>
      </c>
      <c r="E319" s="87"/>
      <c r="F319" s="87" t="s">
        <v>535</v>
      </c>
      <c r="G319" s="101">
        <v>44699</v>
      </c>
      <c r="H319" s="87"/>
      <c r="I319" s="90">
        <v>3.9999999873563272E-2</v>
      </c>
      <c r="J319" s="88" t="s">
        <v>744</v>
      </c>
      <c r="K319" s="88" t="s">
        <v>132</v>
      </c>
      <c r="L319" s="89">
        <v>6.6089999999999996E-2</v>
      </c>
      <c r="M319" s="89">
        <v>0.12779999998971264</v>
      </c>
      <c r="N319" s="90">
        <v>959.38415299999997</v>
      </c>
      <c r="O319" s="102">
        <v>100.35</v>
      </c>
      <c r="P319" s="90">
        <v>3.4800016110000001</v>
      </c>
      <c r="Q319" s="91">
        <f t="shared" si="5"/>
        <v>6.0504940011695221E-5</v>
      </c>
      <c r="R319" s="91">
        <f>P319/'סכום נכסי הקרן'!$C$42</f>
        <v>5.9156573807039817E-6</v>
      </c>
    </row>
    <row r="320" spans="2:18">
      <c r="B320" s="86" t="s">
        <v>3077</v>
      </c>
      <c r="C320" s="88" t="s">
        <v>2685</v>
      </c>
      <c r="D320" s="87">
        <v>6588</v>
      </c>
      <c r="E320" s="87"/>
      <c r="F320" s="87" t="s">
        <v>535</v>
      </c>
      <c r="G320" s="101">
        <v>43397</v>
      </c>
      <c r="H320" s="87"/>
      <c r="I320" s="90">
        <v>0.26999999999993585</v>
      </c>
      <c r="J320" s="88" t="s">
        <v>744</v>
      </c>
      <c r="K320" s="88" t="s">
        <v>132</v>
      </c>
      <c r="L320" s="89">
        <v>6.5189999999999998E-2</v>
      </c>
      <c r="M320" s="89">
        <v>5.1199999999976903E-2</v>
      </c>
      <c r="N320" s="90">
        <v>213613.4</v>
      </c>
      <c r="O320" s="102">
        <v>100.87</v>
      </c>
      <c r="P320" s="90">
        <v>778.93070201499995</v>
      </c>
      <c r="Q320" s="91">
        <f t="shared" si="5"/>
        <v>1.3542854477340991E-2</v>
      </c>
      <c r="R320" s="91">
        <f>P320/'סכום נכסי הקרן'!$C$42</f>
        <v>1.3241048917525826E-3</v>
      </c>
    </row>
    <row r="321" spans="2:18">
      <c r="B321" s="86" t="s">
        <v>3078</v>
      </c>
      <c r="C321" s="88" t="s">
        <v>2685</v>
      </c>
      <c r="D321" s="87" t="s">
        <v>2866</v>
      </c>
      <c r="E321" s="87"/>
      <c r="F321" s="87" t="s">
        <v>535</v>
      </c>
      <c r="G321" s="101">
        <v>44144</v>
      </c>
      <c r="H321" s="87"/>
      <c r="I321" s="90">
        <v>0.26999999999981034</v>
      </c>
      <c r="J321" s="88" t="s">
        <v>744</v>
      </c>
      <c r="K321" s="88" t="s">
        <v>132</v>
      </c>
      <c r="L321" s="89">
        <v>7.6490000000000002E-2</v>
      </c>
      <c r="M321" s="89">
        <v>8.0599999999957442E-2</v>
      </c>
      <c r="N321" s="90">
        <v>261209.784373</v>
      </c>
      <c r="O321" s="102">
        <v>100.5</v>
      </c>
      <c r="P321" s="90">
        <v>948.994769034</v>
      </c>
      <c r="Q321" s="91">
        <f t="shared" si="5"/>
        <v>1.64996681008188E-2</v>
      </c>
      <c r="R321" s="91">
        <f>P321/'סכום נכסי הקרן'!$C$42</f>
        <v>1.6131969283980461E-3</v>
      </c>
    </row>
    <row r="322" spans="2:18">
      <c r="B322" s="86" t="s">
        <v>3079</v>
      </c>
      <c r="C322" s="88" t="s">
        <v>2685</v>
      </c>
      <c r="D322" s="87">
        <v>6826</v>
      </c>
      <c r="E322" s="87"/>
      <c r="F322" s="87" t="s">
        <v>535</v>
      </c>
      <c r="G322" s="101">
        <v>43550</v>
      </c>
      <c r="H322" s="87"/>
      <c r="I322" s="90">
        <v>2.3400000000006531</v>
      </c>
      <c r="J322" s="88" t="s">
        <v>776</v>
      </c>
      <c r="K322" s="88" t="s">
        <v>132</v>
      </c>
      <c r="L322" s="89">
        <v>7.9070000000000001E-2</v>
      </c>
      <c r="M322" s="89">
        <v>8.3100000000027374E-2</v>
      </c>
      <c r="N322" s="90">
        <v>110163.348922</v>
      </c>
      <c r="O322" s="102">
        <v>100.02</v>
      </c>
      <c r="P322" s="90">
        <v>398.32017016099996</v>
      </c>
      <c r="Q322" s="91">
        <f t="shared" si="5"/>
        <v>6.9253812770834191E-3</v>
      </c>
      <c r="R322" s="91">
        <f>P322/'סכום נכסי הקרן'!$C$42</f>
        <v>6.7710475967828088E-4</v>
      </c>
    </row>
    <row r="323" spans="2:18">
      <c r="B323" s="86" t="s">
        <v>3080</v>
      </c>
      <c r="C323" s="88" t="s">
        <v>2685</v>
      </c>
      <c r="D323" s="87">
        <v>6528</v>
      </c>
      <c r="E323" s="87"/>
      <c r="F323" s="87" t="s">
        <v>535</v>
      </c>
      <c r="G323" s="101">
        <v>43373</v>
      </c>
      <c r="H323" s="87"/>
      <c r="I323" s="90">
        <v>4.5699999999986902</v>
      </c>
      <c r="J323" s="88" t="s">
        <v>776</v>
      </c>
      <c r="K323" s="88" t="s">
        <v>135</v>
      </c>
      <c r="L323" s="89">
        <v>3.032E-2</v>
      </c>
      <c r="M323" s="89">
        <v>6.7699999999981317E-2</v>
      </c>
      <c r="N323" s="90">
        <v>189456.43179599999</v>
      </c>
      <c r="O323" s="102">
        <v>84.73</v>
      </c>
      <c r="P323" s="90">
        <v>717.10366224200004</v>
      </c>
      <c r="Q323" s="91">
        <f t="shared" si="5"/>
        <v>1.2467900569060731E-2</v>
      </c>
      <c r="R323" s="91">
        <f>P323/'סכום נכסי הקרן'!$C$42</f>
        <v>1.2190050599007445E-3</v>
      </c>
    </row>
    <row r="324" spans="2:18">
      <c r="B324" s="86" t="s">
        <v>3081</v>
      </c>
      <c r="C324" s="88" t="s">
        <v>2685</v>
      </c>
      <c r="D324" s="87">
        <v>8860</v>
      </c>
      <c r="E324" s="87"/>
      <c r="F324" s="87" t="s">
        <v>535</v>
      </c>
      <c r="G324" s="101">
        <v>44585</v>
      </c>
      <c r="H324" s="87"/>
      <c r="I324" s="90">
        <v>2.790000000023094</v>
      </c>
      <c r="J324" s="88" t="s">
        <v>822</v>
      </c>
      <c r="K324" s="88" t="s">
        <v>134</v>
      </c>
      <c r="L324" s="89">
        <v>4.607E-2</v>
      </c>
      <c r="M324" s="89">
        <v>6.5300000000710928E-2</v>
      </c>
      <c r="N324" s="90">
        <v>11180.866671</v>
      </c>
      <c r="O324" s="102">
        <v>100.46</v>
      </c>
      <c r="P324" s="90">
        <v>44.167645161999999</v>
      </c>
      <c r="Q324" s="91">
        <f t="shared" si="5"/>
        <v>7.6791939191566381E-4</v>
      </c>
      <c r="R324" s="91">
        <f>P324/'סכום נכסי הקרן'!$C$42</f>
        <v>7.5080613544836606E-5</v>
      </c>
    </row>
    <row r="325" spans="2:18">
      <c r="B325" s="86" t="s">
        <v>3081</v>
      </c>
      <c r="C325" s="88" t="s">
        <v>2685</v>
      </c>
      <c r="D325" s="87">
        <v>8977</v>
      </c>
      <c r="E325" s="87"/>
      <c r="F325" s="87" t="s">
        <v>535</v>
      </c>
      <c r="G325" s="101">
        <v>44553</v>
      </c>
      <c r="H325" s="87"/>
      <c r="I325" s="90">
        <v>2.7900000001796283</v>
      </c>
      <c r="J325" s="88" t="s">
        <v>822</v>
      </c>
      <c r="K325" s="88" t="s">
        <v>134</v>
      </c>
      <c r="L325" s="89">
        <v>4.607E-2</v>
      </c>
      <c r="M325" s="89">
        <v>6.5100000002656047E-2</v>
      </c>
      <c r="N325" s="90">
        <v>1647.7066500000001</v>
      </c>
      <c r="O325" s="102">
        <v>100.53</v>
      </c>
      <c r="P325" s="90">
        <v>6.5134514769999994</v>
      </c>
      <c r="Q325" s="91">
        <f t="shared" si="5"/>
        <v>1.1324592196718169E-4</v>
      </c>
      <c r="R325" s="91">
        <f>P325/'סכום נכסי הקרן'!$C$42</f>
        <v>1.1072221111041404E-5</v>
      </c>
    </row>
    <row r="326" spans="2:18">
      <c r="B326" s="86" t="s">
        <v>3081</v>
      </c>
      <c r="C326" s="88" t="s">
        <v>2685</v>
      </c>
      <c r="D326" s="87">
        <v>8978</v>
      </c>
      <c r="E326" s="87"/>
      <c r="F326" s="87" t="s">
        <v>535</v>
      </c>
      <c r="G326" s="101">
        <v>44553</v>
      </c>
      <c r="H326" s="87"/>
      <c r="I326" s="90">
        <v>2.7900000001568648</v>
      </c>
      <c r="J326" s="88" t="s">
        <v>822</v>
      </c>
      <c r="K326" s="88" t="s">
        <v>134</v>
      </c>
      <c r="L326" s="89">
        <v>4.607E-2</v>
      </c>
      <c r="M326" s="89">
        <v>6.6100000002742146E-2</v>
      </c>
      <c r="N326" s="90">
        <v>2118.4800180000002</v>
      </c>
      <c r="O326" s="102">
        <v>100.25</v>
      </c>
      <c r="P326" s="90">
        <v>8.3511129109999995</v>
      </c>
      <c r="Q326" s="91">
        <f t="shared" si="5"/>
        <v>1.4519636545965621E-4</v>
      </c>
      <c r="R326" s="91">
        <f>P326/'סכום נכסי הקרן'!$C$42</f>
        <v>1.4196063177928644E-5</v>
      </c>
    </row>
    <row r="327" spans="2:18">
      <c r="B327" s="86" t="s">
        <v>3081</v>
      </c>
      <c r="C327" s="88" t="s">
        <v>2685</v>
      </c>
      <c r="D327" s="87">
        <v>8979</v>
      </c>
      <c r="E327" s="87"/>
      <c r="F327" s="87" t="s">
        <v>535</v>
      </c>
      <c r="G327" s="101">
        <v>44553</v>
      </c>
      <c r="H327" s="87"/>
      <c r="I327" s="90">
        <v>2.7900000000056289</v>
      </c>
      <c r="J327" s="88" t="s">
        <v>822</v>
      </c>
      <c r="K327" s="88" t="s">
        <v>134</v>
      </c>
      <c r="L327" s="89">
        <v>4.607E-2</v>
      </c>
      <c r="M327" s="89">
        <v>6.5000000000000002E-2</v>
      </c>
      <c r="N327" s="90">
        <v>9886.2398229999999</v>
      </c>
      <c r="O327" s="102">
        <v>100.55</v>
      </c>
      <c r="P327" s="90">
        <v>39.088483382</v>
      </c>
      <c r="Q327" s="91">
        <f t="shared" si="5"/>
        <v>6.7961070325379665E-4</v>
      </c>
      <c r="R327" s="91">
        <f>P327/'סכום נכסי הקרן'!$C$42</f>
        <v>6.6446542578699167E-5</v>
      </c>
    </row>
    <row r="328" spans="2:18">
      <c r="B328" s="86" t="s">
        <v>3081</v>
      </c>
      <c r="C328" s="88" t="s">
        <v>2685</v>
      </c>
      <c r="D328" s="87">
        <v>8918</v>
      </c>
      <c r="E328" s="87"/>
      <c r="F328" s="87" t="s">
        <v>535</v>
      </c>
      <c r="G328" s="101">
        <v>44553</v>
      </c>
      <c r="H328" s="87"/>
      <c r="I328" s="90">
        <v>2.7899999999677556</v>
      </c>
      <c r="J328" s="88" t="s">
        <v>822</v>
      </c>
      <c r="K328" s="88" t="s">
        <v>134</v>
      </c>
      <c r="L328" s="89">
        <v>4.607E-2</v>
      </c>
      <c r="M328" s="89">
        <v>6.5099999999247635E-2</v>
      </c>
      <c r="N328" s="90">
        <v>1412.319986</v>
      </c>
      <c r="O328" s="102">
        <v>100.52</v>
      </c>
      <c r="P328" s="90">
        <v>5.5824031420000004</v>
      </c>
      <c r="Q328" s="91">
        <f t="shared" si="5"/>
        <v>9.7058278984747554E-5</v>
      </c>
      <c r="R328" s="91">
        <f>P328/'סכום נכסי הקרן'!$C$42</f>
        <v>9.4895313394834506E-6</v>
      </c>
    </row>
    <row r="329" spans="2:18">
      <c r="B329" s="86" t="s">
        <v>3081</v>
      </c>
      <c r="C329" s="88" t="s">
        <v>2685</v>
      </c>
      <c r="D329" s="87">
        <v>9037</v>
      </c>
      <c r="E329" s="87"/>
      <c r="F329" s="87" t="s">
        <v>535</v>
      </c>
      <c r="G329" s="101">
        <v>44671</v>
      </c>
      <c r="H329" s="87"/>
      <c r="I329" s="90">
        <v>2.7900000000200746</v>
      </c>
      <c r="J329" s="88" t="s">
        <v>822</v>
      </c>
      <c r="K329" s="88" t="s">
        <v>134</v>
      </c>
      <c r="L329" s="89">
        <v>4.607E-2</v>
      </c>
      <c r="M329" s="89">
        <v>6.5300000001405248E-2</v>
      </c>
      <c r="N329" s="90">
        <v>882.70001100000013</v>
      </c>
      <c r="O329" s="102">
        <v>100.46</v>
      </c>
      <c r="P329" s="90">
        <v>3.4869192670000002</v>
      </c>
      <c r="Q329" s="91">
        <f t="shared" si="5"/>
        <v>6.0625213623057506E-5</v>
      </c>
      <c r="R329" s="91">
        <f>P329/'סכום נכסי הקרן'!$C$42</f>
        <v>5.9274167093905598E-6</v>
      </c>
    </row>
    <row r="330" spans="2:18">
      <c r="B330" s="86" t="s">
        <v>3081</v>
      </c>
      <c r="C330" s="88" t="s">
        <v>2685</v>
      </c>
      <c r="D330" s="87">
        <v>9130</v>
      </c>
      <c r="E330" s="87"/>
      <c r="F330" s="87" t="s">
        <v>535</v>
      </c>
      <c r="G330" s="101">
        <v>44742</v>
      </c>
      <c r="H330" s="87"/>
      <c r="I330" s="90">
        <v>2.7899999999541145</v>
      </c>
      <c r="J330" s="88" t="s">
        <v>822</v>
      </c>
      <c r="K330" s="88" t="s">
        <v>134</v>
      </c>
      <c r="L330" s="89">
        <v>4.607E-2</v>
      </c>
      <c r="M330" s="89">
        <v>6.5299999998699898E-2</v>
      </c>
      <c r="N330" s="90">
        <v>5296.1999859999996</v>
      </c>
      <c r="O330" s="102">
        <v>100.46</v>
      </c>
      <c r="P330" s="90">
        <v>20.921516223999998</v>
      </c>
      <c r="Q330" s="91">
        <f t="shared" si="5"/>
        <v>3.6375129255272867E-4</v>
      </c>
      <c r="R330" s="91">
        <f>P330/'סכום נכסי הקרן'!$C$42</f>
        <v>3.5564501313681627E-5</v>
      </c>
    </row>
    <row r="331" spans="2:18">
      <c r="B331" s="86" t="s">
        <v>3081</v>
      </c>
      <c r="C331" s="88" t="s">
        <v>2685</v>
      </c>
      <c r="D331" s="87">
        <v>9313</v>
      </c>
      <c r="E331" s="87"/>
      <c r="F331" s="87" t="s">
        <v>535</v>
      </c>
      <c r="G331" s="101">
        <v>44886</v>
      </c>
      <c r="H331" s="87"/>
      <c r="I331" s="90">
        <v>2.8099999998862653</v>
      </c>
      <c r="J331" s="88" t="s">
        <v>822</v>
      </c>
      <c r="K331" s="88" t="s">
        <v>134</v>
      </c>
      <c r="L331" s="89">
        <v>4.6409000000000006E-2</v>
      </c>
      <c r="M331" s="89">
        <v>6.36999999987784E-2</v>
      </c>
      <c r="N331" s="90">
        <v>2412.7133290000002</v>
      </c>
      <c r="O331" s="102">
        <v>100.09</v>
      </c>
      <c r="P331" s="90">
        <v>9.4958100680000008</v>
      </c>
      <c r="Q331" s="91">
        <f t="shared" si="5"/>
        <v>1.6509860705544126E-4</v>
      </c>
      <c r="R331" s="91">
        <f>P331/'סכום נכסי הקרן'!$C$42</f>
        <v>1.6141934744215662E-5</v>
      </c>
    </row>
    <row r="332" spans="2:18">
      <c r="B332" s="86" t="s">
        <v>3081</v>
      </c>
      <c r="C332" s="88" t="s">
        <v>2685</v>
      </c>
      <c r="D332" s="87">
        <v>9496</v>
      </c>
      <c r="E332" s="87"/>
      <c r="F332" s="87" t="s">
        <v>535</v>
      </c>
      <c r="G332" s="101">
        <v>44985</v>
      </c>
      <c r="H332" s="87"/>
      <c r="I332" s="90">
        <v>2.8299999999835821</v>
      </c>
      <c r="J332" s="88" t="s">
        <v>822</v>
      </c>
      <c r="K332" s="88" t="s">
        <v>134</v>
      </c>
      <c r="L332" s="89">
        <v>5.7419999999999999E-2</v>
      </c>
      <c r="M332" s="89">
        <v>6.6799999999972631E-2</v>
      </c>
      <c r="N332" s="90">
        <v>3766.1866680000003</v>
      </c>
      <c r="O332" s="102">
        <v>98.71</v>
      </c>
      <c r="P332" s="90">
        <v>14.618358128000001</v>
      </c>
      <c r="Q332" s="91">
        <f t="shared" si="5"/>
        <v>2.5416162992808374E-4</v>
      </c>
      <c r="R332" s="91">
        <f>P332/'סכום נכסי הקרן'!$C$42</f>
        <v>2.4849758080665796E-5</v>
      </c>
    </row>
    <row r="333" spans="2:18">
      <c r="B333" s="86" t="s">
        <v>3081</v>
      </c>
      <c r="C333" s="88" t="s">
        <v>2685</v>
      </c>
      <c r="D333" s="87">
        <v>8829</v>
      </c>
      <c r="E333" s="87"/>
      <c r="F333" s="87" t="s">
        <v>535</v>
      </c>
      <c r="G333" s="101">
        <v>44553</v>
      </c>
      <c r="H333" s="87"/>
      <c r="I333" s="90">
        <v>2.7899999999972978</v>
      </c>
      <c r="J333" s="88" t="s">
        <v>822</v>
      </c>
      <c r="K333" s="88" t="s">
        <v>134</v>
      </c>
      <c r="L333" s="89">
        <v>4.6029999999999995E-2</v>
      </c>
      <c r="M333" s="89">
        <v>6.5199999999968714E-2</v>
      </c>
      <c r="N333" s="90">
        <v>106806.700233</v>
      </c>
      <c r="O333" s="102">
        <v>100.46</v>
      </c>
      <c r="P333" s="90">
        <v>421.91722746599999</v>
      </c>
      <c r="Q333" s="91">
        <f t="shared" si="5"/>
        <v>7.3356507816085305E-3</v>
      </c>
      <c r="R333" s="91">
        <f>P333/'סכום נכסי הקרן'!$C$42</f>
        <v>7.1721741530693882E-4</v>
      </c>
    </row>
    <row r="334" spans="2:18">
      <c r="B334" s="86" t="s">
        <v>3082</v>
      </c>
      <c r="C334" s="88" t="s">
        <v>2685</v>
      </c>
      <c r="D334" s="87">
        <v>7770</v>
      </c>
      <c r="E334" s="87"/>
      <c r="F334" s="87" t="s">
        <v>535</v>
      </c>
      <c r="G334" s="101">
        <v>44004</v>
      </c>
      <c r="H334" s="87"/>
      <c r="I334" s="90">
        <v>2.0500000000004128</v>
      </c>
      <c r="J334" s="88" t="s">
        <v>822</v>
      </c>
      <c r="K334" s="88" t="s">
        <v>136</v>
      </c>
      <c r="L334" s="89">
        <v>6.8784999999999999E-2</v>
      </c>
      <c r="M334" s="89">
        <v>7.4700000000016809E-2</v>
      </c>
      <c r="N334" s="90">
        <v>444046.18481100001</v>
      </c>
      <c r="O334" s="102">
        <v>101.54</v>
      </c>
      <c r="P334" s="90">
        <v>1089.291861311</v>
      </c>
      <c r="Q334" s="91">
        <f t="shared" si="5"/>
        <v>1.8938939141729578E-2</v>
      </c>
      <c r="R334" s="91">
        <f>P334/'סכום נכסי הקרן'!$C$42</f>
        <v>1.8516880620792319E-3</v>
      </c>
    </row>
    <row r="335" spans="2:18">
      <c r="B335" s="86" t="s">
        <v>3082</v>
      </c>
      <c r="C335" s="88" t="s">
        <v>2685</v>
      </c>
      <c r="D335" s="87">
        <v>8789</v>
      </c>
      <c r="E335" s="87"/>
      <c r="F335" s="87" t="s">
        <v>535</v>
      </c>
      <c r="G335" s="101">
        <v>44004</v>
      </c>
      <c r="H335" s="87"/>
      <c r="I335" s="90">
        <v>2.0499999999996001</v>
      </c>
      <c r="J335" s="88" t="s">
        <v>822</v>
      </c>
      <c r="K335" s="88" t="s">
        <v>136</v>
      </c>
      <c r="L335" s="89">
        <v>6.8784999999999999E-2</v>
      </c>
      <c r="M335" s="89">
        <v>7.6099999999935261E-2</v>
      </c>
      <c r="N335" s="90">
        <v>51148.433627999999</v>
      </c>
      <c r="O335" s="102">
        <v>101.27</v>
      </c>
      <c r="P335" s="90">
        <v>125.138834321</v>
      </c>
      <c r="Q335" s="91">
        <f t="shared" si="5"/>
        <v>2.1757224593783593E-3</v>
      </c>
      <c r="R335" s="91">
        <f>P335/'סכום נכסי הקרן'!$C$42</f>
        <v>2.1272359947298783E-4</v>
      </c>
    </row>
    <row r="336" spans="2:18">
      <c r="B336" s="86" t="s">
        <v>3082</v>
      </c>
      <c r="C336" s="88" t="s">
        <v>2685</v>
      </c>
      <c r="D336" s="87">
        <v>8980</v>
      </c>
      <c r="E336" s="87"/>
      <c r="F336" s="87" t="s">
        <v>535</v>
      </c>
      <c r="G336" s="101">
        <v>44627</v>
      </c>
      <c r="H336" s="87"/>
      <c r="I336" s="90">
        <v>2.050000000005507</v>
      </c>
      <c r="J336" s="88" t="s">
        <v>822</v>
      </c>
      <c r="K336" s="88" t="s">
        <v>136</v>
      </c>
      <c r="L336" s="89">
        <v>6.8784999999999999E-2</v>
      </c>
      <c r="M336" s="89">
        <v>7.7400000000232866E-2</v>
      </c>
      <c r="N336" s="90">
        <v>52077.976727000001</v>
      </c>
      <c r="O336" s="102">
        <v>101.03</v>
      </c>
      <c r="P336" s="90">
        <v>127.111081246</v>
      </c>
      <c r="Q336" s="91">
        <f t="shared" si="5"/>
        <v>2.2100128693333951E-3</v>
      </c>
      <c r="R336" s="91">
        <f>P336/'סכום נכסי הקרן'!$C$42</f>
        <v>2.1607622351820898E-4</v>
      </c>
    </row>
    <row r="337" spans="2:18">
      <c r="B337" s="86" t="s">
        <v>3082</v>
      </c>
      <c r="C337" s="88" t="s">
        <v>2685</v>
      </c>
      <c r="D337" s="87">
        <v>9027</v>
      </c>
      <c r="E337" s="87"/>
      <c r="F337" s="87" t="s">
        <v>535</v>
      </c>
      <c r="G337" s="101">
        <v>44658</v>
      </c>
      <c r="H337" s="87"/>
      <c r="I337" s="90">
        <v>2.0500000000026533</v>
      </c>
      <c r="J337" s="88" t="s">
        <v>822</v>
      </c>
      <c r="K337" s="88" t="s">
        <v>136</v>
      </c>
      <c r="L337" s="89">
        <v>6.8784999999999999E-2</v>
      </c>
      <c r="M337" s="89">
        <v>7.740000000102959E-2</v>
      </c>
      <c r="N337" s="90">
        <v>7719.7795169999999</v>
      </c>
      <c r="O337" s="102">
        <v>101.03</v>
      </c>
      <c r="P337" s="90">
        <v>18.842312719000002</v>
      </c>
      <c r="Q337" s="91">
        <f t="shared" si="5"/>
        <v>3.2760128533880067E-4</v>
      </c>
      <c r="R337" s="91">
        <f>P337/'סכום נכסי הקרן'!$C$42</f>
        <v>3.2030061696912495E-5</v>
      </c>
    </row>
    <row r="338" spans="2:18">
      <c r="B338" s="86" t="s">
        <v>3082</v>
      </c>
      <c r="C338" s="88" t="s">
        <v>2685</v>
      </c>
      <c r="D338" s="87">
        <v>9126</v>
      </c>
      <c r="E338" s="87"/>
      <c r="F338" s="87" t="s">
        <v>535</v>
      </c>
      <c r="G338" s="101">
        <v>44741</v>
      </c>
      <c r="H338" s="87"/>
      <c r="I338" s="90">
        <v>2.0499999999973295</v>
      </c>
      <c r="J338" s="88" t="s">
        <v>822</v>
      </c>
      <c r="K338" s="88" t="s">
        <v>136</v>
      </c>
      <c r="L338" s="89">
        <v>6.8784999999999999E-2</v>
      </c>
      <c r="M338" s="89">
        <v>7.7399999999960847E-2</v>
      </c>
      <c r="N338" s="90">
        <v>69029.260122000007</v>
      </c>
      <c r="O338" s="102">
        <v>101.03</v>
      </c>
      <c r="P338" s="90">
        <v>168.48549890899997</v>
      </c>
      <c r="Q338" s="91">
        <f t="shared" si="5"/>
        <v>2.9293678980223852E-3</v>
      </c>
      <c r="R338" s="91">
        <f>P338/'סכום נכסי הקרן'!$C$42</f>
        <v>2.8640862751675843E-4</v>
      </c>
    </row>
    <row r="339" spans="2:18">
      <c r="B339" s="86" t="s">
        <v>3082</v>
      </c>
      <c r="C339" s="88" t="s">
        <v>2685</v>
      </c>
      <c r="D339" s="87">
        <v>9261</v>
      </c>
      <c r="E339" s="87"/>
      <c r="F339" s="87" t="s">
        <v>535</v>
      </c>
      <c r="G339" s="101">
        <v>44833</v>
      </c>
      <c r="H339" s="87"/>
      <c r="I339" s="90">
        <v>2.0399999999942375</v>
      </c>
      <c r="J339" s="88" t="s">
        <v>822</v>
      </c>
      <c r="K339" s="88" t="s">
        <v>136</v>
      </c>
      <c r="L339" s="89">
        <v>6.8784999999999999E-2</v>
      </c>
      <c r="M339" s="89">
        <v>7.809999999969347E-2</v>
      </c>
      <c r="N339" s="90">
        <v>51190.237964</v>
      </c>
      <c r="O339" s="102">
        <v>101.03</v>
      </c>
      <c r="P339" s="90">
        <v>124.94430044299999</v>
      </c>
      <c r="Q339" s="91">
        <f t="shared" si="5"/>
        <v>2.1723402021456531E-3</v>
      </c>
      <c r="R339" s="91">
        <f>P339/'סכום נכסי הקרן'!$C$42</f>
        <v>2.1239291118607722E-4</v>
      </c>
    </row>
    <row r="340" spans="2:18">
      <c r="B340" s="86" t="s">
        <v>3082</v>
      </c>
      <c r="C340" s="88" t="s">
        <v>2685</v>
      </c>
      <c r="D340" s="87">
        <v>9285</v>
      </c>
      <c r="E340" s="87"/>
      <c r="F340" s="87" t="s">
        <v>535</v>
      </c>
      <c r="G340" s="101">
        <v>44861</v>
      </c>
      <c r="H340" s="87"/>
      <c r="I340" s="90">
        <v>2.0500000000018215</v>
      </c>
      <c r="J340" s="88" t="s">
        <v>822</v>
      </c>
      <c r="K340" s="88" t="s">
        <v>136</v>
      </c>
      <c r="L340" s="89">
        <v>6.8334999999999993E-2</v>
      </c>
      <c r="M340" s="89">
        <v>7.620000000015302E-2</v>
      </c>
      <c r="N340" s="90">
        <v>22492.679715999999</v>
      </c>
      <c r="O340" s="102">
        <v>101.03</v>
      </c>
      <c r="P340" s="90">
        <v>54.899767017999999</v>
      </c>
      <c r="Q340" s="91">
        <f t="shared" si="5"/>
        <v>9.5451309550561398E-4</v>
      </c>
      <c r="R340" s="91">
        <f>P340/'סכום נכסי הקרן'!$C$42</f>
        <v>9.3324155636133894E-5</v>
      </c>
    </row>
    <row r="341" spans="2:18">
      <c r="B341" s="86" t="s">
        <v>3082</v>
      </c>
      <c r="C341" s="88" t="s">
        <v>2685</v>
      </c>
      <c r="D341" s="87">
        <v>9374</v>
      </c>
      <c r="E341" s="87"/>
      <c r="F341" s="87" t="s">
        <v>535</v>
      </c>
      <c r="G341" s="101">
        <v>44910</v>
      </c>
      <c r="H341" s="87"/>
      <c r="I341" s="90">
        <v>2.0500000000118854</v>
      </c>
      <c r="J341" s="88" t="s">
        <v>822</v>
      </c>
      <c r="K341" s="88" t="s">
        <v>136</v>
      </c>
      <c r="L341" s="89">
        <v>6.8334999999999993E-2</v>
      </c>
      <c r="M341" s="89">
        <v>7.500000000039618E-2</v>
      </c>
      <c r="N341" s="90">
        <v>15512.193067</v>
      </c>
      <c r="O341" s="102">
        <v>101.03</v>
      </c>
      <c r="P341" s="90">
        <v>37.861910150999996</v>
      </c>
      <c r="Q341" s="91">
        <f t="shared" si="5"/>
        <v>6.5828492583834292E-4</v>
      </c>
      <c r="R341" s="91">
        <f>P341/'סכום נכסי הקרן'!$C$42</f>
        <v>6.4361489812055759E-5</v>
      </c>
    </row>
    <row r="342" spans="2:18">
      <c r="B342" s="86" t="s">
        <v>3083</v>
      </c>
      <c r="C342" s="88" t="s">
        <v>2685</v>
      </c>
      <c r="D342" s="87">
        <v>7382</v>
      </c>
      <c r="E342" s="87"/>
      <c r="F342" s="87" t="s">
        <v>535</v>
      </c>
      <c r="G342" s="101">
        <v>43860</v>
      </c>
      <c r="H342" s="87"/>
      <c r="I342" s="90">
        <v>2.9499999999995472</v>
      </c>
      <c r="J342" s="88" t="s">
        <v>776</v>
      </c>
      <c r="K342" s="88" t="s">
        <v>132</v>
      </c>
      <c r="L342" s="89">
        <v>7.5902999999999998E-2</v>
      </c>
      <c r="M342" s="89">
        <v>8.3599999999966201E-2</v>
      </c>
      <c r="N342" s="90">
        <v>183915.59219</v>
      </c>
      <c r="O342" s="102">
        <v>99.67</v>
      </c>
      <c r="P342" s="90">
        <v>662.66087223399995</v>
      </c>
      <c r="Q342" s="91">
        <f t="shared" si="5"/>
        <v>1.1521332690157711E-2</v>
      </c>
      <c r="R342" s="91">
        <f>P342/'סכום נכסי הקרן'!$C$42</f>
        <v>1.1264577198308659E-3</v>
      </c>
    </row>
    <row r="343" spans="2:18">
      <c r="B343" s="86" t="s">
        <v>3084</v>
      </c>
      <c r="C343" s="88" t="s">
        <v>2685</v>
      </c>
      <c r="D343" s="87">
        <v>9158</v>
      </c>
      <c r="E343" s="87"/>
      <c r="F343" s="87" t="s">
        <v>535</v>
      </c>
      <c r="G343" s="101">
        <v>44179</v>
      </c>
      <c r="H343" s="87"/>
      <c r="I343" s="90">
        <v>2.89</v>
      </c>
      <c r="J343" s="88" t="s">
        <v>776</v>
      </c>
      <c r="K343" s="88" t="s">
        <v>132</v>
      </c>
      <c r="L343" s="89">
        <v>7.4652999999999997E-2</v>
      </c>
      <c r="M343" s="89">
        <v>7.8299999999999995E-2</v>
      </c>
      <c r="N343" s="90">
        <v>31621.43</v>
      </c>
      <c r="O343" s="102">
        <v>100.08</v>
      </c>
      <c r="P343" s="90">
        <v>114.40293</v>
      </c>
      <c r="Q343" s="91">
        <f t="shared" si="5"/>
        <v>1.9890629920780709E-3</v>
      </c>
      <c r="R343" s="91">
        <f>P343/'סכום נכסי הקרן'!$C$42</f>
        <v>1.9447362756656519E-4</v>
      </c>
    </row>
    <row r="344" spans="2:18">
      <c r="B344" s="86" t="s">
        <v>3085</v>
      </c>
      <c r="C344" s="88" t="s">
        <v>2685</v>
      </c>
      <c r="D344" s="87">
        <v>7823</v>
      </c>
      <c r="E344" s="87"/>
      <c r="F344" s="87" t="s">
        <v>535</v>
      </c>
      <c r="G344" s="101">
        <v>44027</v>
      </c>
      <c r="H344" s="87"/>
      <c r="I344" s="90">
        <v>3.8200000000021106</v>
      </c>
      <c r="J344" s="88" t="s">
        <v>822</v>
      </c>
      <c r="K344" s="88" t="s">
        <v>134</v>
      </c>
      <c r="L344" s="89">
        <v>2.35E-2</v>
      </c>
      <c r="M344" s="89">
        <v>2.4500000000006964E-2</v>
      </c>
      <c r="N344" s="90">
        <v>127261.801307</v>
      </c>
      <c r="O344" s="102">
        <v>100.4</v>
      </c>
      <c r="P344" s="90">
        <v>502.42050831699999</v>
      </c>
      <c r="Q344" s="91">
        <f t="shared" si="5"/>
        <v>8.7353185757951951E-3</v>
      </c>
      <c r="R344" s="91">
        <f>P344/'סכום נכסי הקרן'!$C$42</f>
        <v>8.5406500354706497E-4</v>
      </c>
    </row>
    <row r="345" spans="2:18">
      <c r="B345" s="86" t="s">
        <v>3085</v>
      </c>
      <c r="C345" s="88" t="s">
        <v>2685</v>
      </c>
      <c r="D345" s="87">
        <v>7993</v>
      </c>
      <c r="E345" s="87"/>
      <c r="F345" s="87" t="s">
        <v>535</v>
      </c>
      <c r="G345" s="101">
        <v>44119</v>
      </c>
      <c r="H345" s="87"/>
      <c r="I345" s="90">
        <v>3.8200000000020307</v>
      </c>
      <c r="J345" s="88" t="s">
        <v>822</v>
      </c>
      <c r="K345" s="88" t="s">
        <v>134</v>
      </c>
      <c r="L345" s="89">
        <v>2.35E-2</v>
      </c>
      <c r="M345" s="89">
        <v>2.4500000000018906E-2</v>
      </c>
      <c r="N345" s="90">
        <v>127261.801385</v>
      </c>
      <c r="O345" s="102">
        <v>100.4</v>
      </c>
      <c r="P345" s="90">
        <v>502.42050858899995</v>
      </c>
      <c r="Q345" s="91">
        <f t="shared" si="5"/>
        <v>8.7353185805243132E-3</v>
      </c>
      <c r="R345" s="91">
        <f>P345/'סכום נכסי הקרן'!$C$42</f>
        <v>8.5406500400943795E-4</v>
      </c>
    </row>
    <row r="346" spans="2:18">
      <c r="B346" s="86" t="s">
        <v>3085</v>
      </c>
      <c r="C346" s="88" t="s">
        <v>2685</v>
      </c>
      <c r="D346" s="87">
        <v>8187</v>
      </c>
      <c r="E346" s="87"/>
      <c r="F346" s="87" t="s">
        <v>535</v>
      </c>
      <c r="G346" s="101">
        <v>44211</v>
      </c>
      <c r="H346" s="87"/>
      <c r="I346" s="90">
        <v>3.8200000000040606</v>
      </c>
      <c r="J346" s="88" t="s">
        <v>822</v>
      </c>
      <c r="K346" s="88" t="s">
        <v>134</v>
      </c>
      <c r="L346" s="89">
        <v>2.35E-2</v>
      </c>
      <c r="M346" s="89">
        <v>2.450000000001791E-2</v>
      </c>
      <c r="N346" s="90">
        <v>127261.801307</v>
      </c>
      <c r="O346" s="102">
        <v>100.4</v>
      </c>
      <c r="P346" s="90">
        <v>502.420508278</v>
      </c>
      <c r="Q346" s="91">
        <f t="shared" si="5"/>
        <v>8.7353185751171229E-3</v>
      </c>
      <c r="R346" s="91">
        <f>P346/'סכום נכסי הקרן'!$C$42</f>
        <v>8.5406500348076894E-4</v>
      </c>
    </row>
    <row r="347" spans="2:18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109" t="s">
        <v>221</v>
      </c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109" t="s">
        <v>112</v>
      </c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109" t="s">
        <v>204</v>
      </c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109" t="s">
        <v>212</v>
      </c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254 B257:B346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4 B257:B346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5:B256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5:B256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9453</v>
      </c>
    </row>
    <row r="6" spans="2:15" ht="26.25" customHeight="1">
      <c r="B6" s="137" t="s">
        <v>177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s="3" customFormat="1" ht="63">
      <c r="B7" s="47" t="s">
        <v>116</v>
      </c>
      <c r="C7" s="48" t="s">
        <v>47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2887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59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230</v>
      </c>
    </row>
    <row r="2" spans="2:10">
      <c r="B2" s="46" t="s">
        <v>145</v>
      </c>
      <c r="C2" s="46" t="s">
        <v>231</v>
      </c>
    </row>
    <row r="3" spans="2:10">
      <c r="B3" s="46" t="s">
        <v>147</v>
      </c>
      <c r="C3" s="46" t="s">
        <v>232</v>
      </c>
    </row>
    <row r="4" spans="2:10">
      <c r="B4" s="46" t="s">
        <v>148</v>
      </c>
      <c r="C4" s="46">
        <v>9453</v>
      </c>
    </row>
    <row r="6" spans="2:10" ht="26.25" customHeight="1">
      <c r="B6" s="137" t="s">
        <v>178</v>
      </c>
      <c r="C6" s="138"/>
      <c r="D6" s="138"/>
      <c r="E6" s="138"/>
      <c r="F6" s="138"/>
      <c r="G6" s="138"/>
      <c r="H6" s="138"/>
      <c r="I6" s="138"/>
      <c r="J6" s="139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7" t="s">
        <v>43</v>
      </c>
      <c r="C10" s="101"/>
      <c r="D10" s="87"/>
      <c r="E10" s="129">
        <v>1.1240418215509557E-2</v>
      </c>
      <c r="F10" s="88"/>
      <c r="G10" s="90">
        <v>4915.1127900000001</v>
      </c>
      <c r="H10" s="91">
        <f>IFERROR(G10/$G$10,0)</f>
        <v>1</v>
      </c>
      <c r="I10" s="91">
        <f>G10/'סכום נכסי הקרן'!$C$42</f>
        <v>8.3552039634834634E-3</v>
      </c>
      <c r="J10" s="87"/>
    </row>
    <row r="11" spans="2:10" ht="22.5" customHeight="1">
      <c r="B11" s="113" t="s">
        <v>203</v>
      </c>
      <c r="C11" s="101"/>
      <c r="D11" s="87"/>
      <c r="E11" s="129">
        <v>1.1240418215509557E-2</v>
      </c>
      <c r="F11" s="88"/>
      <c r="G11" s="90">
        <v>4915.1127900000001</v>
      </c>
      <c r="H11" s="91">
        <f t="shared" ref="H11:H23" si="0">IFERROR(G11/$G$10,0)</f>
        <v>1</v>
      </c>
      <c r="I11" s="91">
        <f>G11/'סכום נכסי הקרן'!$C$42</f>
        <v>8.3552039634834634E-3</v>
      </c>
      <c r="J11" s="87"/>
    </row>
    <row r="12" spans="2:10">
      <c r="B12" s="85" t="s">
        <v>87</v>
      </c>
      <c r="C12" s="99"/>
      <c r="D12" s="80"/>
      <c r="E12" s="130">
        <v>3.6234518497816892E-2</v>
      </c>
      <c r="F12" s="81"/>
      <c r="G12" s="83">
        <v>1524.7318199999995</v>
      </c>
      <c r="H12" s="84">
        <f t="shared" si="0"/>
        <v>0.31021298699434313</v>
      </c>
      <c r="I12" s="84">
        <f>G12/'סכום נכסי הקרן'!$C$42</f>
        <v>2.5918927784591797E-3</v>
      </c>
      <c r="J12" s="80"/>
    </row>
    <row r="13" spans="2:10">
      <c r="B13" s="86" t="s">
        <v>2867</v>
      </c>
      <c r="C13" s="101">
        <v>44651</v>
      </c>
      <c r="D13" s="87" t="s">
        <v>2868</v>
      </c>
      <c r="E13" s="129">
        <v>0.10539999999999999</v>
      </c>
      <c r="F13" s="88" t="s">
        <v>133</v>
      </c>
      <c r="G13" s="90">
        <v>193.001</v>
      </c>
      <c r="H13" s="91">
        <f t="shared" si="0"/>
        <v>3.9266850679941366E-2</v>
      </c>
      <c r="I13" s="91">
        <f>G13/'סכום נכסי הקרן'!$C$42</f>
        <v>3.2808254643455943E-4</v>
      </c>
      <c r="J13" s="87" t="s">
        <v>2869</v>
      </c>
    </row>
    <row r="14" spans="2:10">
      <c r="B14" s="86" t="s">
        <v>2870</v>
      </c>
      <c r="C14" s="101">
        <v>44926</v>
      </c>
      <c r="D14" s="87" t="s">
        <v>2868</v>
      </c>
      <c r="E14" s="129">
        <v>9.7999999999999997E-3</v>
      </c>
      <c r="F14" s="88" t="s">
        <v>133</v>
      </c>
      <c r="G14" s="90">
        <v>128.75982000000002</v>
      </c>
      <c r="H14" s="91">
        <f t="shared" si="0"/>
        <v>2.6196717247662593E-2</v>
      </c>
      <c r="I14" s="91">
        <f>G14/'סכום נכסי הקרן'!$C$42</f>
        <v>2.1887891577792611E-4</v>
      </c>
      <c r="J14" s="87" t="s">
        <v>2871</v>
      </c>
    </row>
    <row r="15" spans="2:10">
      <c r="B15" s="86" t="s">
        <v>2872</v>
      </c>
      <c r="C15" s="101">
        <v>44926</v>
      </c>
      <c r="D15" s="87" t="s">
        <v>2868</v>
      </c>
      <c r="E15" s="129">
        <v>4.6699999999999998E-2</v>
      </c>
      <c r="F15" s="88" t="s">
        <v>133</v>
      </c>
      <c r="G15" s="90">
        <v>710.94100000000003</v>
      </c>
      <c r="H15" s="91">
        <f t="shared" si="0"/>
        <v>0.1446438831366065</v>
      </c>
      <c r="I15" s="91">
        <f>G15/'סכום נכסי הקרן'!$C$42</f>
        <v>1.2085291456766136E-3</v>
      </c>
      <c r="J15" s="87" t="s">
        <v>2873</v>
      </c>
    </row>
    <row r="16" spans="2:10">
      <c r="B16" s="86" t="s">
        <v>2874</v>
      </c>
      <c r="C16" s="101">
        <v>44834</v>
      </c>
      <c r="D16" s="87" t="s">
        <v>2868</v>
      </c>
      <c r="E16" s="129">
        <v>8.9999999999999998E-4</v>
      </c>
      <c r="F16" s="88" t="s">
        <v>133</v>
      </c>
      <c r="G16" s="90">
        <v>492.03</v>
      </c>
      <c r="H16" s="91">
        <f t="shared" si="0"/>
        <v>0.10010553593013273</v>
      </c>
      <c r="I16" s="91">
        <f>G16/'סכום נכסי הקרן'!$C$42</f>
        <v>8.3640217057008126E-4</v>
      </c>
      <c r="J16" s="87" t="s">
        <v>2875</v>
      </c>
    </row>
    <row r="17" spans="2:10">
      <c r="B17" s="113"/>
      <c r="C17" s="101"/>
      <c r="D17" s="87"/>
      <c r="E17" s="129"/>
      <c r="F17" s="87"/>
      <c r="G17" s="87"/>
      <c r="H17" s="91"/>
      <c r="I17" s="87"/>
      <c r="J17" s="87"/>
    </row>
    <row r="18" spans="2:10">
      <c r="B18" s="85" t="s">
        <v>88</v>
      </c>
      <c r="C18" s="99"/>
      <c r="D18" s="80"/>
      <c r="E18" s="130">
        <v>0</v>
      </c>
      <c r="F18" s="81"/>
      <c r="G18" s="83">
        <v>3390.3809700000002</v>
      </c>
      <c r="H18" s="84">
        <f t="shared" si="0"/>
        <v>0.68978701300565681</v>
      </c>
      <c r="I18" s="84">
        <f>G18/'סכום נכסי הקרן'!$C$42</f>
        <v>5.7633111850242833E-3</v>
      </c>
      <c r="J18" s="80"/>
    </row>
    <row r="19" spans="2:10">
      <c r="B19" s="86" t="s">
        <v>2876</v>
      </c>
      <c r="C19" s="101">
        <v>44834</v>
      </c>
      <c r="D19" s="87" t="s">
        <v>29</v>
      </c>
      <c r="E19" s="129">
        <v>0</v>
      </c>
      <c r="F19" s="88" t="s">
        <v>133</v>
      </c>
      <c r="G19" s="90">
        <v>1700.3716800000004</v>
      </c>
      <c r="H19" s="91">
        <f t="shared" si="0"/>
        <v>0.34594764202755973</v>
      </c>
      <c r="I19" s="91">
        <f>G19/'סכום נכסי הקרן'!$C$42</f>
        <v>2.8904631098264255E-3</v>
      </c>
      <c r="J19" s="87" t="s">
        <v>2877</v>
      </c>
    </row>
    <row r="20" spans="2:10">
      <c r="B20" s="86" t="s">
        <v>2878</v>
      </c>
      <c r="C20" s="101">
        <v>44377</v>
      </c>
      <c r="D20" s="87" t="s">
        <v>29</v>
      </c>
      <c r="E20" s="129">
        <v>0</v>
      </c>
      <c r="F20" s="88" t="s">
        <v>133</v>
      </c>
      <c r="G20" s="90">
        <v>46.439300000000003</v>
      </c>
      <c r="H20" s="91">
        <f t="shared" si="0"/>
        <v>9.4482674119875081E-3</v>
      </c>
      <c r="I20" s="91">
        <f>G20/'סכום נכסי הקרן'!$C$42</f>
        <v>7.8942201328689672E-5</v>
      </c>
      <c r="J20" s="87" t="s">
        <v>2879</v>
      </c>
    </row>
    <row r="21" spans="2:10">
      <c r="B21" s="86" t="s">
        <v>2880</v>
      </c>
      <c r="C21" s="101">
        <v>44377</v>
      </c>
      <c r="D21" s="87" t="s">
        <v>29</v>
      </c>
      <c r="E21" s="129">
        <v>0</v>
      </c>
      <c r="F21" s="88" t="s">
        <v>133</v>
      </c>
      <c r="G21" s="90">
        <v>63.880989999999997</v>
      </c>
      <c r="H21" s="91">
        <f t="shared" si="0"/>
        <v>1.2996851288940613E-2</v>
      </c>
      <c r="I21" s="91">
        <f>G21/'סכום נכסי הקרן'!$C$42</f>
        <v>1.0859134340216177E-4</v>
      </c>
      <c r="J21" s="87" t="s">
        <v>2879</v>
      </c>
    </row>
    <row r="22" spans="2:10">
      <c r="B22" s="86" t="s">
        <v>2881</v>
      </c>
      <c r="C22" s="101" t="s">
        <v>2894</v>
      </c>
      <c r="D22" s="87" t="s">
        <v>29</v>
      </c>
      <c r="E22" s="129">
        <v>0</v>
      </c>
      <c r="F22" s="88" t="s">
        <v>133</v>
      </c>
      <c r="G22" s="90">
        <v>120.333</v>
      </c>
      <c r="H22" s="91">
        <f t="shared" si="0"/>
        <v>2.4482245909966189E-2</v>
      </c>
      <c r="I22" s="91">
        <f>G22/'סכום נכסי הקרן'!$C$42</f>
        <v>2.0455415806192631E-4</v>
      </c>
      <c r="J22" s="87" t="s">
        <v>2882</v>
      </c>
    </row>
    <row r="23" spans="2:10">
      <c r="B23" s="86" t="s">
        <v>2883</v>
      </c>
      <c r="C23" s="101">
        <v>44977</v>
      </c>
      <c r="D23" s="87" t="s">
        <v>29</v>
      </c>
      <c r="E23" s="129">
        <v>0</v>
      </c>
      <c r="F23" s="88" t="s">
        <v>133</v>
      </c>
      <c r="G23" s="90">
        <v>1459.356</v>
      </c>
      <c r="H23" s="91">
        <f t="shared" si="0"/>
        <v>0.29691200636720283</v>
      </c>
      <c r="I23" s="91">
        <f>G23/'סכום נכסי הקרן'!$C$42</f>
        <v>2.4807603724050801E-3</v>
      </c>
      <c r="J23" s="87" t="s">
        <v>2884</v>
      </c>
    </row>
    <row r="24" spans="2:10">
      <c r="B24" s="113"/>
      <c r="C24" s="101"/>
      <c r="D24" s="87"/>
      <c r="E24" s="129"/>
      <c r="F24" s="87"/>
      <c r="G24" s="87"/>
      <c r="H24" s="91"/>
      <c r="I24" s="87"/>
      <c r="J24" s="87"/>
    </row>
    <row r="25" spans="2:10">
      <c r="B25" s="87"/>
      <c r="C25" s="101"/>
      <c r="D25" s="87"/>
      <c r="E25" s="129"/>
      <c r="F25" s="87"/>
      <c r="G25" s="87"/>
      <c r="H25" s="87"/>
      <c r="I25" s="87"/>
      <c r="J25" s="87"/>
    </row>
    <row r="26" spans="2:10">
      <c r="B26" s="87"/>
      <c r="C26" s="101"/>
      <c r="D26" s="87"/>
      <c r="E26" s="129"/>
      <c r="F26" s="87"/>
      <c r="G26" s="87"/>
      <c r="H26" s="87"/>
      <c r="I26" s="87"/>
      <c r="J26" s="87"/>
    </row>
    <row r="27" spans="2:10">
      <c r="B27" s="127"/>
      <c r="C27" s="101"/>
      <c r="D27" s="87"/>
      <c r="E27" s="129"/>
      <c r="F27" s="87"/>
      <c r="G27" s="87"/>
      <c r="H27" s="87"/>
      <c r="I27" s="87"/>
      <c r="J27" s="87"/>
    </row>
    <row r="28" spans="2:10">
      <c r="B28" s="127"/>
      <c r="C28" s="101"/>
      <c r="D28" s="87"/>
      <c r="E28" s="129"/>
      <c r="F28" s="87"/>
      <c r="G28" s="87"/>
      <c r="H28" s="87"/>
      <c r="I28" s="87"/>
      <c r="J28" s="87"/>
    </row>
    <row r="29" spans="2:10">
      <c r="B29" s="87"/>
      <c r="C29" s="101"/>
      <c r="D29" s="87"/>
      <c r="E29" s="129"/>
      <c r="F29" s="87"/>
      <c r="G29" s="87"/>
      <c r="H29" s="87"/>
      <c r="I29" s="87"/>
      <c r="J29" s="87"/>
    </row>
    <row r="30" spans="2:10">
      <c r="B30" s="87"/>
      <c r="C30" s="101"/>
      <c r="D30" s="87"/>
      <c r="E30" s="129"/>
      <c r="F30" s="87"/>
      <c r="G30" s="87"/>
      <c r="H30" s="87"/>
      <c r="I30" s="87"/>
      <c r="J30" s="87"/>
    </row>
    <row r="31" spans="2:10">
      <c r="B31" s="87"/>
      <c r="C31" s="101"/>
      <c r="D31" s="87"/>
      <c r="E31" s="129"/>
      <c r="F31" s="87"/>
      <c r="G31" s="87"/>
      <c r="H31" s="87"/>
      <c r="I31" s="87"/>
      <c r="J31" s="87"/>
    </row>
    <row r="32" spans="2:10">
      <c r="B32" s="87"/>
      <c r="C32" s="101"/>
      <c r="D32" s="87"/>
      <c r="E32" s="129"/>
      <c r="F32" s="87"/>
      <c r="G32" s="87"/>
      <c r="H32" s="87"/>
      <c r="I32" s="87"/>
      <c r="J32" s="87"/>
    </row>
    <row r="33" spans="2:10">
      <c r="B33" s="87"/>
      <c r="C33" s="101"/>
      <c r="D33" s="87"/>
      <c r="E33" s="129"/>
      <c r="F33" s="87"/>
      <c r="G33" s="87"/>
      <c r="H33" s="87"/>
      <c r="I33" s="87"/>
      <c r="J33" s="87"/>
    </row>
    <row r="34" spans="2:10">
      <c r="B34" s="87"/>
      <c r="C34" s="101"/>
      <c r="D34" s="87"/>
      <c r="E34" s="129"/>
      <c r="F34" s="87"/>
      <c r="G34" s="87"/>
      <c r="H34" s="87"/>
      <c r="I34" s="87"/>
      <c r="J34" s="87"/>
    </row>
    <row r="35" spans="2:10">
      <c r="B35" s="87"/>
      <c r="C35" s="101"/>
      <c r="D35" s="87"/>
      <c r="E35" s="129"/>
      <c r="F35" s="87"/>
      <c r="G35" s="87"/>
      <c r="H35" s="87"/>
      <c r="I35" s="87"/>
      <c r="J35" s="87"/>
    </row>
    <row r="36" spans="2:10">
      <c r="B36" s="87"/>
      <c r="C36" s="101"/>
      <c r="D36" s="87"/>
      <c r="E36" s="129"/>
      <c r="F36" s="87"/>
      <c r="G36" s="87"/>
      <c r="H36" s="87"/>
      <c r="I36" s="87"/>
      <c r="J36" s="87"/>
    </row>
    <row r="37" spans="2:10">
      <c r="B37" s="87"/>
      <c r="C37" s="101"/>
      <c r="D37" s="87"/>
      <c r="E37" s="129"/>
      <c r="F37" s="87"/>
      <c r="G37" s="87"/>
      <c r="H37" s="87"/>
      <c r="I37" s="87"/>
      <c r="J37" s="87"/>
    </row>
    <row r="38" spans="2:10">
      <c r="B38" s="87"/>
      <c r="C38" s="101"/>
      <c r="D38" s="87"/>
      <c r="E38" s="129"/>
      <c r="F38" s="87"/>
      <c r="G38" s="87"/>
      <c r="H38" s="87"/>
      <c r="I38" s="87"/>
      <c r="J38" s="87"/>
    </row>
    <row r="39" spans="2:10">
      <c r="B39" s="87"/>
      <c r="C39" s="101"/>
      <c r="D39" s="87"/>
      <c r="E39" s="129"/>
      <c r="F39" s="87"/>
      <c r="G39" s="87"/>
      <c r="H39" s="87"/>
      <c r="I39" s="87"/>
      <c r="J39" s="87"/>
    </row>
    <row r="40" spans="2:10">
      <c r="B40" s="87"/>
      <c r="C40" s="101"/>
      <c r="D40" s="87"/>
      <c r="E40" s="129"/>
      <c r="F40" s="87"/>
      <c r="G40" s="87"/>
      <c r="H40" s="87"/>
      <c r="I40" s="87"/>
      <c r="J40" s="87"/>
    </row>
    <row r="41" spans="2:10">
      <c r="B41" s="87"/>
      <c r="C41" s="101"/>
      <c r="D41" s="87"/>
      <c r="E41" s="129"/>
      <c r="F41" s="87"/>
      <c r="G41" s="87"/>
      <c r="H41" s="87"/>
      <c r="I41" s="87"/>
      <c r="J41" s="87"/>
    </row>
    <row r="42" spans="2:10">
      <c r="B42" s="87"/>
      <c r="C42" s="101"/>
      <c r="D42" s="87"/>
      <c r="E42" s="129"/>
      <c r="F42" s="87"/>
      <c r="G42" s="87"/>
      <c r="H42" s="87"/>
      <c r="I42" s="87"/>
      <c r="J42" s="87"/>
    </row>
    <row r="43" spans="2:10">
      <c r="B43" s="87"/>
      <c r="C43" s="101"/>
      <c r="D43" s="87"/>
      <c r="E43" s="129"/>
      <c r="F43" s="87"/>
      <c r="G43" s="87"/>
      <c r="H43" s="87"/>
      <c r="I43" s="87"/>
      <c r="J43" s="87"/>
    </row>
    <row r="44" spans="2:10">
      <c r="B44" s="87"/>
      <c r="C44" s="101"/>
      <c r="D44" s="87"/>
      <c r="E44" s="129"/>
      <c r="F44" s="87"/>
      <c r="G44" s="87"/>
      <c r="H44" s="87"/>
      <c r="I44" s="87"/>
      <c r="J44" s="87"/>
    </row>
    <row r="45" spans="2:10">
      <c r="B45" s="87"/>
      <c r="C45" s="101"/>
      <c r="D45" s="87"/>
      <c r="E45" s="129"/>
      <c r="F45" s="87"/>
      <c r="G45" s="87"/>
      <c r="H45" s="87"/>
      <c r="I45" s="87"/>
      <c r="J45" s="87"/>
    </row>
    <row r="46" spans="2:10">
      <c r="B46" s="87"/>
      <c r="C46" s="101"/>
      <c r="D46" s="87"/>
      <c r="E46" s="129"/>
      <c r="F46" s="87"/>
      <c r="G46" s="87"/>
      <c r="H46" s="87"/>
      <c r="I46" s="87"/>
      <c r="J46" s="87"/>
    </row>
    <row r="47" spans="2:10">
      <c r="B47" s="87"/>
      <c r="C47" s="101"/>
      <c r="D47" s="87"/>
      <c r="E47" s="129"/>
      <c r="F47" s="87"/>
      <c r="G47" s="87"/>
      <c r="H47" s="87"/>
      <c r="I47" s="87"/>
      <c r="J47" s="87"/>
    </row>
    <row r="48" spans="2:10">
      <c r="B48" s="87"/>
      <c r="C48" s="101"/>
      <c r="D48" s="87"/>
      <c r="E48" s="129"/>
      <c r="F48" s="87"/>
      <c r="G48" s="87"/>
      <c r="H48" s="87"/>
      <c r="I48" s="87"/>
      <c r="J48" s="87"/>
    </row>
    <row r="49" spans="2:10">
      <c r="B49" s="87"/>
      <c r="C49" s="101"/>
      <c r="D49" s="87"/>
      <c r="E49" s="129"/>
      <c r="F49" s="87"/>
      <c r="G49" s="87"/>
      <c r="H49" s="87"/>
      <c r="I49" s="87"/>
      <c r="J49" s="87"/>
    </row>
    <row r="50" spans="2:10">
      <c r="B50" s="87"/>
      <c r="C50" s="101"/>
      <c r="D50" s="87"/>
      <c r="E50" s="129"/>
      <c r="F50" s="87"/>
      <c r="G50" s="87"/>
      <c r="H50" s="87"/>
      <c r="I50" s="87"/>
      <c r="J50" s="87"/>
    </row>
    <row r="51" spans="2:10">
      <c r="B51" s="87"/>
      <c r="C51" s="101"/>
      <c r="D51" s="87"/>
      <c r="E51" s="129"/>
      <c r="F51" s="87"/>
      <c r="G51" s="87"/>
      <c r="H51" s="87"/>
      <c r="I51" s="87"/>
      <c r="J51" s="87"/>
    </row>
    <row r="52" spans="2:10">
      <c r="B52" s="87"/>
      <c r="C52" s="101"/>
      <c r="D52" s="87"/>
      <c r="E52" s="129"/>
      <c r="F52" s="87"/>
      <c r="G52" s="87"/>
      <c r="H52" s="87"/>
      <c r="I52" s="87"/>
      <c r="J52" s="87"/>
    </row>
    <row r="53" spans="2:10">
      <c r="B53" s="87"/>
      <c r="C53" s="101"/>
      <c r="D53" s="87"/>
      <c r="E53" s="129"/>
      <c r="F53" s="87"/>
      <c r="G53" s="87"/>
      <c r="H53" s="87"/>
      <c r="I53" s="87"/>
      <c r="J53" s="87"/>
    </row>
    <row r="54" spans="2:10">
      <c r="B54" s="87"/>
      <c r="C54" s="101"/>
      <c r="D54" s="87"/>
      <c r="E54" s="129"/>
      <c r="F54" s="87"/>
      <c r="G54" s="87"/>
      <c r="H54" s="87"/>
      <c r="I54" s="87"/>
      <c r="J54" s="87"/>
    </row>
    <row r="55" spans="2:10">
      <c r="B55" s="87"/>
      <c r="C55" s="101"/>
      <c r="D55" s="87"/>
      <c r="E55" s="129"/>
      <c r="F55" s="87"/>
      <c r="G55" s="87"/>
      <c r="H55" s="87"/>
      <c r="I55" s="87"/>
      <c r="J55" s="87"/>
    </row>
    <row r="56" spans="2:10">
      <c r="B56" s="87"/>
      <c r="C56" s="101"/>
      <c r="D56" s="87"/>
      <c r="E56" s="129"/>
      <c r="F56" s="87"/>
      <c r="G56" s="87"/>
      <c r="H56" s="87"/>
      <c r="I56" s="87"/>
      <c r="J56" s="87"/>
    </row>
    <row r="57" spans="2:10">
      <c r="B57" s="87"/>
      <c r="C57" s="101"/>
      <c r="D57" s="87"/>
      <c r="E57" s="129"/>
      <c r="F57" s="87"/>
      <c r="G57" s="87"/>
      <c r="H57" s="87"/>
      <c r="I57" s="87"/>
      <c r="J57" s="87"/>
    </row>
    <row r="58" spans="2:10">
      <c r="B58" s="87"/>
      <c r="C58" s="101"/>
      <c r="D58" s="87"/>
      <c r="E58" s="129"/>
      <c r="F58" s="87"/>
      <c r="G58" s="87"/>
      <c r="H58" s="87"/>
      <c r="I58" s="87"/>
      <c r="J58" s="87"/>
    </row>
    <row r="59" spans="2:10">
      <c r="B59" s="87"/>
      <c r="C59" s="101"/>
      <c r="D59" s="87"/>
      <c r="E59" s="129"/>
      <c r="F59" s="87"/>
      <c r="G59" s="87"/>
      <c r="H59" s="87"/>
      <c r="I59" s="87"/>
      <c r="J59" s="87"/>
    </row>
    <row r="60" spans="2:10">
      <c r="B60" s="87"/>
      <c r="C60" s="101"/>
      <c r="D60" s="87"/>
      <c r="E60" s="129"/>
      <c r="F60" s="87"/>
      <c r="G60" s="87"/>
      <c r="H60" s="87"/>
      <c r="I60" s="87"/>
      <c r="J60" s="87"/>
    </row>
    <row r="61" spans="2:10">
      <c r="B61" s="87"/>
      <c r="C61" s="101"/>
      <c r="D61" s="87"/>
      <c r="E61" s="129"/>
      <c r="F61" s="87"/>
      <c r="G61" s="87"/>
      <c r="H61" s="87"/>
      <c r="I61" s="87"/>
      <c r="J61" s="87"/>
    </row>
    <row r="62" spans="2:10">
      <c r="B62" s="87"/>
      <c r="C62" s="101"/>
      <c r="D62" s="87"/>
      <c r="E62" s="129"/>
      <c r="F62" s="87"/>
      <c r="G62" s="87"/>
      <c r="H62" s="87"/>
      <c r="I62" s="87"/>
      <c r="J62" s="87"/>
    </row>
    <row r="63" spans="2:10">
      <c r="B63" s="87"/>
      <c r="C63" s="101"/>
      <c r="D63" s="87"/>
      <c r="E63" s="129"/>
      <c r="F63" s="87"/>
      <c r="G63" s="87"/>
      <c r="H63" s="87"/>
      <c r="I63" s="87"/>
      <c r="J63" s="87"/>
    </row>
    <row r="64" spans="2:10">
      <c r="B64" s="87"/>
      <c r="C64" s="101"/>
      <c r="D64" s="87"/>
      <c r="E64" s="129"/>
      <c r="F64" s="87"/>
      <c r="G64" s="87"/>
      <c r="H64" s="87"/>
      <c r="I64" s="87"/>
      <c r="J64" s="87"/>
    </row>
    <row r="65" spans="2:10">
      <c r="B65" s="87"/>
      <c r="C65" s="101"/>
      <c r="D65" s="87"/>
      <c r="E65" s="129"/>
      <c r="F65" s="87"/>
      <c r="G65" s="87"/>
      <c r="H65" s="87"/>
      <c r="I65" s="87"/>
      <c r="J65" s="87"/>
    </row>
    <row r="66" spans="2:10">
      <c r="B66" s="87"/>
      <c r="C66" s="101"/>
      <c r="D66" s="87"/>
      <c r="E66" s="129"/>
      <c r="F66" s="87"/>
      <c r="G66" s="87"/>
      <c r="H66" s="87"/>
      <c r="I66" s="87"/>
      <c r="J66" s="87"/>
    </row>
    <row r="67" spans="2:10">
      <c r="B67" s="87"/>
      <c r="C67" s="101"/>
      <c r="D67" s="87"/>
      <c r="E67" s="129"/>
      <c r="F67" s="87"/>
      <c r="G67" s="87"/>
      <c r="H67" s="87"/>
      <c r="I67" s="87"/>
      <c r="J67" s="87"/>
    </row>
    <row r="68" spans="2:10">
      <c r="B68" s="87"/>
      <c r="C68" s="101"/>
      <c r="D68" s="87"/>
      <c r="E68" s="129"/>
      <c r="F68" s="87"/>
      <c r="G68" s="87"/>
      <c r="H68" s="87"/>
      <c r="I68" s="87"/>
      <c r="J68" s="87"/>
    </row>
    <row r="69" spans="2:10">
      <c r="B69" s="87"/>
      <c r="C69" s="101"/>
      <c r="D69" s="87"/>
      <c r="E69" s="129"/>
      <c r="F69" s="87"/>
      <c r="G69" s="87"/>
      <c r="H69" s="87"/>
      <c r="I69" s="87"/>
      <c r="J69" s="87"/>
    </row>
    <row r="70" spans="2:10">
      <c r="B70" s="87"/>
      <c r="C70" s="101"/>
      <c r="D70" s="87"/>
      <c r="E70" s="129"/>
      <c r="F70" s="87"/>
      <c r="G70" s="87"/>
      <c r="H70" s="87"/>
      <c r="I70" s="87"/>
      <c r="J70" s="87"/>
    </row>
    <row r="71" spans="2:10">
      <c r="B71" s="87"/>
      <c r="C71" s="101"/>
      <c r="D71" s="87"/>
      <c r="E71" s="129"/>
      <c r="F71" s="87"/>
      <c r="G71" s="87"/>
      <c r="H71" s="87"/>
      <c r="I71" s="87"/>
      <c r="J71" s="87"/>
    </row>
    <row r="72" spans="2:10">
      <c r="B72" s="87"/>
      <c r="C72" s="101"/>
      <c r="D72" s="87"/>
      <c r="E72" s="129"/>
      <c r="F72" s="87"/>
      <c r="G72" s="87"/>
      <c r="H72" s="87"/>
      <c r="I72" s="87"/>
      <c r="J72" s="87"/>
    </row>
    <row r="73" spans="2:10">
      <c r="B73" s="87"/>
      <c r="C73" s="101"/>
      <c r="D73" s="87"/>
      <c r="E73" s="129"/>
      <c r="F73" s="87"/>
      <c r="G73" s="87"/>
      <c r="H73" s="87"/>
      <c r="I73" s="87"/>
      <c r="J73" s="87"/>
    </row>
    <row r="74" spans="2:10">
      <c r="B74" s="87"/>
      <c r="C74" s="101"/>
      <c r="D74" s="87"/>
      <c r="E74" s="129"/>
      <c r="F74" s="87"/>
      <c r="G74" s="87"/>
      <c r="H74" s="87"/>
      <c r="I74" s="87"/>
      <c r="J74" s="87"/>
    </row>
    <row r="75" spans="2:10">
      <c r="B75" s="87"/>
      <c r="C75" s="101"/>
      <c r="D75" s="87"/>
      <c r="E75" s="129"/>
      <c r="F75" s="87"/>
      <c r="G75" s="87"/>
      <c r="H75" s="87"/>
      <c r="I75" s="87"/>
      <c r="J75" s="87"/>
    </row>
    <row r="76" spans="2:10">
      <c r="B76" s="87"/>
      <c r="C76" s="101"/>
      <c r="D76" s="87"/>
      <c r="E76" s="129"/>
      <c r="F76" s="87"/>
      <c r="G76" s="87"/>
      <c r="H76" s="87"/>
      <c r="I76" s="87"/>
      <c r="J76" s="87"/>
    </row>
    <row r="77" spans="2:10">
      <c r="B77" s="87"/>
      <c r="C77" s="101"/>
      <c r="D77" s="87"/>
      <c r="E77" s="129"/>
      <c r="F77" s="87"/>
      <c r="G77" s="87"/>
      <c r="H77" s="87"/>
      <c r="I77" s="87"/>
      <c r="J77" s="87"/>
    </row>
    <row r="78" spans="2:10">
      <c r="B78" s="87"/>
      <c r="C78" s="101"/>
      <c r="D78" s="87"/>
      <c r="E78" s="129"/>
      <c r="F78" s="87"/>
      <c r="G78" s="87"/>
      <c r="H78" s="87"/>
      <c r="I78" s="87"/>
      <c r="J78" s="87"/>
    </row>
    <row r="79" spans="2:10">
      <c r="B79" s="87"/>
      <c r="C79" s="101"/>
      <c r="D79" s="87"/>
      <c r="E79" s="129"/>
      <c r="F79" s="87"/>
      <c r="G79" s="87"/>
      <c r="H79" s="87"/>
      <c r="I79" s="87"/>
      <c r="J79" s="87"/>
    </row>
    <row r="80" spans="2:10">
      <c r="B80" s="87"/>
      <c r="C80" s="101"/>
      <c r="D80" s="87"/>
      <c r="E80" s="129"/>
      <c r="F80" s="87"/>
      <c r="G80" s="87"/>
      <c r="H80" s="87"/>
      <c r="I80" s="87"/>
      <c r="J80" s="87"/>
    </row>
    <row r="81" spans="2:10">
      <c r="B81" s="87"/>
      <c r="C81" s="101"/>
      <c r="D81" s="87"/>
      <c r="E81" s="129"/>
      <c r="F81" s="87"/>
      <c r="G81" s="87"/>
      <c r="H81" s="87"/>
      <c r="I81" s="87"/>
      <c r="J81" s="87"/>
    </row>
    <row r="82" spans="2:10">
      <c r="B82" s="87"/>
      <c r="C82" s="101"/>
      <c r="D82" s="87"/>
      <c r="E82" s="129"/>
      <c r="F82" s="87"/>
      <c r="G82" s="87"/>
      <c r="H82" s="87"/>
      <c r="I82" s="87"/>
      <c r="J82" s="87"/>
    </row>
    <row r="83" spans="2:10">
      <c r="B83" s="87"/>
      <c r="C83" s="101"/>
      <c r="D83" s="87"/>
      <c r="E83" s="129"/>
      <c r="F83" s="87"/>
      <c r="G83" s="87"/>
      <c r="H83" s="87"/>
      <c r="I83" s="87"/>
      <c r="J83" s="87"/>
    </row>
    <row r="84" spans="2:10">
      <c r="B84" s="87"/>
      <c r="C84" s="101"/>
      <c r="D84" s="87"/>
      <c r="E84" s="129"/>
      <c r="F84" s="87"/>
      <c r="G84" s="87"/>
      <c r="H84" s="87"/>
      <c r="I84" s="87"/>
      <c r="J84" s="87"/>
    </row>
    <row r="85" spans="2:10">
      <c r="B85" s="87"/>
      <c r="C85" s="101"/>
      <c r="D85" s="87"/>
      <c r="E85" s="129"/>
      <c r="F85" s="87"/>
      <c r="G85" s="87"/>
      <c r="H85" s="87"/>
      <c r="I85" s="87"/>
      <c r="J85" s="87"/>
    </row>
    <row r="86" spans="2:10">
      <c r="B86" s="87"/>
      <c r="C86" s="101"/>
      <c r="D86" s="87"/>
      <c r="E86" s="129"/>
      <c r="F86" s="87"/>
      <c r="G86" s="87"/>
      <c r="H86" s="87"/>
      <c r="I86" s="87"/>
      <c r="J86" s="87"/>
    </row>
    <row r="87" spans="2:10">
      <c r="B87" s="87"/>
      <c r="C87" s="101"/>
      <c r="D87" s="87"/>
      <c r="E87" s="129"/>
      <c r="F87" s="87"/>
      <c r="G87" s="87"/>
      <c r="H87" s="87"/>
      <c r="I87" s="87"/>
      <c r="J87" s="87"/>
    </row>
    <row r="88" spans="2:10">
      <c r="B88" s="87"/>
      <c r="C88" s="101"/>
      <c r="D88" s="87"/>
      <c r="E88" s="129"/>
      <c r="F88" s="87"/>
      <c r="G88" s="87"/>
      <c r="H88" s="87"/>
      <c r="I88" s="87"/>
      <c r="J88" s="87"/>
    </row>
    <row r="89" spans="2:10">
      <c r="B89" s="87"/>
      <c r="C89" s="101"/>
      <c r="D89" s="87"/>
      <c r="E89" s="129"/>
      <c r="F89" s="87"/>
      <c r="G89" s="87"/>
      <c r="H89" s="87"/>
      <c r="I89" s="87"/>
      <c r="J89" s="87"/>
    </row>
    <row r="90" spans="2:10">
      <c r="B90" s="87"/>
      <c r="C90" s="101"/>
      <c r="D90" s="87"/>
      <c r="E90" s="129"/>
      <c r="F90" s="87"/>
      <c r="G90" s="87"/>
      <c r="H90" s="87"/>
      <c r="I90" s="87"/>
      <c r="J90" s="87"/>
    </row>
    <row r="91" spans="2:10">
      <c r="B91" s="87"/>
      <c r="C91" s="101"/>
      <c r="D91" s="87"/>
      <c r="E91" s="129"/>
      <c r="F91" s="87"/>
      <c r="G91" s="87"/>
      <c r="H91" s="87"/>
      <c r="I91" s="87"/>
      <c r="J91" s="87"/>
    </row>
    <row r="92" spans="2:10">
      <c r="B92" s="87"/>
      <c r="C92" s="101"/>
      <c r="D92" s="87"/>
      <c r="E92" s="129"/>
      <c r="F92" s="87"/>
      <c r="G92" s="87"/>
      <c r="H92" s="87"/>
      <c r="I92" s="87"/>
      <c r="J92" s="87"/>
    </row>
    <row r="93" spans="2:10">
      <c r="B93" s="87"/>
      <c r="C93" s="101"/>
      <c r="D93" s="87"/>
      <c r="E93" s="129"/>
      <c r="F93" s="87"/>
      <c r="G93" s="87"/>
      <c r="H93" s="87"/>
      <c r="I93" s="87"/>
      <c r="J93" s="87"/>
    </row>
    <row r="94" spans="2:10">
      <c r="B94" s="87"/>
      <c r="C94" s="101"/>
      <c r="D94" s="87"/>
      <c r="E94" s="129"/>
      <c r="F94" s="87"/>
      <c r="G94" s="87"/>
      <c r="H94" s="87"/>
      <c r="I94" s="87"/>
      <c r="J94" s="87"/>
    </row>
    <row r="95" spans="2:10">
      <c r="B95" s="87"/>
      <c r="C95" s="101"/>
      <c r="D95" s="87"/>
      <c r="E95" s="129"/>
      <c r="F95" s="87"/>
      <c r="G95" s="87"/>
      <c r="H95" s="87"/>
      <c r="I95" s="87"/>
      <c r="J95" s="87"/>
    </row>
    <row r="96" spans="2:10">
      <c r="B96" s="87"/>
      <c r="C96" s="101"/>
      <c r="D96" s="87"/>
      <c r="E96" s="129"/>
      <c r="F96" s="87"/>
      <c r="G96" s="87"/>
      <c r="H96" s="87"/>
      <c r="I96" s="87"/>
      <c r="J96" s="87"/>
    </row>
    <row r="97" spans="2:10">
      <c r="B97" s="87"/>
      <c r="C97" s="101"/>
      <c r="D97" s="87"/>
      <c r="E97" s="129"/>
      <c r="F97" s="87"/>
      <c r="G97" s="87"/>
      <c r="H97" s="87"/>
      <c r="I97" s="87"/>
      <c r="J97" s="87"/>
    </row>
    <row r="98" spans="2:10">
      <c r="B98" s="87"/>
      <c r="C98" s="101"/>
      <c r="D98" s="87"/>
      <c r="E98" s="129"/>
      <c r="F98" s="87"/>
      <c r="G98" s="87"/>
      <c r="H98" s="87"/>
      <c r="I98" s="87"/>
      <c r="J98" s="87"/>
    </row>
    <row r="99" spans="2:10">
      <c r="B99" s="87"/>
      <c r="C99" s="101"/>
      <c r="D99" s="87"/>
      <c r="E99" s="129"/>
      <c r="F99" s="87"/>
      <c r="G99" s="87"/>
      <c r="H99" s="87"/>
      <c r="I99" s="87"/>
      <c r="J99" s="87"/>
    </row>
    <row r="100" spans="2:10">
      <c r="B100" s="87"/>
      <c r="C100" s="101"/>
      <c r="D100" s="87"/>
      <c r="E100" s="129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2:10"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2:10"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2:10"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4:J1048576 B27:B28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9453</v>
      </c>
    </row>
    <row r="6" spans="2:11" ht="26.25" customHeight="1">
      <c r="B6" s="137" t="s">
        <v>179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2888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27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7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1.1406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9453</v>
      </c>
    </row>
    <row r="6" spans="2:15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5" s="3" customFormat="1" ht="63">
      <c r="B7" s="47" t="s">
        <v>116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2889</v>
      </c>
      <c r="C10" s="87"/>
      <c r="D10" s="87"/>
      <c r="E10" s="87"/>
      <c r="F10" s="87"/>
      <c r="G10" s="87"/>
      <c r="H10" s="87"/>
      <c r="I10" s="107">
        <f>I11</f>
        <v>-77.489637404999996</v>
      </c>
      <c r="J10" s="108">
        <f>IFERROR(I10/$I$10,0)</f>
        <v>1</v>
      </c>
      <c r="K10" s="108">
        <f>I10/'סכום נכסי הקרן'!$C$42</f>
        <v>-1.3172469345818459E-4</v>
      </c>
      <c r="O10" s="1"/>
    </row>
    <row r="11" spans="2:15">
      <c r="B11" s="131" t="s">
        <v>199</v>
      </c>
      <c r="C11" s="87"/>
      <c r="D11" s="87"/>
      <c r="E11" s="87"/>
      <c r="F11" s="87"/>
      <c r="G11" s="87"/>
      <c r="H11" s="87"/>
      <c r="I11" s="90">
        <f>SUM(I12:I13)</f>
        <v>-77.489637404999996</v>
      </c>
      <c r="J11" s="108">
        <f t="shared" ref="J11:J13" si="0">IFERROR(I11/$I$10,0)</f>
        <v>1</v>
      </c>
      <c r="K11" s="108">
        <f>I11/'סכום נכסי הקרן'!$C$42</f>
        <v>-1.3172469345818459E-4</v>
      </c>
    </row>
    <row r="12" spans="2:15" ht="21" customHeight="1">
      <c r="B12" s="132" t="s">
        <v>533</v>
      </c>
      <c r="C12" s="132" t="s">
        <v>2984</v>
      </c>
      <c r="D12" s="132" t="s">
        <v>535</v>
      </c>
      <c r="E12" s="132"/>
      <c r="F12" s="133">
        <v>0</v>
      </c>
      <c r="G12" s="132" t="s">
        <v>133</v>
      </c>
      <c r="H12" s="133">
        <v>0</v>
      </c>
      <c r="I12" s="90">
        <v>-55.396662133999996</v>
      </c>
      <c r="J12" s="108">
        <f t="shared" si="0"/>
        <v>0.71489122919067294</v>
      </c>
      <c r="K12" s="108">
        <f>I12/'סכום נכסי הקרן'!$C$42</f>
        <v>-9.4168828021086182E-5</v>
      </c>
    </row>
    <row r="13" spans="2:15">
      <c r="B13" s="132" t="s">
        <v>1310</v>
      </c>
      <c r="C13" s="87" t="s">
        <v>1311</v>
      </c>
      <c r="D13" s="132" t="s">
        <v>535</v>
      </c>
      <c r="E13" s="132"/>
      <c r="F13" s="133">
        <v>0</v>
      </c>
      <c r="G13" s="132" t="s">
        <v>133</v>
      </c>
      <c r="H13" s="133">
        <v>0</v>
      </c>
      <c r="I13" s="90">
        <v>-22.092975271</v>
      </c>
      <c r="J13" s="108">
        <f t="shared" si="0"/>
        <v>0.28510877080932706</v>
      </c>
      <c r="K13" s="108">
        <f>I13/'סכום נכסי הקרן'!$C$42</f>
        <v>-3.7555865437098411E-5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93"/>
      <c r="C109" s="94"/>
      <c r="D109" s="112"/>
      <c r="E109" s="112"/>
      <c r="F109" s="112"/>
      <c r="G109" s="112"/>
      <c r="H109" s="112"/>
      <c r="I109" s="94"/>
      <c r="J109" s="94"/>
      <c r="K109" s="94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A14:C1048576 D14:H26 A11:A13 A1:B10 C5:C10 I12:XFD26 B11:XFD11 D1:XFD10 D27:XFD1048576" xr:uid="{00000000-0002-0000-1900-000000000000}"/>
    <dataValidation type="list" allowBlank="1" showInputMessage="1" showErrorMessage="1" sqref="E12:E13" xr:uid="{F0234FB0-0010-4CED-ADF5-707CFDCBF39B}">
      <formula1>#REF!</formula1>
    </dataValidation>
    <dataValidation type="list" allowBlank="1" showInputMessage="1" showErrorMessage="1" sqref="G12:G13" xr:uid="{B925A1AE-F846-4707-B6D8-3888DBC3EED6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H22" sqref="H22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29" style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230</v>
      </c>
    </row>
    <row r="2" spans="2:6">
      <c r="B2" s="46" t="s">
        <v>145</v>
      </c>
      <c r="C2" s="46" t="s">
        <v>231</v>
      </c>
    </row>
    <row r="3" spans="2:6">
      <c r="B3" s="46" t="s">
        <v>147</v>
      </c>
      <c r="C3" s="46" t="s">
        <v>232</v>
      </c>
    </row>
    <row r="4" spans="2:6">
      <c r="B4" s="46" t="s">
        <v>148</v>
      </c>
      <c r="C4" s="46">
        <v>9453</v>
      </c>
    </row>
    <row r="6" spans="2:6" ht="26.25" customHeight="1">
      <c r="B6" s="137" t="s">
        <v>181</v>
      </c>
      <c r="C6" s="138"/>
      <c r="D6" s="139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209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2890</v>
      </c>
      <c r="C10" s="83">
        <v>56540.461207827349</v>
      </c>
      <c r="D10" s="80"/>
    </row>
    <row r="11" spans="2:6">
      <c r="B11" s="79" t="s">
        <v>27</v>
      </c>
      <c r="C11" s="83">
        <v>13356.933484394252</v>
      </c>
      <c r="D11" s="99"/>
    </row>
    <row r="12" spans="2:6">
      <c r="B12" s="86" t="s">
        <v>2900</v>
      </c>
      <c r="C12" s="90">
        <v>161.65864021950003</v>
      </c>
      <c r="D12" s="101">
        <v>46772</v>
      </c>
      <c r="E12" s="3"/>
      <c r="F12" s="3"/>
    </row>
    <row r="13" spans="2:6">
      <c r="B13" s="86" t="s">
        <v>2985</v>
      </c>
      <c r="C13" s="90">
        <v>515.32311267905266</v>
      </c>
      <c r="D13" s="101">
        <v>46698</v>
      </c>
      <c r="E13" s="3"/>
      <c r="F13" s="3"/>
    </row>
    <row r="14" spans="2:6">
      <c r="B14" s="86" t="s">
        <v>1834</v>
      </c>
      <c r="C14" s="90">
        <v>278.4670545835944</v>
      </c>
      <c r="D14" s="101">
        <v>48274</v>
      </c>
    </row>
    <row r="15" spans="2:6">
      <c r="B15" s="86" t="s">
        <v>1835</v>
      </c>
      <c r="C15" s="90">
        <v>162.56454304434158</v>
      </c>
      <c r="D15" s="101">
        <v>48274</v>
      </c>
      <c r="E15" s="3"/>
      <c r="F15" s="3"/>
    </row>
    <row r="16" spans="2:6">
      <c r="B16" s="86" t="s">
        <v>1842</v>
      </c>
      <c r="C16" s="90">
        <v>341.34590505</v>
      </c>
      <c r="D16" s="101">
        <v>47969</v>
      </c>
      <c r="E16" s="3"/>
      <c r="F16" s="3"/>
    </row>
    <row r="17" spans="2:4">
      <c r="B17" s="86" t="s">
        <v>2901</v>
      </c>
      <c r="C17" s="90">
        <v>28.189083150000002</v>
      </c>
      <c r="D17" s="101">
        <v>47209</v>
      </c>
    </row>
    <row r="18" spans="2:4">
      <c r="B18" s="86" t="s">
        <v>2902</v>
      </c>
      <c r="C18" s="90">
        <v>690.025146953589</v>
      </c>
      <c r="D18" s="101">
        <v>48297</v>
      </c>
    </row>
    <row r="19" spans="2:4">
      <c r="B19" s="86" t="s">
        <v>1845</v>
      </c>
      <c r="C19" s="90">
        <v>183.29207</v>
      </c>
      <c r="D19" s="101">
        <v>47118</v>
      </c>
    </row>
    <row r="20" spans="2:4">
      <c r="B20" s="86" t="s">
        <v>2896</v>
      </c>
      <c r="C20" s="90">
        <v>2.5712771999999999</v>
      </c>
      <c r="D20" s="101">
        <v>47907</v>
      </c>
    </row>
    <row r="21" spans="2:4">
      <c r="B21" s="86" t="s">
        <v>2903</v>
      </c>
      <c r="C21" s="90">
        <v>122.69606430000002</v>
      </c>
      <c r="D21" s="101">
        <v>47848</v>
      </c>
    </row>
    <row r="22" spans="2:4">
      <c r="B22" s="86" t="s">
        <v>2895</v>
      </c>
      <c r="C22" s="90">
        <v>2.3297590500000003</v>
      </c>
      <c r="D22" s="101">
        <v>47848</v>
      </c>
    </row>
    <row r="23" spans="2:4">
      <c r="B23" s="86" t="s">
        <v>2986</v>
      </c>
      <c r="C23" s="90">
        <v>715.86514999999997</v>
      </c>
      <c r="D23" s="101">
        <v>46022</v>
      </c>
    </row>
    <row r="24" spans="2:4">
      <c r="B24" s="86" t="s">
        <v>2904</v>
      </c>
      <c r="C24" s="90">
        <v>598.80366000000004</v>
      </c>
      <c r="D24" s="101">
        <v>47969</v>
      </c>
    </row>
    <row r="25" spans="2:4">
      <c r="B25" s="86" t="s">
        <v>2905</v>
      </c>
      <c r="C25" s="90">
        <v>73.314315859499999</v>
      </c>
      <c r="D25" s="101">
        <v>47209</v>
      </c>
    </row>
    <row r="26" spans="2:4">
      <c r="B26" s="86" t="s">
        <v>2906</v>
      </c>
      <c r="C26" s="90">
        <v>356.20709999999997</v>
      </c>
      <c r="D26" s="101">
        <v>48700</v>
      </c>
    </row>
    <row r="27" spans="2:4">
      <c r="B27" s="86" t="s">
        <v>2907</v>
      </c>
      <c r="C27" s="90">
        <v>351.63533000000001</v>
      </c>
      <c r="D27" s="101">
        <v>50256</v>
      </c>
    </row>
    <row r="28" spans="2:4">
      <c r="B28" s="86" t="s">
        <v>2908</v>
      </c>
      <c r="C28" s="90">
        <v>91.0093885</v>
      </c>
      <c r="D28" s="101">
        <v>46539</v>
      </c>
    </row>
    <row r="29" spans="2:4">
      <c r="B29" s="86" t="s">
        <v>2909</v>
      </c>
      <c r="C29" s="90">
        <v>2083.5740000000001</v>
      </c>
      <c r="D29" s="101">
        <v>47938</v>
      </c>
    </row>
    <row r="30" spans="2:4">
      <c r="B30" s="86" t="s">
        <v>1851</v>
      </c>
      <c r="C30" s="90">
        <v>576.27317890351981</v>
      </c>
      <c r="D30" s="101">
        <v>48233</v>
      </c>
    </row>
    <row r="31" spans="2:4">
      <c r="B31" s="86" t="s">
        <v>2910</v>
      </c>
      <c r="C31" s="90">
        <v>178.48804394357433</v>
      </c>
      <c r="D31" s="101">
        <v>48212</v>
      </c>
    </row>
    <row r="32" spans="2:4">
      <c r="B32" s="86" t="s">
        <v>2911</v>
      </c>
      <c r="C32" s="90">
        <v>2.3428092</v>
      </c>
      <c r="D32" s="101">
        <v>47566</v>
      </c>
    </row>
    <row r="33" spans="2:4">
      <c r="B33" s="86" t="s">
        <v>2912</v>
      </c>
      <c r="C33" s="90">
        <v>142.0118246254371</v>
      </c>
      <c r="D33" s="101">
        <v>48212</v>
      </c>
    </row>
    <row r="34" spans="2:4">
      <c r="B34" s="86" t="s">
        <v>2913</v>
      </c>
      <c r="C34" s="90">
        <v>1.6314133500000003</v>
      </c>
      <c r="D34" s="101">
        <v>48297</v>
      </c>
    </row>
    <row r="35" spans="2:4">
      <c r="B35" s="86" t="s">
        <v>2914</v>
      </c>
      <c r="C35" s="90">
        <v>332.03210999999999</v>
      </c>
      <c r="D35" s="101">
        <v>46661</v>
      </c>
    </row>
    <row r="36" spans="2:4">
      <c r="B36" s="86" t="s">
        <v>1852</v>
      </c>
      <c r="C36" s="90">
        <v>337.54974339999995</v>
      </c>
      <c r="D36" s="101">
        <v>46661</v>
      </c>
    </row>
    <row r="37" spans="2:4">
      <c r="B37" s="86" t="s">
        <v>2987</v>
      </c>
      <c r="C37" s="90">
        <v>41.407115378287052</v>
      </c>
      <c r="D37" s="101">
        <v>45094</v>
      </c>
    </row>
    <row r="38" spans="2:4">
      <c r="B38" s="86" t="s">
        <v>2988</v>
      </c>
      <c r="C38" s="90">
        <v>1257.6187840611012</v>
      </c>
      <c r="D38" s="101">
        <v>46871</v>
      </c>
    </row>
    <row r="39" spans="2:4">
      <c r="B39" s="86" t="s">
        <v>2989</v>
      </c>
      <c r="C39" s="90">
        <v>38.996456152624745</v>
      </c>
      <c r="D39" s="101">
        <v>48482</v>
      </c>
    </row>
    <row r="40" spans="2:4">
      <c r="B40" s="86" t="s">
        <v>2990</v>
      </c>
      <c r="C40" s="90">
        <v>142.67108208236121</v>
      </c>
      <c r="D40" s="101">
        <v>51774</v>
      </c>
    </row>
    <row r="41" spans="2:4">
      <c r="B41" s="86" t="s">
        <v>2991</v>
      </c>
      <c r="C41" s="90">
        <v>222.94778108717901</v>
      </c>
      <c r="D41" s="101">
        <v>46253</v>
      </c>
    </row>
    <row r="42" spans="2:4">
      <c r="B42" s="86" t="s">
        <v>2992</v>
      </c>
      <c r="C42" s="90">
        <v>1040.0115616588969</v>
      </c>
      <c r="D42" s="101">
        <v>46022</v>
      </c>
    </row>
    <row r="43" spans="2:4">
      <c r="B43" s="86" t="s">
        <v>2993</v>
      </c>
      <c r="C43" s="90">
        <v>14.525425988451001</v>
      </c>
      <c r="D43" s="101">
        <v>48844</v>
      </c>
    </row>
    <row r="44" spans="2:4">
      <c r="B44" s="86" t="s">
        <v>2994</v>
      </c>
      <c r="C44" s="90">
        <v>27.703886016437195</v>
      </c>
      <c r="D44" s="101">
        <v>45340</v>
      </c>
    </row>
    <row r="45" spans="2:4">
      <c r="B45" s="86" t="s">
        <v>2995</v>
      </c>
      <c r="C45" s="90">
        <v>1887.4131765015618</v>
      </c>
      <c r="D45" s="101">
        <v>45935</v>
      </c>
    </row>
    <row r="46" spans="2:4">
      <c r="B46" s="86" t="s">
        <v>2996</v>
      </c>
      <c r="C46" s="90">
        <v>57.90594145523923</v>
      </c>
      <c r="D46" s="101">
        <v>52047</v>
      </c>
    </row>
    <row r="47" spans="2:4">
      <c r="B47" s="86" t="s">
        <v>2997</v>
      </c>
      <c r="C47" s="90">
        <v>296.53155000000004</v>
      </c>
      <c r="D47" s="101">
        <v>45363</v>
      </c>
    </row>
    <row r="48" spans="2:4">
      <c r="B48" s="79" t="s">
        <v>42</v>
      </c>
      <c r="C48" s="83">
        <v>43183.527723433101</v>
      </c>
      <c r="D48" s="99"/>
    </row>
    <row r="49" spans="2:4">
      <c r="B49" s="86" t="s">
        <v>2915</v>
      </c>
      <c r="C49" s="90">
        <v>309.95404035000001</v>
      </c>
      <c r="D49" s="101">
        <v>47201</v>
      </c>
    </row>
    <row r="50" spans="2:4">
      <c r="B50" s="86" t="s">
        <v>2916</v>
      </c>
      <c r="C50" s="90">
        <v>17.521396786859999</v>
      </c>
      <c r="D50" s="101">
        <v>47270</v>
      </c>
    </row>
    <row r="51" spans="2:4">
      <c r="B51" s="86" t="s">
        <v>2917</v>
      </c>
      <c r="C51" s="90">
        <v>633.771469916</v>
      </c>
      <c r="D51" s="101">
        <v>48366</v>
      </c>
    </row>
    <row r="52" spans="2:4">
      <c r="B52" s="86" t="s">
        <v>2918</v>
      </c>
      <c r="C52" s="90">
        <v>612.39050745000009</v>
      </c>
      <c r="D52" s="101">
        <v>48914</v>
      </c>
    </row>
    <row r="53" spans="2:4">
      <c r="B53" s="86" t="s">
        <v>1881</v>
      </c>
      <c r="C53" s="90">
        <v>116.76397260475761</v>
      </c>
      <c r="D53" s="101">
        <v>47467</v>
      </c>
    </row>
    <row r="54" spans="2:4">
      <c r="B54" s="86" t="s">
        <v>1882</v>
      </c>
      <c r="C54" s="90">
        <v>236.45498149419782</v>
      </c>
      <c r="D54" s="101">
        <v>47848</v>
      </c>
    </row>
    <row r="55" spans="2:4">
      <c r="B55" s="86" t="s">
        <v>2919</v>
      </c>
      <c r="C55" s="90">
        <v>175.60995838650001</v>
      </c>
      <c r="D55" s="101">
        <v>47209</v>
      </c>
    </row>
    <row r="56" spans="2:4">
      <c r="B56" s="86" t="s">
        <v>1884</v>
      </c>
      <c r="C56" s="90">
        <v>19.8966162135</v>
      </c>
      <c r="D56" s="101">
        <v>47209</v>
      </c>
    </row>
    <row r="57" spans="2:4">
      <c r="B57" s="86" t="s">
        <v>2920</v>
      </c>
      <c r="C57" s="90">
        <v>308.25343016914007</v>
      </c>
      <c r="D57" s="101">
        <v>46997</v>
      </c>
    </row>
    <row r="58" spans="2:4">
      <c r="B58" s="86" t="s">
        <v>2899</v>
      </c>
      <c r="C58" s="90">
        <v>549.08533357898</v>
      </c>
      <c r="D58" s="101">
        <v>46997</v>
      </c>
    </row>
    <row r="59" spans="2:4">
      <c r="B59" s="86" t="s">
        <v>2921</v>
      </c>
      <c r="C59" s="90">
        <v>347.43566175000001</v>
      </c>
      <c r="D59" s="101">
        <v>47082</v>
      </c>
    </row>
    <row r="60" spans="2:4">
      <c r="B60" s="86" t="s">
        <v>2922</v>
      </c>
      <c r="C60" s="90">
        <v>817.17678705000003</v>
      </c>
      <c r="D60" s="101">
        <v>47398</v>
      </c>
    </row>
    <row r="61" spans="2:4">
      <c r="B61" s="86" t="s">
        <v>1888</v>
      </c>
      <c r="C61" s="90">
        <v>454.16780237399996</v>
      </c>
      <c r="D61" s="101">
        <v>48054</v>
      </c>
    </row>
    <row r="62" spans="2:4">
      <c r="B62" s="86" t="s">
        <v>1889</v>
      </c>
      <c r="C62" s="90">
        <v>50.052473624159994</v>
      </c>
      <c r="D62" s="101">
        <v>47119</v>
      </c>
    </row>
    <row r="63" spans="2:4">
      <c r="B63" s="86" t="s">
        <v>1892</v>
      </c>
      <c r="C63" s="90">
        <v>704.14596717181098</v>
      </c>
      <c r="D63" s="101">
        <v>48757</v>
      </c>
    </row>
    <row r="64" spans="2:4">
      <c r="B64" s="86" t="s">
        <v>2923</v>
      </c>
      <c r="C64" s="90">
        <v>851.80093676100012</v>
      </c>
      <c r="D64" s="101">
        <v>47301</v>
      </c>
    </row>
    <row r="65" spans="2:4">
      <c r="B65" s="86" t="s">
        <v>2924</v>
      </c>
      <c r="C65" s="90">
        <v>365.86847445000001</v>
      </c>
      <c r="D65" s="101">
        <v>47301</v>
      </c>
    </row>
    <row r="66" spans="2:4">
      <c r="B66" s="86" t="s">
        <v>2925</v>
      </c>
      <c r="C66" s="90">
        <v>2.0722295619238214</v>
      </c>
      <c r="D66" s="101">
        <v>48122</v>
      </c>
    </row>
    <row r="67" spans="2:4">
      <c r="B67" s="86" t="s">
        <v>2926</v>
      </c>
      <c r="C67" s="90">
        <v>575.02104196931066</v>
      </c>
      <c r="D67" s="101">
        <v>48395</v>
      </c>
    </row>
    <row r="68" spans="2:4">
      <c r="B68" s="86" t="s">
        <v>2927</v>
      </c>
      <c r="C68" s="90">
        <v>52.831795990500005</v>
      </c>
      <c r="D68" s="101">
        <v>47119</v>
      </c>
    </row>
    <row r="69" spans="2:4">
      <c r="B69" s="86" t="s">
        <v>1898</v>
      </c>
      <c r="C69" s="90">
        <v>917.70805725000002</v>
      </c>
      <c r="D69" s="101">
        <v>48365</v>
      </c>
    </row>
    <row r="70" spans="2:4">
      <c r="B70" s="86" t="s">
        <v>2928</v>
      </c>
      <c r="C70" s="90">
        <v>287.51050109819687</v>
      </c>
      <c r="D70" s="101">
        <v>48395</v>
      </c>
    </row>
    <row r="71" spans="2:4">
      <c r="B71" s="86" t="s">
        <v>2929</v>
      </c>
      <c r="C71" s="90">
        <v>820.80799427892771</v>
      </c>
      <c r="D71" s="101">
        <v>48669</v>
      </c>
    </row>
    <row r="72" spans="2:4">
      <c r="B72" s="86" t="s">
        <v>1905</v>
      </c>
      <c r="C72" s="90">
        <v>454.45318706965332</v>
      </c>
      <c r="D72" s="101">
        <v>46753</v>
      </c>
    </row>
    <row r="73" spans="2:4">
      <c r="B73" s="86" t="s">
        <v>2930</v>
      </c>
      <c r="C73" s="90">
        <v>186.49440345900001</v>
      </c>
      <c r="D73" s="101">
        <v>47463</v>
      </c>
    </row>
    <row r="74" spans="2:4">
      <c r="B74" s="86" t="s">
        <v>2931</v>
      </c>
      <c r="C74" s="90">
        <v>722.92926831</v>
      </c>
      <c r="D74" s="101">
        <v>49427</v>
      </c>
    </row>
    <row r="75" spans="2:4">
      <c r="B75" s="86" t="s">
        <v>2932</v>
      </c>
      <c r="C75" s="90">
        <v>893.00682745400002</v>
      </c>
      <c r="D75" s="101">
        <v>50495</v>
      </c>
    </row>
    <row r="76" spans="2:4">
      <c r="B76" s="86" t="s">
        <v>1910</v>
      </c>
      <c r="C76" s="90">
        <v>664.92056481300006</v>
      </c>
      <c r="D76" s="101">
        <v>46149</v>
      </c>
    </row>
    <row r="77" spans="2:4">
      <c r="B77" s="86" t="s">
        <v>1911</v>
      </c>
      <c r="C77" s="90">
        <v>331.64137719354</v>
      </c>
      <c r="D77" s="101">
        <v>47849</v>
      </c>
    </row>
    <row r="78" spans="2:4">
      <c r="B78" s="86" t="s">
        <v>2998</v>
      </c>
      <c r="C78" s="90">
        <v>134.51621489614735</v>
      </c>
      <c r="D78" s="101">
        <v>45515</v>
      </c>
    </row>
    <row r="79" spans="2:4">
      <c r="B79" s="86" t="s">
        <v>1912</v>
      </c>
      <c r="C79" s="90">
        <v>1215.7457245050362</v>
      </c>
      <c r="D79" s="101">
        <v>47665</v>
      </c>
    </row>
    <row r="80" spans="2:4">
      <c r="B80" s="86" t="s">
        <v>1913</v>
      </c>
      <c r="C80" s="90">
        <v>1.005738794</v>
      </c>
      <c r="D80" s="101">
        <v>47879</v>
      </c>
    </row>
    <row r="81" spans="2:4">
      <c r="B81" s="86" t="s">
        <v>2933</v>
      </c>
      <c r="C81" s="90">
        <v>871.16590649249997</v>
      </c>
      <c r="D81" s="101">
        <v>46752</v>
      </c>
    </row>
    <row r="82" spans="2:4">
      <c r="B82" s="86" t="s">
        <v>2934</v>
      </c>
      <c r="C82" s="90">
        <v>1841.2482897975003</v>
      </c>
      <c r="D82" s="101">
        <v>47927</v>
      </c>
    </row>
    <row r="83" spans="2:4">
      <c r="B83" s="86" t="s">
        <v>2999</v>
      </c>
      <c r="C83" s="90">
        <v>91.440740000000005</v>
      </c>
      <c r="D83" s="101">
        <v>45615</v>
      </c>
    </row>
    <row r="84" spans="2:4">
      <c r="B84" s="86" t="s">
        <v>2935</v>
      </c>
      <c r="C84" s="90">
        <v>1255.3533345180001</v>
      </c>
      <c r="D84" s="101">
        <v>47528</v>
      </c>
    </row>
    <row r="85" spans="2:4">
      <c r="B85" s="86" t="s">
        <v>1916</v>
      </c>
      <c r="C85" s="90">
        <v>165.43816140000001</v>
      </c>
      <c r="D85" s="101">
        <v>47756</v>
      </c>
    </row>
    <row r="86" spans="2:4">
      <c r="B86" s="86" t="s">
        <v>2936</v>
      </c>
      <c r="C86" s="90">
        <v>905.58048287866598</v>
      </c>
      <c r="D86" s="101">
        <v>48332</v>
      </c>
    </row>
    <row r="87" spans="2:4">
      <c r="B87" s="86" t="s">
        <v>2937</v>
      </c>
      <c r="C87" s="90">
        <v>725.76616185</v>
      </c>
      <c r="D87" s="101">
        <v>47715</v>
      </c>
    </row>
    <row r="88" spans="2:4">
      <c r="B88" s="86" t="s">
        <v>2938</v>
      </c>
      <c r="C88" s="90">
        <v>428.59291785000005</v>
      </c>
      <c r="D88" s="101">
        <v>47715</v>
      </c>
    </row>
    <row r="89" spans="2:4">
      <c r="B89" s="86" t="s">
        <v>2939</v>
      </c>
      <c r="C89" s="90">
        <v>62.448488036999997</v>
      </c>
      <c r="D89" s="101">
        <v>47715</v>
      </c>
    </row>
    <row r="90" spans="2:4">
      <c r="B90" s="86" t="s">
        <v>2940</v>
      </c>
      <c r="C90" s="90">
        <v>21.097471982000002</v>
      </c>
      <c r="D90" s="101">
        <v>47715</v>
      </c>
    </row>
    <row r="91" spans="2:4">
      <c r="B91" s="86" t="s">
        <v>1920</v>
      </c>
      <c r="C91" s="90">
        <v>77.008912595999988</v>
      </c>
      <c r="D91" s="101">
        <v>48466</v>
      </c>
    </row>
    <row r="92" spans="2:4">
      <c r="B92" s="86" t="s">
        <v>1921</v>
      </c>
      <c r="C92" s="90">
        <v>56.767971750000001</v>
      </c>
      <c r="D92" s="101">
        <v>48466</v>
      </c>
    </row>
    <row r="93" spans="2:4">
      <c r="B93" s="86" t="s">
        <v>2941</v>
      </c>
      <c r="C93" s="90">
        <v>352.10707143136995</v>
      </c>
      <c r="D93" s="101">
        <v>50495</v>
      </c>
    </row>
    <row r="94" spans="2:4">
      <c r="B94" s="86" t="s">
        <v>2942</v>
      </c>
      <c r="C94" s="90">
        <v>287.06104065</v>
      </c>
      <c r="D94" s="101">
        <v>48446</v>
      </c>
    </row>
    <row r="95" spans="2:4">
      <c r="B95" s="86" t="s">
        <v>2943</v>
      </c>
      <c r="C95" s="90">
        <v>2.6660986499999999</v>
      </c>
      <c r="D95" s="101">
        <v>48446</v>
      </c>
    </row>
    <row r="96" spans="2:4">
      <c r="B96" s="86" t="s">
        <v>2944</v>
      </c>
      <c r="C96" s="90">
        <v>1.5032616000000001</v>
      </c>
      <c r="D96" s="101">
        <v>47741</v>
      </c>
    </row>
    <row r="97" spans="2:4">
      <c r="B97" s="86" t="s">
        <v>1922</v>
      </c>
      <c r="C97" s="90">
        <v>23.717103228780001</v>
      </c>
      <c r="D97" s="101">
        <v>48319</v>
      </c>
    </row>
    <row r="98" spans="2:4">
      <c r="B98" s="86" t="s">
        <v>2945</v>
      </c>
      <c r="C98" s="90">
        <v>517.9070961000001</v>
      </c>
      <c r="D98" s="101">
        <v>50495</v>
      </c>
    </row>
    <row r="99" spans="2:4">
      <c r="B99" s="86" t="s">
        <v>2946</v>
      </c>
      <c r="C99" s="90">
        <v>259.26960930749999</v>
      </c>
      <c r="D99" s="101">
        <v>47392</v>
      </c>
    </row>
    <row r="100" spans="2:4">
      <c r="B100" s="86" t="s">
        <v>3000</v>
      </c>
      <c r="C100" s="90">
        <v>325.49964666670246</v>
      </c>
      <c r="D100" s="101">
        <v>46418</v>
      </c>
    </row>
    <row r="101" spans="2:4">
      <c r="B101" s="86" t="s">
        <v>1925</v>
      </c>
      <c r="C101" s="90">
        <v>1.25914065</v>
      </c>
      <c r="D101" s="101">
        <v>47453</v>
      </c>
    </row>
    <row r="102" spans="2:4">
      <c r="B102" s="86" t="s">
        <v>3001</v>
      </c>
      <c r="C102" s="90">
        <v>2.6166102452861995</v>
      </c>
      <c r="D102" s="101">
        <v>45126</v>
      </c>
    </row>
    <row r="103" spans="2:4">
      <c r="B103" s="86" t="s">
        <v>1928</v>
      </c>
      <c r="C103" s="90">
        <v>550.75193023999998</v>
      </c>
      <c r="D103" s="101">
        <v>45930</v>
      </c>
    </row>
    <row r="104" spans="2:4">
      <c r="B104" s="86" t="s">
        <v>2947</v>
      </c>
      <c r="C104" s="90">
        <v>3571.6698833308674</v>
      </c>
      <c r="D104" s="101">
        <v>47665</v>
      </c>
    </row>
    <row r="105" spans="2:4">
      <c r="B105" s="86" t="s">
        <v>2948</v>
      </c>
      <c r="C105" s="90">
        <v>53.783845159999998</v>
      </c>
      <c r="D105" s="101">
        <v>45485</v>
      </c>
    </row>
    <row r="106" spans="2:4">
      <c r="B106" s="86" t="s">
        <v>2949</v>
      </c>
      <c r="C106" s="90">
        <v>355.05599357799997</v>
      </c>
      <c r="D106" s="101">
        <v>46417</v>
      </c>
    </row>
    <row r="107" spans="2:4">
      <c r="B107" s="86" t="s">
        <v>2950</v>
      </c>
      <c r="C107" s="90">
        <v>12.332030249999999</v>
      </c>
      <c r="D107" s="101">
        <v>47447</v>
      </c>
    </row>
    <row r="108" spans="2:4">
      <c r="B108" s="86" t="s">
        <v>2951</v>
      </c>
      <c r="C108" s="90">
        <v>406.76552616000004</v>
      </c>
      <c r="D108" s="101">
        <v>47987</v>
      </c>
    </row>
    <row r="109" spans="2:4">
      <c r="B109" s="86" t="s">
        <v>1861</v>
      </c>
      <c r="C109" s="90">
        <v>586.48107259629091</v>
      </c>
      <c r="D109" s="101">
        <v>48180</v>
      </c>
    </row>
    <row r="110" spans="2:4">
      <c r="B110" s="86" t="s">
        <v>2952</v>
      </c>
      <c r="C110" s="90">
        <v>1009.7013843000001</v>
      </c>
      <c r="D110" s="101">
        <v>47735</v>
      </c>
    </row>
    <row r="111" spans="2:4">
      <c r="B111" s="86" t="s">
        <v>2953</v>
      </c>
      <c r="C111" s="90">
        <v>34.083977974500002</v>
      </c>
      <c r="D111" s="101">
        <v>48151</v>
      </c>
    </row>
    <row r="112" spans="2:4">
      <c r="B112" s="86" t="s">
        <v>2954</v>
      </c>
      <c r="C112" s="90">
        <v>538.73845866788781</v>
      </c>
      <c r="D112" s="101">
        <v>47848</v>
      </c>
    </row>
    <row r="113" spans="2:4">
      <c r="B113" s="86" t="s">
        <v>2955</v>
      </c>
      <c r="C113" s="90">
        <v>14.628137898</v>
      </c>
      <c r="D113" s="101">
        <v>45710</v>
      </c>
    </row>
    <row r="114" spans="2:4">
      <c r="B114" s="86" t="s">
        <v>2956</v>
      </c>
      <c r="C114" s="90">
        <v>490.62539128399999</v>
      </c>
      <c r="D114" s="101">
        <v>46573</v>
      </c>
    </row>
    <row r="115" spans="2:4">
      <c r="B115" s="86" t="s">
        <v>2957</v>
      </c>
      <c r="C115" s="90">
        <v>942.10209644004522</v>
      </c>
      <c r="D115" s="101">
        <v>47832</v>
      </c>
    </row>
    <row r="116" spans="2:4">
      <c r="B116" s="86" t="s">
        <v>2958</v>
      </c>
      <c r="C116" s="90">
        <v>49.658298885999997</v>
      </c>
      <c r="D116" s="101">
        <v>46524</v>
      </c>
    </row>
    <row r="117" spans="2:4">
      <c r="B117" s="86" t="s">
        <v>2959</v>
      </c>
      <c r="C117" s="90">
        <v>1016.2389152733309</v>
      </c>
      <c r="D117" s="101">
        <v>48121</v>
      </c>
    </row>
    <row r="118" spans="2:4">
      <c r="B118" s="86" t="s">
        <v>2960</v>
      </c>
      <c r="C118" s="90">
        <v>262.9518347726173</v>
      </c>
      <c r="D118" s="101">
        <v>48121</v>
      </c>
    </row>
    <row r="119" spans="2:4">
      <c r="B119" s="86" t="s">
        <v>2961</v>
      </c>
      <c r="C119" s="90">
        <v>6.9332943619999998</v>
      </c>
      <c r="D119" s="101">
        <v>47255</v>
      </c>
    </row>
    <row r="120" spans="2:4">
      <c r="B120" s="86" t="s">
        <v>2962</v>
      </c>
      <c r="C120" s="90">
        <v>109.12128445188</v>
      </c>
      <c r="D120" s="101">
        <v>48029</v>
      </c>
    </row>
    <row r="121" spans="2:4">
      <c r="B121" s="86" t="s">
        <v>3002</v>
      </c>
      <c r="C121" s="90">
        <v>12.787249101327122</v>
      </c>
      <c r="D121" s="101">
        <v>45371</v>
      </c>
    </row>
    <row r="122" spans="2:4">
      <c r="B122" s="86" t="s">
        <v>2963</v>
      </c>
      <c r="C122" s="90">
        <v>109.0197963</v>
      </c>
      <c r="D122" s="101">
        <v>48294</v>
      </c>
    </row>
    <row r="123" spans="2:4">
      <c r="B123" s="86" t="s">
        <v>2964</v>
      </c>
      <c r="C123" s="90">
        <v>7.6911547375349996E-3</v>
      </c>
      <c r="D123" s="101">
        <v>50495</v>
      </c>
    </row>
    <row r="124" spans="2:4">
      <c r="B124" s="86" t="s">
        <v>2965</v>
      </c>
      <c r="C124" s="90">
        <v>1616.6843299182678</v>
      </c>
      <c r="D124" s="101">
        <v>47937</v>
      </c>
    </row>
    <row r="125" spans="2:4">
      <c r="B125" s="86" t="s">
        <v>2966</v>
      </c>
      <c r="C125" s="90">
        <v>133.20368999999999</v>
      </c>
      <c r="D125" s="101">
        <v>46572</v>
      </c>
    </row>
    <row r="126" spans="2:4">
      <c r="B126" s="86" t="s">
        <v>3003</v>
      </c>
      <c r="C126" s="90">
        <v>107.4938808544352</v>
      </c>
      <c r="D126" s="101">
        <v>45187</v>
      </c>
    </row>
    <row r="127" spans="2:4">
      <c r="B127" s="86" t="s">
        <v>3004</v>
      </c>
      <c r="C127" s="90">
        <v>158.7946112856157</v>
      </c>
      <c r="D127" s="101">
        <v>45602</v>
      </c>
    </row>
    <row r="128" spans="2:4">
      <c r="B128" s="86" t="s">
        <v>2967</v>
      </c>
      <c r="C128" s="90">
        <v>0.22076805000000002</v>
      </c>
      <c r="D128" s="101">
        <v>50495</v>
      </c>
    </row>
    <row r="129" spans="2:4">
      <c r="B129" s="86" t="s">
        <v>2968</v>
      </c>
      <c r="C129" s="90">
        <v>237.64005803992916</v>
      </c>
      <c r="D129" s="101">
        <v>50495</v>
      </c>
    </row>
    <row r="130" spans="2:4">
      <c r="B130" s="86" t="s">
        <v>2969</v>
      </c>
      <c r="C130" s="90">
        <v>204.44299920000003</v>
      </c>
      <c r="D130" s="101">
        <v>45107</v>
      </c>
    </row>
    <row r="131" spans="2:4">
      <c r="B131" s="86" t="s">
        <v>2970</v>
      </c>
      <c r="C131" s="90">
        <v>565.38573610499998</v>
      </c>
      <c r="D131" s="101">
        <v>46660</v>
      </c>
    </row>
    <row r="132" spans="2:4">
      <c r="B132" s="86" t="s">
        <v>1958</v>
      </c>
      <c r="C132" s="90">
        <v>176.06575530000001</v>
      </c>
      <c r="D132" s="101">
        <v>47301</v>
      </c>
    </row>
    <row r="133" spans="2:4">
      <c r="B133" s="86" t="s">
        <v>3005</v>
      </c>
      <c r="C133" s="90">
        <v>76.844950441302089</v>
      </c>
      <c r="D133" s="101">
        <v>45031</v>
      </c>
    </row>
    <row r="134" spans="2:4">
      <c r="B134" s="86" t="s">
        <v>2971</v>
      </c>
      <c r="C134" s="90">
        <v>586.84312025400004</v>
      </c>
      <c r="D134" s="101">
        <v>48176</v>
      </c>
    </row>
    <row r="135" spans="2:4">
      <c r="B135" s="86" t="s">
        <v>2972</v>
      </c>
      <c r="C135" s="90">
        <v>67.784050039999997</v>
      </c>
      <c r="D135" s="101">
        <v>46794</v>
      </c>
    </row>
    <row r="136" spans="2:4">
      <c r="B136" s="86" t="s">
        <v>2973</v>
      </c>
      <c r="C136" s="90">
        <v>92.401627461999993</v>
      </c>
      <c r="D136" s="101">
        <v>47407</v>
      </c>
    </row>
    <row r="137" spans="2:4">
      <c r="B137" s="86" t="s">
        <v>2974</v>
      </c>
      <c r="C137" s="90">
        <v>602.02477457200007</v>
      </c>
      <c r="D137" s="101">
        <v>48234</v>
      </c>
    </row>
    <row r="138" spans="2:4">
      <c r="B138" s="86" t="s">
        <v>1964</v>
      </c>
      <c r="C138" s="90">
        <v>151.46269729821634</v>
      </c>
      <c r="D138" s="101">
        <v>47467</v>
      </c>
    </row>
    <row r="139" spans="2:4">
      <c r="B139" s="86" t="s">
        <v>3006</v>
      </c>
      <c r="C139" s="90">
        <v>93.617841564966881</v>
      </c>
      <c r="D139" s="101">
        <v>45025</v>
      </c>
    </row>
    <row r="140" spans="2:4">
      <c r="B140" s="86" t="s">
        <v>2975</v>
      </c>
      <c r="C140" s="90">
        <v>362.57857139999999</v>
      </c>
      <c r="D140" s="101">
        <v>47599</v>
      </c>
    </row>
    <row r="141" spans="2:4">
      <c r="B141" s="86" t="s">
        <v>2898</v>
      </c>
      <c r="C141" s="90">
        <v>1.53923085</v>
      </c>
      <c r="D141" s="101">
        <v>46082</v>
      </c>
    </row>
    <row r="142" spans="2:4">
      <c r="B142" s="86" t="s">
        <v>2897</v>
      </c>
      <c r="C142" s="90">
        <v>255.65099250000003</v>
      </c>
      <c r="D142" s="101">
        <v>47236</v>
      </c>
    </row>
    <row r="143" spans="2:4">
      <c r="B143" s="86" t="s">
        <v>2976</v>
      </c>
      <c r="C143" s="90">
        <v>397.50983358999997</v>
      </c>
      <c r="D143" s="101">
        <v>46465</v>
      </c>
    </row>
    <row r="144" spans="2:4">
      <c r="B144" s="86" t="s">
        <v>3007</v>
      </c>
      <c r="C144" s="90">
        <v>39.106079698241906</v>
      </c>
      <c r="D144" s="101">
        <v>46014</v>
      </c>
    </row>
    <row r="145" spans="2:4">
      <c r="B145" s="86" t="s">
        <v>3008</v>
      </c>
      <c r="C145" s="90">
        <v>73.078039003698365</v>
      </c>
      <c r="D145" s="101">
        <v>45830</v>
      </c>
    </row>
    <row r="146" spans="2:4">
      <c r="B146" s="86" t="s">
        <v>2977</v>
      </c>
      <c r="C146" s="90">
        <v>135.89620065000003</v>
      </c>
      <c r="D146" s="101">
        <v>48268</v>
      </c>
    </row>
    <row r="147" spans="2:4">
      <c r="B147" s="86" t="s">
        <v>1977</v>
      </c>
      <c r="C147" s="90">
        <v>37.60362765</v>
      </c>
      <c r="D147" s="101">
        <v>47107</v>
      </c>
    </row>
    <row r="148" spans="2:4">
      <c r="B148" s="86" t="s">
        <v>2978</v>
      </c>
      <c r="C148" s="90">
        <v>24.052342852500001</v>
      </c>
      <c r="D148" s="101">
        <v>48213</v>
      </c>
    </row>
    <row r="149" spans="2:4">
      <c r="B149" s="86" t="s">
        <v>1979</v>
      </c>
      <c r="C149" s="90">
        <v>93.982450505999992</v>
      </c>
      <c r="D149" s="101">
        <v>47848</v>
      </c>
    </row>
    <row r="150" spans="2:4">
      <c r="B150" s="86" t="s">
        <v>1980</v>
      </c>
      <c r="C150" s="90">
        <v>297.14054655599995</v>
      </c>
      <c r="D150" s="101">
        <v>47574</v>
      </c>
    </row>
    <row r="151" spans="2:4">
      <c r="B151" s="86" t="s">
        <v>2979</v>
      </c>
      <c r="C151" s="90">
        <v>228.98688372450002</v>
      </c>
      <c r="D151" s="101">
        <v>48942</v>
      </c>
    </row>
    <row r="152" spans="2:4">
      <c r="B152" s="86" t="s">
        <v>2980</v>
      </c>
      <c r="C152" s="90">
        <v>328.25712841349997</v>
      </c>
      <c r="D152" s="101">
        <v>48942</v>
      </c>
    </row>
    <row r="153" spans="2:4">
      <c r="B153" s="86" t="s">
        <v>1868</v>
      </c>
      <c r="C153" s="90">
        <v>983.24703120000004</v>
      </c>
      <c r="D153" s="101">
        <v>49405</v>
      </c>
    </row>
    <row r="154" spans="2:4">
      <c r="B154" s="86" t="s">
        <v>2981</v>
      </c>
      <c r="C154" s="90">
        <v>424.18326855000004</v>
      </c>
      <c r="D154" s="101">
        <v>46643</v>
      </c>
    </row>
    <row r="155" spans="2:4">
      <c r="B155" s="86" t="s">
        <v>2982</v>
      </c>
      <c r="C155" s="90">
        <v>179.27764665000001</v>
      </c>
      <c r="D155" s="101">
        <v>48004</v>
      </c>
    </row>
    <row r="156" spans="2:4">
      <c r="B156" s="86" t="s">
        <v>1983</v>
      </c>
      <c r="C156" s="90">
        <v>420.89065714200007</v>
      </c>
      <c r="D156" s="101">
        <v>46742</v>
      </c>
    </row>
    <row r="157" spans="2:4">
      <c r="B157" s="86" t="s">
        <v>2983</v>
      </c>
      <c r="C157" s="90">
        <v>450.41721510000002</v>
      </c>
      <c r="D157" s="101">
        <v>46112</v>
      </c>
    </row>
    <row r="158" spans="2:4">
      <c r="B158" s="86" t="s">
        <v>1984</v>
      </c>
      <c r="C158" s="90">
        <v>1243.8812950545</v>
      </c>
      <c r="D158" s="101">
        <v>46722</v>
      </c>
    </row>
    <row r="159" spans="2:4">
      <c r="B159" s="86" t="s">
        <v>1985</v>
      </c>
      <c r="C159" s="90">
        <v>92.995188150000018</v>
      </c>
      <c r="D159" s="101">
        <v>46722</v>
      </c>
    </row>
    <row r="160" spans="2:4">
      <c r="B160" s="86" t="s">
        <v>1869</v>
      </c>
      <c r="C160" s="90">
        <v>2.3742571695000003</v>
      </c>
      <c r="D160" s="101">
        <v>48030</v>
      </c>
    </row>
    <row r="161" spans="2:4">
      <c r="B161" s="86"/>
      <c r="C161" s="90"/>
      <c r="D161" s="101"/>
    </row>
    <row r="162" spans="2:4">
      <c r="B162" s="86"/>
      <c r="C162" s="90"/>
      <c r="D162" s="101"/>
    </row>
    <row r="163" spans="2:4">
      <c r="B163" s="86"/>
      <c r="C163" s="90"/>
      <c r="D163" s="101"/>
    </row>
    <row r="164" spans="2:4">
      <c r="B164" s="86"/>
      <c r="C164" s="90"/>
      <c r="D164" s="101"/>
    </row>
    <row r="165" spans="2:4">
      <c r="B165" s="86"/>
      <c r="C165" s="90"/>
      <c r="D165" s="101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9453</v>
      </c>
    </row>
    <row r="6" spans="2:16" ht="26.25" customHeight="1">
      <c r="B6" s="137" t="s">
        <v>184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2891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9453</v>
      </c>
    </row>
    <row r="6" spans="2:16" ht="26.25" customHeight="1">
      <c r="B6" s="137" t="s">
        <v>185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2892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9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9453</v>
      </c>
    </row>
    <row r="6" spans="2:18" ht="21.75" customHeight="1">
      <c r="B6" s="140" t="s">
        <v>174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27.7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s="3" customFormat="1" ht="66" customHeight="1">
      <c r="B8" s="21" t="s">
        <v>115</v>
      </c>
      <c r="C8" s="29" t="s">
        <v>47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63</v>
      </c>
      <c r="P8" s="29" t="s">
        <v>208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28</v>
      </c>
      <c r="C11" s="74"/>
      <c r="D11" s="75"/>
      <c r="E11" s="74"/>
      <c r="F11" s="74"/>
      <c r="G11" s="97"/>
      <c r="H11" s="77">
        <v>7.793560855628729</v>
      </c>
      <c r="I11" s="75"/>
      <c r="J11" s="76"/>
      <c r="K11" s="78">
        <v>2.939186635152664E-2</v>
      </c>
      <c r="L11" s="77"/>
      <c r="M11" s="98"/>
      <c r="N11" s="77"/>
      <c r="O11" s="77">
        <v>30755.395648494003</v>
      </c>
      <c r="P11" s="78"/>
      <c r="Q11" s="78">
        <f>IFERROR(O11/$O$11,0)</f>
        <v>1</v>
      </c>
      <c r="R11" s="78">
        <f>O11/'סכום נכסי הקרן'!$C$42</f>
        <v>5.2281120413678064E-2</v>
      </c>
    </row>
    <row r="12" spans="2:18" ht="22.5" customHeight="1">
      <c r="B12" s="79" t="s">
        <v>199</v>
      </c>
      <c r="C12" s="80"/>
      <c r="D12" s="81"/>
      <c r="E12" s="80"/>
      <c r="F12" s="80"/>
      <c r="G12" s="99"/>
      <c r="H12" s="83">
        <v>7.767026900446254</v>
      </c>
      <c r="I12" s="81"/>
      <c r="J12" s="82"/>
      <c r="K12" s="84">
        <v>2.9335538471842768E-2</v>
      </c>
      <c r="L12" s="83"/>
      <c r="M12" s="100"/>
      <c r="N12" s="83"/>
      <c r="O12" s="83">
        <v>30683.704159582005</v>
      </c>
      <c r="P12" s="84"/>
      <c r="Q12" s="84">
        <f t="shared" ref="Q12:Q62" si="0">IFERROR(O12/$O$11,0)</f>
        <v>0.99766897848652747</v>
      </c>
      <c r="R12" s="84">
        <f>O12/'סכום נכסי הקרן'!$C$42</f>
        <v>5.2159251997245339E-2</v>
      </c>
    </row>
    <row r="13" spans="2:18">
      <c r="B13" s="92" t="s">
        <v>26</v>
      </c>
      <c r="C13" s="87"/>
      <c r="D13" s="88"/>
      <c r="E13" s="87"/>
      <c r="F13" s="87"/>
      <c r="G13" s="101"/>
      <c r="H13" s="90">
        <v>5.2578587926005929</v>
      </c>
      <c r="I13" s="88"/>
      <c r="J13" s="89"/>
      <c r="K13" s="91">
        <v>1.0156160498059778E-2</v>
      </c>
      <c r="L13" s="90"/>
      <c r="M13" s="102"/>
      <c r="N13" s="90"/>
      <c r="O13" s="90">
        <v>10968.667647591001</v>
      </c>
      <c r="P13" s="91"/>
      <c r="Q13" s="91">
        <f t="shared" si="0"/>
        <v>0.35664205959022033</v>
      </c>
      <c r="R13" s="91">
        <f>O13/'סכום נכסי הקרן'!$C$42</f>
        <v>1.8645646462018457E-2</v>
      </c>
    </row>
    <row r="14" spans="2:18">
      <c r="B14" s="103" t="s">
        <v>25</v>
      </c>
      <c r="C14" s="80"/>
      <c r="D14" s="81"/>
      <c r="E14" s="80"/>
      <c r="F14" s="80"/>
      <c r="G14" s="99"/>
      <c r="H14" s="83">
        <v>5.2578587926005929</v>
      </c>
      <c r="I14" s="81"/>
      <c r="J14" s="82"/>
      <c r="K14" s="84">
        <v>1.0156160498059778E-2</v>
      </c>
      <c r="L14" s="83"/>
      <c r="M14" s="100"/>
      <c r="N14" s="83"/>
      <c r="O14" s="83">
        <v>10968.667647591001</v>
      </c>
      <c r="P14" s="84"/>
      <c r="Q14" s="84">
        <f t="shared" si="0"/>
        <v>0.35664205959022033</v>
      </c>
      <c r="R14" s="84">
        <f>O14/'סכום נכסי הקרן'!$C$42</f>
        <v>1.8645646462018457E-2</v>
      </c>
    </row>
    <row r="15" spans="2:18">
      <c r="B15" s="104" t="s">
        <v>233</v>
      </c>
      <c r="C15" s="87" t="s">
        <v>234</v>
      </c>
      <c r="D15" s="88" t="s">
        <v>120</v>
      </c>
      <c r="E15" s="87" t="s">
        <v>235</v>
      </c>
      <c r="F15" s="87"/>
      <c r="G15" s="101"/>
      <c r="H15" s="90">
        <v>1.3000000000007912</v>
      </c>
      <c r="I15" s="88" t="s">
        <v>133</v>
      </c>
      <c r="J15" s="89">
        <v>0.04</v>
      </c>
      <c r="K15" s="91">
        <v>1.0900000000006332E-2</v>
      </c>
      <c r="L15" s="90">
        <v>881101.01721600001</v>
      </c>
      <c r="M15" s="102">
        <v>143.41999999999999</v>
      </c>
      <c r="N15" s="90"/>
      <c r="O15" s="90">
        <v>1263.67509838</v>
      </c>
      <c r="P15" s="91">
        <v>6.2483012718480204E-5</v>
      </c>
      <c r="Q15" s="91">
        <f t="shared" si="0"/>
        <v>4.1087915526194126E-2</v>
      </c>
      <c r="R15" s="91">
        <f>O15/'סכום נכסי הקרן'!$C$42</f>
        <v>2.1481222591719878E-3</v>
      </c>
    </row>
    <row r="16" spans="2:18">
      <c r="B16" s="104" t="s">
        <v>236</v>
      </c>
      <c r="C16" s="87" t="s">
        <v>237</v>
      </c>
      <c r="D16" s="88" t="s">
        <v>120</v>
      </c>
      <c r="E16" s="87" t="s">
        <v>235</v>
      </c>
      <c r="F16" s="87"/>
      <c r="G16" s="101"/>
      <c r="H16" s="90">
        <v>4.1000000000021597</v>
      </c>
      <c r="I16" s="88" t="s">
        <v>133</v>
      </c>
      <c r="J16" s="89">
        <v>7.4999999999999997E-3</v>
      </c>
      <c r="K16" s="91">
        <v>9.7000000000110626E-3</v>
      </c>
      <c r="L16" s="90">
        <v>674392.21975199995</v>
      </c>
      <c r="M16" s="102">
        <v>109.89</v>
      </c>
      <c r="N16" s="90"/>
      <c r="O16" s="90">
        <v>741.08961879399999</v>
      </c>
      <c r="P16" s="91">
        <v>3.3679090646431009E-5</v>
      </c>
      <c r="Q16" s="91">
        <f t="shared" si="0"/>
        <v>2.4096247281744494E-2</v>
      </c>
      <c r="R16" s="91">
        <f>O16/'סכום נכסי הקרן'!$C$42</f>
        <v>1.2597788056546465E-3</v>
      </c>
    </row>
    <row r="17" spans="2:18">
      <c r="B17" s="104" t="s">
        <v>238</v>
      </c>
      <c r="C17" s="87" t="s">
        <v>239</v>
      </c>
      <c r="D17" s="88" t="s">
        <v>120</v>
      </c>
      <c r="E17" s="87" t="s">
        <v>235</v>
      </c>
      <c r="F17" s="87"/>
      <c r="G17" s="101"/>
      <c r="H17" s="90">
        <v>6.0700000000013885</v>
      </c>
      <c r="I17" s="88" t="s">
        <v>133</v>
      </c>
      <c r="J17" s="89">
        <v>5.0000000000000001E-3</v>
      </c>
      <c r="K17" s="91">
        <v>9.3999999999995094E-3</v>
      </c>
      <c r="L17" s="90">
        <v>1526142.1160609999</v>
      </c>
      <c r="M17" s="102">
        <v>106.67</v>
      </c>
      <c r="N17" s="90"/>
      <c r="O17" s="90">
        <v>1627.9358310819998</v>
      </c>
      <c r="P17" s="91">
        <v>7.5485835015251063E-5</v>
      </c>
      <c r="Q17" s="91">
        <f t="shared" si="0"/>
        <v>5.2931714801780314E-2</v>
      </c>
      <c r="R17" s="91">
        <f>O17/'סכום נכסי הקרן'!$C$42</f>
        <v>2.7673293552543422E-3</v>
      </c>
    </row>
    <row r="18" spans="2:18">
      <c r="B18" s="104" t="s">
        <v>240</v>
      </c>
      <c r="C18" s="87" t="s">
        <v>241</v>
      </c>
      <c r="D18" s="88" t="s">
        <v>120</v>
      </c>
      <c r="E18" s="87" t="s">
        <v>235</v>
      </c>
      <c r="F18" s="87"/>
      <c r="G18" s="101"/>
      <c r="H18" s="90">
        <v>10.670000000022929</v>
      </c>
      <c r="I18" s="88" t="s">
        <v>133</v>
      </c>
      <c r="J18" s="89">
        <v>0.04</v>
      </c>
      <c r="K18" s="91">
        <v>1.0400000000026069E-2</v>
      </c>
      <c r="L18" s="90">
        <v>93244.050642999995</v>
      </c>
      <c r="M18" s="102">
        <v>181.01</v>
      </c>
      <c r="N18" s="90"/>
      <c r="O18" s="90">
        <v>168.78105033900002</v>
      </c>
      <c r="P18" s="91">
        <v>5.8525155241524086E-6</v>
      </c>
      <c r="Q18" s="91">
        <f t="shared" si="0"/>
        <v>5.4878517014709484E-3</v>
      </c>
      <c r="R18" s="91">
        <f>O18/'סכום נכסי הקרן'!$C$42</f>
        <v>2.8691103561701069E-4</v>
      </c>
    </row>
    <row r="19" spans="2:18">
      <c r="B19" s="104" t="s">
        <v>242</v>
      </c>
      <c r="C19" s="87" t="s">
        <v>243</v>
      </c>
      <c r="D19" s="88" t="s">
        <v>120</v>
      </c>
      <c r="E19" s="87" t="s">
        <v>235</v>
      </c>
      <c r="F19" s="87"/>
      <c r="G19" s="101"/>
      <c r="H19" s="90">
        <v>19.809999999976306</v>
      </c>
      <c r="I19" s="88" t="s">
        <v>133</v>
      </c>
      <c r="J19" s="89">
        <v>0.01</v>
      </c>
      <c r="K19" s="91">
        <v>1.0899999999999996E-2</v>
      </c>
      <c r="L19" s="90">
        <v>77580.4614</v>
      </c>
      <c r="M19" s="102">
        <v>108.82</v>
      </c>
      <c r="N19" s="90"/>
      <c r="O19" s="90">
        <v>84.423051400000006</v>
      </c>
      <c r="P19" s="91">
        <v>4.285005012951044E-6</v>
      </c>
      <c r="Q19" s="91">
        <f t="shared" si="0"/>
        <v>2.7449834287576118E-3</v>
      </c>
      <c r="R19" s="91">
        <f>O19/'סכום נכסי הקרן'!$C$42</f>
        <v>1.4351080917242759E-4</v>
      </c>
    </row>
    <row r="20" spans="2:18">
      <c r="B20" s="104" t="s">
        <v>244</v>
      </c>
      <c r="C20" s="87" t="s">
        <v>245</v>
      </c>
      <c r="D20" s="88" t="s">
        <v>120</v>
      </c>
      <c r="E20" s="87" t="s">
        <v>235</v>
      </c>
      <c r="F20" s="87"/>
      <c r="G20" s="101"/>
      <c r="H20" s="90">
        <v>3.3299999999998064</v>
      </c>
      <c r="I20" s="88" t="s">
        <v>133</v>
      </c>
      <c r="J20" s="89">
        <v>1E-3</v>
      </c>
      <c r="K20" s="91">
        <v>1.0099999999998895E-2</v>
      </c>
      <c r="L20" s="90">
        <v>2724840.5698479996</v>
      </c>
      <c r="M20" s="102">
        <v>105.93</v>
      </c>
      <c r="N20" s="90"/>
      <c r="O20" s="90">
        <v>2886.4233983319996</v>
      </c>
      <c r="P20" s="91">
        <v>1.696322021626165E-4</v>
      </c>
      <c r="Q20" s="91">
        <f t="shared" si="0"/>
        <v>9.3850959724959312E-2</v>
      </c>
      <c r="R20" s="91">
        <f>O20/'סכום נכסי הקרן'!$C$42</f>
        <v>4.9066333263198484E-3</v>
      </c>
    </row>
    <row r="21" spans="2:18">
      <c r="B21" s="104" t="s">
        <v>246</v>
      </c>
      <c r="C21" s="87" t="s">
        <v>247</v>
      </c>
      <c r="D21" s="88" t="s">
        <v>120</v>
      </c>
      <c r="E21" s="87" t="s">
        <v>235</v>
      </c>
      <c r="F21" s="87"/>
      <c r="G21" s="101"/>
      <c r="H21" s="90">
        <v>15.020000000030112</v>
      </c>
      <c r="I21" s="88" t="s">
        <v>133</v>
      </c>
      <c r="J21" s="89">
        <v>2.75E-2</v>
      </c>
      <c r="K21" s="91">
        <v>1.070000000002954E-2</v>
      </c>
      <c r="L21" s="90">
        <v>138892.34177900001</v>
      </c>
      <c r="M21" s="102">
        <v>151.12</v>
      </c>
      <c r="N21" s="90"/>
      <c r="O21" s="90">
        <v>209.89412123399998</v>
      </c>
      <c r="P21" s="91">
        <v>7.6522737282186742E-6</v>
      </c>
      <c r="Q21" s="91">
        <f t="shared" si="0"/>
        <v>6.8246275753658806E-3</v>
      </c>
      <c r="R21" s="91">
        <f>O21/'סכום נכסי הקרן'!$C$42</f>
        <v>3.5679917604621139E-4</v>
      </c>
    </row>
    <row r="22" spans="2:18">
      <c r="B22" s="104" t="s">
        <v>248</v>
      </c>
      <c r="C22" s="87" t="s">
        <v>249</v>
      </c>
      <c r="D22" s="88" t="s">
        <v>120</v>
      </c>
      <c r="E22" s="87" t="s">
        <v>235</v>
      </c>
      <c r="F22" s="87"/>
      <c r="G22" s="101"/>
      <c r="H22" s="90">
        <v>0.49999999999485195</v>
      </c>
      <c r="I22" s="88" t="s">
        <v>133</v>
      </c>
      <c r="J22" s="89">
        <v>1.7500000000000002E-2</v>
      </c>
      <c r="K22" s="91">
        <v>3.6999999999413123E-3</v>
      </c>
      <c r="L22" s="90">
        <v>86217.893498000005</v>
      </c>
      <c r="M22" s="102">
        <v>112.65</v>
      </c>
      <c r="N22" s="90"/>
      <c r="O22" s="90">
        <v>97.124450160999999</v>
      </c>
      <c r="P22" s="91">
        <v>5.5931573098682267E-6</v>
      </c>
      <c r="Q22" s="91">
        <f t="shared" si="0"/>
        <v>3.1579645819238837E-3</v>
      </c>
      <c r="R22" s="91">
        <f>O22/'סכום נכסי הקרן'!$C$42</f>
        <v>1.6510192656969309E-4</v>
      </c>
    </row>
    <row r="23" spans="2:18">
      <c r="B23" s="104" t="s">
        <v>250</v>
      </c>
      <c r="C23" s="87" t="s">
        <v>251</v>
      </c>
      <c r="D23" s="88" t="s">
        <v>120</v>
      </c>
      <c r="E23" s="87" t="s">
        <v>235</v>
      </c>
      <c r="F23" s="87"/>
      <c r="G23" s="101"/>
      <c r="H23" s="90">
        <v>2.5699999999996068</v>
      </c>
      <c r="I23" s="88" t="s">
        <v>133</v>
      </c>
      <c r="J23" s="89">
        <v>7.4999999999999997E-3</v>
      </c>
      <c r="K23" s="91">
        <v>1.0899999999996506E-2</v>
      </c>
      <c r="L23" s="90">
        <v>1682482.661412</v>
      </c>
      <c r="M23" s="102">
        <v>108.91</v>
      </c>
      <c r="N23" s="90"/>
      <c r="O23" s="90">
        <v>1832.391983496</v>
      </c>
      <c r="P23" s="91">
        <v>7.6782831564368116E-5</v>
      </c>
      <c r="Q23" s="91">
        <f t="shared" si="0"/>
        <v>5.9579528887827089E-2</v>
      </c>
      <c r="R23" s="91">
        <f>O23/'סכום נכסי הקרן'!$C$42</f>
        <v>3.1148845239746988E-3</v>
      </c>
    </row>
    <row r="24" spans="2:18">
      <c r="B24" s="104" t="s">
        <v>252</v>
      </c>
      <c r="C24" s="87" t="s">
        <v>253</v>
      </c>
      <c r="D24" s="88" t="s">
        <v>120</v>
      </c>
      <c r="E24" s="87" t="s">
        <v>235</v>
      </c>
      <c r="F24" s="87"/>
      <c r="G24" s="101"/>
      <c r="H24" s="90">
        <v>8.6399999999985013</v>
      </c>
      <c r="I24" s="88" t="s">
        <v>133</v>
      </c>
      <c r="J24" s="89">
        <v>1E-3</v>
      </c>
      <c r="K24" s="91">
        <v>9.8999999999985124E-3</v>
      </c>
      <c r="L24" s="90">
        <v>1795399.881754</v>
      </c>
      <c r="M24" s="102">
        <v>101.05</v>
      </c>
      <c r="N24" s="90"/>
      <c r="O24" s="90">
        <v>1814.251602473</v>
      </c>
      <c r="P24" s="91">
        <v>1.1036939273187317E-4</v>
      </c>
      <c r="Q24" s="91">
        <f t="shared" si="0"/>
        <v>5.8989701293660268E-2</v>
      </c>
      <c r="R24" s="91">
        <f>O24/'סכום נכסי הקרן'!$C$42</f>
        <v>3.0840476765007533E-3</v>
      </c>
    </row>
    <row r="25" spans="2:18">
      <c r="B25" s="104" t="s">
        <v>254</v>
      </c>
      <c r="C25" s="87" t="s">
        <v>255</v>
      </c>
      <c r="D25" s="88" t="s">
        <v>120</v>
      </c>
      <c r="E25" s="87" t="s">
        <v>235</v>
      </c>
      <c r="F25" s="87"/>
      <c r="G25" s="101"/>
      <c r="H25" s="90">
        <v>26.530000000016482</v>
      </c>
      <c r="I25" s="88" t="s">
        <v>133</v>
      </c>
      <c r="J25" s="89">
        <v>5.0000000000000001E-3</v>
      </c>
      <c r="K25" s="91">
        <v>1.1399999999999999E-2</v>
      </c>
      <c r="L25" s="90">
        <v>263579.27729900001</v>
      </c>
      <c r="M25" s="102">
        <v>92.07</v>
      </c>
      <c r="N25" s="90"/>
      <c r="O25" s="90">
        <v>242.67744190000002</v>
      </c>
      <c r="P25" s="91">
        <v>2.3116755220535045E-5</v>
      </c>
      <c r="Q25" s="91">
        <f t="shared" si="0"/>
        <v>7.8905647865363492E-3</v>
      </c>
      <c r="R25" s="91">
        <f>O25/'סכום נכסי הקרן'!$C$42</f>
        <v>4.125275677368348E-4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9.1630289332172481</v>
      </c>
      <c r="I27" s="88"/>
      <c r="J27" s="89"/>
      <c r="K27" s="91">
        <v>4.0006186865215065E-2</v>
      </c>
      <c r="L27" s="90"/>
      <c r="M27" s="102"/>
      <c r="N27" s="90"/>
      <c r="O27" s="90">
        <v>19715.036511991002</v>
      </c>
      <c r="P27" s="91"/>
      <c r="Q27" s="91">
        <f t="shared" si="0"/>
        <v>0.64102691889630714</v>
      </c>
      <c r="R27" s="91">
        <f>O27/'סכום נכסי הקרן'!$C$42</f>
        <v>3.3513605535226879E-2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0.74365229362834151</v>
      </c>
      <c r="I28" s="81"/>
      <c r="J28" s="82"/>
      <c r="K28" s="84">
        <v>4.5643696453029417E-2</v>
      </c>
      <c r="L28" s="83"/>
      <c r="M28" s="100"/>
      <c r="N28" s="83"/>
      <c r="O28" s="83">
        <v>3391.1440055119997</v>
      </c>
      <c r="P28" s="84"/>
      <c r="Q28" s="84">
        <f t="shared" si="0"/>
        <v>0.11026175843320857</v>
      </c>
      <c r="R28" s="84">
        <f>O28/'סכום נכסי הקרן'!$C$42</f>
        <v>5.7646082696704605E-3</v>
      </c>
    </row>
    <row r="29" spans="2:18">
      <c r="B29" s="104" t="s">
        <v>256</v>
      </c>
      <c r="C29" s="87" t="s">
        <v>257</v>
      </c>
      <c r="D29" s="88" t="s">
        <v>120</v>
      </c>
      <c r="E29" s="87" t="s">
        <v>235</v>
      </c>
      <c r="F29" s="87"/>
      <c r="G29" s="101"/>
      <c r="H29" s="90">
        <v>0.60999999999992816</v>
      </c>
      <c r="I29" s="88" t="s">
        <v>133</v>
      </c>
      <c r="J29" s="89">
        <v>0</v>
      </c>
      <c r="K29" s="91">
        <v>4.5900000000004305E-2</v>
      </c>
      <c r="L29" s="90">
        <v>572340.43999999994</v>
      </c>
      <c r="M29" s="102">
        <v>97.31</v>
      </c>
      <c r="N29" s="90"/>
      <c r="O29" s="90">
        <v>556.94448216400008</v>
      </c>
      <c r="P29" s="91">
        <v>2.6015474545454541E-5</v>
      </c>
      <c r="Q29" s="91">
        <f t="shared" si="0"/>
        <v>1.81088381541036E-2</v>
      </c>
      <c r="R29" s="91">
        <f>O29/'סכום נכסי הקרן'!$C$42</f>
        <v>9.4675034808649799E-4</v>
      </c>
    </row>
    <row r="30" spans="2:18">
      <c r="B30" s="104" t="s">
        <v>258</v>
      </c>
      <c r="C30" s="87" t="s">
        <v>259</v>
      </c>
      <c r="D30" s="88" t="s">
        <v>120</v>
      </c>
      <c r="E30" s="87" t="s">
        <v>235</v>
      </c>
      <c r="F30" s="87"/>
      <c r="G30" s="101"/>
      <c r="H30" s="90">
        <v>0.34000000036242145</v>
      </c>
      <c r="I30" s="88" t="s">
        <v>133</v>
      </c>
      <c r="J30" s="89">
        <v>0</v>
      </c>
      <c r="K30" s="91">
        <v>4.4199999995340293E-2</v>
      </c>
      <c r="L30" s="90">
        <v>1176.0419999999999</v>
      </c>
      <c r="M30" s="102">
        <v>98.54</v>
      </c>
      <c r="N30" s="90"/>
      <c r="O30" s="90">
        <v>1.158871787</v>
      </c>
      <c r="P30" s="91">
        <v>9.8003499999999995E-8</v>
      </c>
      <c r="Q30" s="91">
        <f t="shared" si="0"/>
        <v>3.7680275690316034E-5</v>
      </c>
      <c r="R30" s="91">
        <f>O30/'סכום נכסי הקרן'!$C$42</f>
        <v>1.9699670305859988E-6</v>
      </c>
    </row>
    <row r="31" spans="2:18">
      <c r="B31" s="104" t="s">
        <v>260</v>
      </c>
      <c r="C31" s="87" t="s">
        <v>261</v>
      </c>
      <c r="D31" s="88" t="s">
        <v>120</v>
      </c>
      <c r="E31" s="87" t="s">
        <v>235</v>
      </c>
      <c r="F31" s="87"/>
      <c r="G31" s="101"/>
      <c r="H31" s="90">
        <v>0.52999999999895531</v>
      </c>
      <c r="I31" s="88" t="s">
        <v>133</v>
      </c>
      <c r="J31" s="89">
        <v>0</v>
      </c>
      <c r="K31" s="91">
        <v>4.5400000000020896E-2</v>
      </c>
      <c r="L31" s="90">
        <v>245008.75</v>
      </c>
      <c r="M31" s="102">
        <v>97.67</v>
      </c>
      <c r="N31" s="90"/>
      <c r="O31" s="90">
        <v>239.30004612499999</v>
      </c>
      <c r="P31" s="91">
        <v>1.6333916666666666E-5</v>
      </c>
      <c r="Q31" s="91">
        <f t="shared" si="0"/>
        <v>7.7807500465928089E-3</v>
      </c>
      <c r="R31" s="91">
        <f>O31/'סכום נכסי הקרן'!$C$42</f>
        <v>4.0678633009464987E-4</v>
      </c>
    </row>
    <row r="32" spans="2:18">
      <c r="B32" s="104" t="s">
        <v>262</v>
      </c>
      <c r="C32" s="87" t="s">
        <v>263</v>
      </c>
      <c r="D32" s="88" t="s">
        <v>120</v>
      </c>
      <c r="E32" s="87" t="s">
        <v>235</v>
      </c>
      <c r="F32" s="87"/>
      <c r="G32" s="101"/>
      <c r="H32" s="90">
        <v>0.43999999999777262</v>
      </c>
      <c r="I32" s="88" t="s">
        <v>133</v>
      </c>
      <c r="J32" s="89">
        <v>0</v>
      </c>
      <c r="K32" s="91">
        <v>4.4999999999895596E-2</v>
      </c>
      <c r="L32" s="90">
        <v>146444.438692</v>
      </c>
      <c r="M32" s="102">
        <v>98.1</v>
      </c>
      <c r="N32" s="90"/>
      <c r="O32" s="90">
        <v>143.66199435299998</v>
      </c>
      <c r="P32" s="91">
        <v>1.1264956822461539E-5</v>
      </c>
      <c r="Q32" s="91">
        <f t="shared" si="0"/>
        <v>4.6711151433369603E-3</v>
      </c>
      <c r="R32" s="91">
        <f>O32/'סכום נכסי הקרן'!$C$42</f>
        <v>2.4421113327495469E-4</v>
      </c>
    </row>
    <row r="33" spans="2:18">
      <c r="B33" s="104" t="s">
        <v>264</v>
      </c>
      <c r="C33" s="87" t="s">
        <v>265</v>
      </c>
      <c r="D33" s="88" t="s">
        <v>120</v>
      </c>
      <c r="E33" s="87" t="s">
        <v>235</v>
      </c>
      <c r="F33" s="87"/>
      <c r="G33" s="101"/>
      <c r="H33" s="90">
        <v>0.76000000000075407</v>
      </c>
      <c r="I33" s="88" t="s">
        <v>133</v>
      </c>
      <c r="J33" s="89">
        <v>0</v>
      </c>
      <c r="K33" s="91">
        <v>4.5600000000007537E-2</v>
      </c>
      <c r="L33" s="90">
        <v>548819.6</v>
      </c>
      <c r="M33" s="102">
        <v>96.66</v>
      </c>
      <c r="N33" s="90"/>
      <c r="O33" s="90">
        <v>530.48902535999991</v>
      </c>
      <c r="P33" s="91">
        <v>1.6141752941176469E-5</v>
      </c>
      <c r="Q33" s="91">
        <f t="shared" si="0"/>
        <v>1.7248649031311562E-2</v>
      </c>
      <c r="R33" s="91">
        <f>O33/'סכום נכסי הקרן'!$C$42</f>
        <v>9.0177869697927128E-4</v>
      </c>
    </row>
    <row r="34" spans="2:18">
      <c r="B34" s="104" t="s">
        <v>266</v>
      </c>
      <c r="C34" s="87" t="s">
        <v>267</v>
      </c>
      <c r="D34" s="88" t="s">
        <v>120</v>
      </c>
      <c r="E34" s="87" t="s">
        <v>235</v>
      </c>
      <c r="F34" s="87"/>
      <c r="G34" s="101"/>
      <c r="H34" s="90">
        <v>0.68000000000030936</v>
      </c>
      <c r="I34" s="88" t="s">
        <v>133</v>
      </c>
      <c r="J34" s="89">
        <v>0</v>
      </c>
      <c r="K34" s="91">
        <v>4.5899999999993807E-2</v>
      </c>
      <c r="L34" s="90">
        <v>666423.80000000005</v>
      </c>
      <c r="M34" s="102">
        <v>96.97</v>
      </c>
      <c r="N34" s="90"/>
      <c r="O34" s="90">
        <v>646.23115885999994</v>
      </c>
      <c r="P34" s="91">
        <v>1.96007E-5</v>
      </c>
      <c r="Q34" s="91">
        <f t="shared" si="0"/>
        <v>2.1011960510793945E-2</v>
      </c>
      <c r="R34" s="91">
        <f>O34/'סכום נכסי הקרן'!$C$42</f>
        <v>1.0985288375922667E-3</v>
      </c>
    </row>
    <row r="35" spans="2:18">
      <c r="B35" s="104" t="s">
        <v>268</v>
      </c>
      <c r="C35" s="87" t="s">
        <v>269</v>
      </c>
      <c r="D35" s="88" t="s">
        <v>120</v>
      </c>
      <c r="E35" s="87" t="s">
        <v>235</v>
      </c>
      <c r="F35" s="87"/>
      <c r="G35" s="101"/>
      <c r="H35" s="90">
        <v>0.85999999999884558</v>
      </c>
      <c r="I35" s="88" t="s">
        <v>133</v>
      </c>
      <c r="J35" s="89">
        <v>0</v>
      </c>
      <c r="K35" s="91">
        <v>4.5599999999966563E-2</v>
      </c>
      <c r="L35" s="90">
        <v>522012.898652</v>
      </c>
      <c r="M35" s="102">
        <v>96.25</v>
      </c>
      <c r="N35" s="90"/>
      <c r="O35" s="90">
        <v>502.43741495300003</v>
      </c>
      <c r="P35" s="91">
        <v>1.6312903082875E-5</v>
      </c>
      <c r="Q35" s="91">
        <f t="shared" si="0"/>
        <v>1.6336561580784049E-2</v>
      </c>
      <c r="R35" s="91">
        <f>O35/'סכום נכסי הקרן'!$C$42</f>
        <v>8.5409374315043778E-4</v>
      </c>
    </row>
    <row r="36" spans="2:18">
      <c r="B36" s="104" t="s">
        <v>270</v>
      </c>
      <c r="C36" s="87" t="s">
        <v>271</v>
      </c>
      <c r="D36" s="88" t="s">
        <v>120</v>
      </c>
      <c r="E36" s="87" t="s">
        <v>235</v>
      </c>
      <c r="F36" s="87"/>
      <c r="G36" s="101"/>
      <c r="H36" s="90">
        <v>0.92999999999961092</v>
      </c>
      <c r="I36" s="88" t="s">
        <v>133</v>
      </c>
      <c r="J36" s="89">
        <v>0</v>
      </c>
      <c r="K36" s="91">
        <v>4.550000000000648E-2</v>
      </c>
      <c r="L36" s="90">
        <v>803628.7</v>
      </c>
      <c r="M36" s="102">
        <v>95.93</v>
      </c>
      <c r="N36" s="90"/>
      <c r="O36" s="90">
        <v>770.92101190999995</v>
      </c>
      <c r="P36" s="91">
        <v>2.5923506451612902E-5</v>
      </c>
      <c r="Q36" s="91">
        <f t="shared" si="0"/>
        <v>2.506620369059533E-2</v>
      </c>
      <c r="R36" s="91">
        <f>O36/'סכום נכסי הקרן'!$C$42</f>
        <v>1.310489213461796E-3</v>
      </c>
    </row>
    <row r="37" spans="2:18">
      <c r="B37" s="86"/>
      <c r="C37" s="87"/>
      <c r="D37" s="87"/>
      <c r="E37" s="87"/>
      <c r="F37" s="87"/>
      <c r="G37" s="87"/>
      <c r="H37" s="87"/>
      <c r="I37" s="87"/>
      <c r="J37" s="87"/>
      <c r="K37" s="91"/>
      <c r="L37" s="90"/>
      <c r="M37" s="102"/>
      <c r="N37" s="87"/>
      <c r="O37" s="87"/>
      <c r="P37" s="87"/>
      <c r="Q37" s="91"/>
      <c r="R37" s="87"/>
    </row>
    <row r="38" spans="2:18">
      <c r="B38" s="103" t="s">
        <v>23</v>
      </c>
      <c r="C38" s="80"/>
      <c r="D38" s="81"/>
      <c r="E38" s="80"/>
      <c r="F38" s="80"/>
      <c r="G38" s="99"/>
      <c r="H38" s="83">
        <v>10.935408968208998</v>
      </c>
      <c r="I38" s="81"/>
      <c r="J38" s="82"/>
      <c r="K38" s="84">
        <v>3.8804991514293702E-2</v>
      </c>
      <c r="L38" s="83"/>
      <c r="M38" s="100"/>
      <c r="N38" s="83"/>
      <c r="O38" s="83">
        <v>16275.397219966002</v>
      </c>
      <c r="P38" s="84"/>
      <c r="Q38" s="84">
        <f t="shared" si="0"/>
        <v>0.52918835465421687</v>
      </c>
      <c r="R38" s="84">
        <f>O38/'סכום נכסי הקרן'!$C$42</f>
        <v>2.7666560091193285E-2</v>
      </c>
    </row>
    <row r="39" spans="2:18">
      <c r="B39" s="104" t="s">
        <v>272</v>
      </c>
      <c r="C39" s="87" t="s">
        <v>273</v>
      </c>
      <c r="D39" s="88" t="s">
        <v>120</v>
      </c>
      <c r="E39" s="87" t="s">
        <v>235</v>
      </c>
      <c r="F39" s="87"/>
      <c r="G39" s="101"/>
      <c r="H39" s="90">
        <v>12.720000000033778</v>
      </c>
      <c r="I39" s="88" t="s">
        <v>133</v>
      </c>
      <c r="J39" s="89">
        <v>5.5E-2</v>
      </c>
      <c r="K39" s="91">
        <v>3.9700000000104249E-2</v>
      </c>
      <c r="L39" s="90">
        <v>221337.01390600001</v>
      </c>
      <c r="M39" s="102">
        <v>120.91</v>
      </c>
      <c r="N39" s="90"/>
      <c r="O39" s="90">
        <v>267.61858259300004</v>
      </c>
      <c r="P39" s="91">
        <v>1.1669558229980508E-5</v>
      </c>
      <c r="Q39" s="91">
        <f t="shared" si="0"/>
        <v>8.7015164965404852E-3</v>
      </c>
      <c r="R39" s="91">
        <f>O39/'סכום נכסי הקרן'!$C$42</f>
        <v>4.5492503173723926E-4</v>
      </c>
    </row>
    <row r="40" spans="2:18">
      <c r="B40" s="104" t="s">
        <v>274</v>
      </c>
      <c r="C40" s="87" t="s">
        <v>275</v>
      </c>
      <c r="D40" s="88" t="s">
        <v>120</v>
      </c>
      <c r="E40" s="87" t="s">
        <v>235</v>
      </c>
      <c r="F40" s="87"/>
      <c r="G40" s="101"/>
      <c r="H40" s="90">
        <v>2.9000000000093933</v>
      </c>
      <c r="I40" s="88" t="s">
        <v>133</v>
      </c>
      <c r="J40" s="89">
        <v>5.0000000000000001E-3</v>
      </c>
      <c r="K40" s="91">
        <v>3.9500000000140895E-2</v>
      </c>
      <c r="L40" s="90">
        <v>58673.205797000002</v>
      </c>
      <c r="M40" s="102">
        <v>90.72</v>
      </c>
      <c r="N40" s="90"/>
      <c r="O40" s="90">
        <v>53.22832973500001</v>
      </c>
      <c r="P40" s="91">
        <v>3.6413225636464314E-6</v>
      </c>
      <c r="Q40" s="91">
        <f t="shared" si="0"/>
        <v>1.7306989103099519E-3</v>
      </c>
      <c r="R40" s="91">
        <f>O40/'סכום נכסי הקרן'!$C$42</f>
        <v>9.0482878129736019E-5</v>
      </c>
    </row>
    <row r="41" spans="2:18">
      <c r="B41" s="104" t="s">
        <v>276</v>
      </c>
      <c r="C41" s="87" t="s">
        <v>277</v>
      </c>
      <c r="D41" s="88" t="s">
        <v>120</v>
      </c>
      <c r="E41" s="87" t="s">
        <v>235</v>
      </c>
      <c r="F41" s="87"/>
      <c r="G41" s="101"/>
      <c r="H41" s="90">
        <v>1</v>
      </c>
      <c r="I41" s="88" t="s">
        <v>133</v>
      </c>
      <c r="J41" s="89">
        <v>3.7499999999999999E-2</v>
      </c>
      <c r="K41" s="91">
        <v>4.2699999999918477E-2</v>
      </c>
      <c r="L41" s="90">
        <v>62874.850167999997</v>
      </c>
      <c r="M41" s="102">
        <v>99.5</v>
      </c>
      <c r="N41" s="90"/>
      <c r="O41" s="90">
        <v>62.560475913000005</v>
      </c>
      <c r="P41" s="91">
        <v>2.9115769980469811E-6</v>
      </c>
      <c r="Q41" s="91">
        <f t="shared" si="0"/>
        <v>2.0341300963255013E-3</v>
      </c>
      <c r="R41" s="91">
        <f>O41/'סכום נכסי הקרן'!$C$42</f>
        <v>1.0634660050308008E-4</v>
      </c>
    </row>
    <row r="42" spans="2:18">
      <c r="B42" s="104" t="s">
        <v>278</v>
      </c>
      <c r="C42" s="87" t="s">
        <v>279</v>
      </c>
      <c r="D42" s="88" t="s">
        <v>120</v>
      </c>
      <c r="E42" s="87" t="s">
        <v>235</v>
      </c>
      <c r="F42" s="87"/>
      <c r="G42" s="101"/>
      <c r="H42" s="90">
        <v>3.8800000000239008</v>
      </c>
      <c r="I42" s="88" t="s">
        <v>133</v>
      </c>
      <c r="J42" s="89">
        <v>0.02</v>
      </c>
      <c r="K42" s="91">
        <v>3.8100000000214407E-2</v>
      </c>
      <c r="L42" s="90">
        <v>152299.95492799999</v>
      </c>
      <c r="M42" s="102">
        <v>93.4</v>
      </c>
      <c r="N42" s="90"/>
      <c r="O42" s="90">
        <v>142.24815789500002</v>
      </c>
      <c r="P42" s="91">
        <v>7.463845858895416E-6</v>
      </c>
      <c r="Q42" s="91">
        <f t="shared" si="0"/>
        <v>4.6251447882760524E-3</v>
      </c>
      <c r="R42" s="91">
        <f>O42/'סכום נכסי הקרן'!$C$42</f>
        <v>2.4180775160655585E-4</v>
      </c>
    </row>
    <row r="43" spans="2:18">
      <c r="B43" s="104" t="s">
        <v>280</v>
      </c>
      <c r="C43" s="87" t="s">
        <v>281</v>
      </c>
      <c r="D43" s="88" t="s">
        <v>120</v>
      </c>
      <c r="E43" s="87" t="s">
        <v>235</v>
      </c>
      <c r="F43" s="87"/>
      <c r="G43" s="101"/>
      <c r="H43" s="90">
        <v>6.7799999999996743</v>
      </c>
      <c r="I43" s="88" t="s">
        <v>133</v>
      </c>
      <c r="J43" s="89">
        <v>0.01</v>
      </c>
      <c r="K43" s="91">
        <v>3.7399999999997588E-2</v>
      </c>
      <c r="L43" s="90">
        <v>2289390.987497</v>
      </c>
      <c r="M43" s="102">
        <v>83.41</v>
      </c>
      <c r="N43" s="90"/>
      <c r="O43" s="90">
        <v>1909.5810164290003</v>
      </c>
      <c r="P43" s="91">
        <v>9.088438778775966E-5</v>
      </c>
      <c r="Q43" s="91">
        <f t="shared" si="0"/>
        <v>6.2089300955635945E-2</v>
      </c>
      <c r="R43" s="91">
        <f>O43/'סכום נכסי הקרן'!$C$42</f>
        <v>3.2460982196626997E-3</v>
      </c>
    </row>
    <row r="44" spans="2:18">
      <c r="B44" s="104" t="s">
        <v>282</v>
      </c>
      <c r="C44" s="87" t="s">
        <v>283</v>
      </c>
      <c r="D44" s="88" t="s">
        <v>120</v>
      </c>
      <c r="E44" s="87" t="s">
        <v>235</v>
      </c>
      <c r="F44" s="87"/>
      <c r="G44" s="101"/>
      <c r="H44" s="90">
        <v>16.050000000000111</v>
      </c>
      <c r="I44" s="88" t="s">
        <v>133</v>
      </c>
      <c r="J44" s="89">
        <v>3.7499999999999999E-2</v>
      </c>
      <c r="K44" s="91">
        <v>4.029999999999917E-2</v>
      </c>
      <c r="L44" s="90">
        <v>2758635.0719130002</v>
      </c>
      <c r="M44" s="102">
        <v>95.77</v>
      </c>
      <c r="N44" s="90"/>
      <c r="O44" s="90">
        <v>2641.9448083740003</v>
      </c>
      <c r="P44" s="91">
        <v>1.0937982226291128E-4</v>
      </c>
      <c r="Q44" s="91">
        <f t="shared" si="0"/>
        <v>8.5901831293897474E-2</v>
      </c>
      <c r="R44" s="91">
        <f>O44/'סכום נכסי הקרן'!$C$42</f>
        <v>4.4910439856317126E-3</v>
      </c>
    </row>
    <row r="45" spans="2:18">
      <c r="B45" s="104" t="s">
        <v>284</v>
      </c>
      <c r="C45" s="87" t="s">
        <v>285</v>
      </c>
      <c r="D45" s="88" t="s">
        <v>120</v>
      </c>
      <c r="E45" s="87" t="s">
        <v>235</v>
      </c>
      <c r="F45" s="87"/>
      <c r="G45" s="101"/>
      <c r="H45" s="90">
        <v>2.0699999999965226</v>
      </c>
      <c r="I45" s="88" t="s">
        <v>133</v>
      </c>
      <c r="J45" s="89">
        <v>5.0000000000000001E-3</v>
      </c>
      <c r="K45" s="91">
        <v>4.0699999999965222E-2</v>
      </c>
      <c r="L45" s="90">
        <v>70777.214307000002</v>
      </c>
      <c r="M45" s="102">
        <v>93.45</v>
      </c>
      <c r="N45" s="90"/>
      <c r="O45" s="90">
        <v>66.141309489000008</v>
      </c>
      <c r="P45" s="91">
        <v>3.0156754103533687E-6</v>
      </c>
      <c r="Q45" s="91">
        <f t="shared" si="0"/>
        <v>2.1505595390459153E-3</v>
      </c>
      <c r="R45" s="91">
        <f>O45/'סכום נכסי הקרן'!$C$42</f>
        <v>1.1243366221764349E-4</v>
      </c>
    </row>
    <row r="46" spans="2:18">
      <c r="B46" s="104" t="s">
        <v>286</v>
      </c>
      <c r="C46" s="87" t="s">
        <v>287</v>
      </c>
      <c r="D46" s="88" t="s">
        <v>120</v>
      </c>
      <c r="E46" s="87" t="s">
        <v>235</v>
      </c>
      <c r="F46" s="87"/>
      <c r="G46" s="101"/>
      <c r="H46" s="90">
        <v>8.4499999999989814</v>
      </c>
      <c r="I46" s="88" t="s">
        <v>133</v>
      </c>
      <c r="J46" s="89">
        <v>1.3000000000000001E-2</v>
      </c>
      <c r="K46" s="91">
        <v>3.7499999999993087E-2</v>
      </c>
      <c r="L46" s="90">
        <v>4810859.2619749997</v>
      </c>
      <c r="M46" s="102">
        <v>82.62</v>
      </c>
      <c r="N46" s="90"/>
      <c r="O46" s="90">
        <v>3974.732113349</v>
      </c>
      <c r="P46" s="91">
        <v>4.2914860277981534E-4</v>
      </c>
      <c r="Q46" s="91">
        <f t="shared" si="0"/>
        <v>0.12923690394936052</v>
      </c>
      <c r="R46" s="91">
        <f>O46/'סכום נכסי הקרן'!$C$42</f>
        <v>6.7566501372674642E-3</v>
      </c>
    </row>
    <row r="47" spans="2:18">
      <c r="B47" s="104" t="s">
        <v>288</v>
      </c>
      <c r="C47" s="87" t="s">
        <v>289</v>
      </c>
      <c r="D47" s="88" t="s">
        <v>120</v>
      </c>
      <c r="E47" s="87" t="s">
        <v>235</v>
      </c>
      <c r="F47" s="87"/>
      <c r="G47" s="101"/>
      <c r="H47" s="90">
        <v>12.400000000000837</v>
      </c>
      <c r="I47" s="88" t="s">
        <v>133</v>
      </c>
      <c r="J47" s="89">
        <v>1.4999999999999999E-2</v>
      </c>
      <c r="K47" s="91">
        <v>3.9100000000003216E-2</v>
      </c>
      <c r="L47" s="90">
        <v>4748500.4822659995</v>
      </c>
      <c r="M47" s="102">
        <v>75.400000000000006</v>
      </c>
      <c r="N47" s="90"/>
      <c r="O47" s="90">
        <v>3580.3695848349998</v>
      </c>
      <c r="P47" s="91">
        <v>2.6693082325628586E-4</v>
      </c>
      <c r="Q47" s="91">
        <f t="shared" si="0"/>
        <v>0.1164143562240377</v>
      </c>
      <c r="R47" s="91">
        <f>O47/'סכום נכסי הקרן'!$C$42</f>
        <v>6.0862729756297274E-3</v>
      </c>
    </row>
    <row r="48" spans="2:18">
      <c r="B48" s="104" t="s">
        <v>290</v>
      </c>
      <c r="C48" s="87" t="s">
        <v>291</v>
      </c>
      <c r="D48" s="88" t="s">
        <v>120</v>
      </c>
      <c r="E48" s="87" t="s">
        <v>235</v>
      </c>
      <c r="F48" s="87"/>
      <c r="G48" s="101"/>
      <c r="H48" s="90">
        <v>0.33000000000076063</v>
      </c>
      <c r="I48" s="88" t="s">
        <v>133</v>
      </c>
      <c r="J48" s="89">
        <v>1.5E-3</v>
      </c>
      <c r="K48" s="91">
        <v>4.4000000000228197E-2</v>
      </c>
      <c r="L48" s="90">
        <v>53268.728306999998</v>
      </c>
      <c r="M48" s="102">
        <v>98.72</v>
      </c>
      <c r="N48" s="90"/>
      <c r="O48" s="90">
        <v>52.586890711999999</v>
      </c>
      <c r="P48" s="91">
        <v>3.4096891617182705E-6</v>
      </c>
      <c r="Q48" s="91">
        <f t="shared" si="0"/>
        <v>1.7098427642752506E-3</v>
      </c>
      <c r="R48" s="91">
        <f>O48/'סכום נכסי הקרן'!$C$42</f>
        <v>8.9392495447530537E-5</v>
      </c>
    </row>
    <row r="49" spans="2:18">
      <c r="B49" s="104" t="s">
        <v>292</v>
      </c>
      <c r="C49" s="87" t="s">
        <v>293</v>
      </c>
      <c r="D49" s="88" t="s">
        <v>120</v>
      </c>
      <c r="E49" s="87" t="s">
        <v>235</v>
      </c>
      <c r="F49" s="87"/>
      <c r="G49" s="101"/>
      <c r="H49" s="90">
        <v>2.3700000000286368</v>
      </c>
      <c r="I49" s="88" t="s">
        <v>133</v>
      </c>
      <c r="J49" s="89">
        <v>1.7500000000000002E-2</v>
      </c>
      <c r="K49" s="91">
        <v>4.0100000000403514E-2</v>
      </c>
      <c r="L49" s="90">
        <v>32046.50489</v>
      </c>
      <c r="M49" s="102">
        <v>95.89</v>
      </c>
      <c r="N49" s="90"/>
      <c r="O49" s="90">
        <v>30.729394476000003</v>
      </c>
      <c r="P49" s="91">
        <v>1.4896932750998228E-6</v>
      </c>
      <c r="Q49" s="91">
        <f t="shared" si="0"/>
        <v>9.9915458175888318E-4</v>
      </c>
      <c r="R49" s="91">
        <f>O49/'סכום נכסי הקרן'!$C$42</f>
        <v>5.2236921000814323E-5</v>
      </c>
    </row>
    <row r="50" spans="2:18">
      <c r="B50" s="104" t="s">
        <v>294</v>
      </c>
      <c r="C50" s="87" t="s">
        <v>295</v>
      </c>
      <c r="D50" s="88" t="s">
        <v>120</v>
      </c>
      <c r="E50" s="87" t="s">
        <v>235</v>
      </c>
      <c r="F50" s="87"/>
      <c r="G50" s="101"/>
      <c r="H50" s="90">
        <v>5.1599999999991493</v>
      </c>
      <c r="I50" s="88" t="s">
        <v>133</v>
      </c>
      <c r="J50" s="89">
        <v>2.2499999999999999E-2</v>
      </c>
      <c r="K50" s="91">
        <v>3.7499999999996966E-2</v>
      </c>
      <c r="L50" s="90">
        <v>1754588.8722320003</v>
      </c>
      <c r="M50" s="102">
        <v>93.8</v>
      </c>
      <c r="N50" s="90"/>
      <c r="O50" s="90">
        <v>1645.80432369</v>
      </c>
      <c r="P50" s="91">
        <v>7.2776901252794747E-5</v>
      </c>
      <c r="Q50" s="91">
        <f t="shared" si="0"/>
        <v>5.3512702047472764E-2</v>
      </c>
      <c r="R50" s="91">
        <f>O50/'סכום נכסי הקרן'!$C$42</f>
        <v>2.7977040194052004E-3</v>
      </c>
    </row>
    <row r="51" spans="2:18">
      <c r="B51" s="104" t="s">
        <v>296</v>
      </c>
      <c r="C51" s="87" t="s">
        <v>297</v>
      </c>
      <c r="D51" s="88" t="s">
        <v>120</v>
      </c>
      <c r="E51" s="87" t="s">
        <v>235</v>
      </c>
      <c r="F51" s="87"/>
      <c r="G51" s="101"/>
      <c r="H51" s="90">
        <v>1.5800000000025451</v>
      </c>
      <c r="I51" s="88" t="s">
        <v>133</v>
      </c>
      <c r="J51" s="89">
        <v>4.0000000000000001E-3</v>
      </c>
      <c r="K51" s="91">
        <v>4.2300000000025449E-2</v>
      </c>
      <c r="L51" s="90">
        <v>166474.30973899999</v>
      </c>
      <c r="M51" s="102">
        <v>94.4</v>
      </c>
      <c r="N51" s="90"/>
      <c r="O51" s="90">
        <v>157.15175041999998</v>
      </c>
      <c r="P51" s="91">
        <v>9.7737259164648997E-6</v>
      </c>
      <c r="Q51" s="91">
        <f t="shared" si="0"/>
        <v>5.1097294346689774E-3</v>
      </c>
      <c r="R51" s="91">
        <f>O51/'סכום נכסי הקרן'!$C$42</f>
        <v>2.6714237985524394E-4</v>
      </c>
    </row>
    <row r="52" spans="2:18">
      <c r="B52" s="104" t="s">
        <v>298</v>
      </c>
      <c r="C52" s="87" t="s">
        <v>299</v>
      </c>
      <c r="D52" s="88" t="s">
        <v>120</v>
      </c>
      <c r="E52" s="87" t="s">
        <v>235</v>
      </c>
      <c r="F52" s="87"/>
      <c r="G52" s="101"/>
      <c r="H52" s="90">
        <v>3.2600000019705528</v>
      </c>
      <c r="I52" s="88" t="s">
        <v>133</v>
      </c>
      <c r="J52" s="89">
        <v>6.25E-2</v>
      </c>
      <c r="K52" s="91">
        <v>3.840000001732078E-2</v>
      </c>
      <c r="L52" s="90">
        <v>1442.3075579999997</v>
      </c>
      <c r="M52" s="102">
        <v>110.48</v>
      </c>
      <c r="N52" s="90"/>
      <c r="O52" s="90">
        <v>1.593461411</v>
      </c>
      <c r="P52" s="91">
        <v>9.4786413442449925E-8</v>
      </c>
      <c r="Q52" s="91">
        <f t="shared" si="0"/>
        <v>5.1810792135851678E-5</v>
      </c>
      <c r="R52" s="91">
        <f>O52/'סכום נכסי הקרן'!$C$42</f>
        <v>2.7087262623825063E-6</v>
      </c>
    </row>
    <row r="53" spans="2:18">
      <c r="B53" s="104" t="s">
        <v>300</v>
      </c>
      <c r="C53" s="87" t="s">
        <v>301</v>
      </c>
      <c r="D53" s="88" t="s">
        <v>120</v>
      </c>
      <c r="E53" s="87" t="s">
        <v>235</v>
      </c>
      <c r="F53" s="87"/>
      <c r="G53" s="101"/>
      <c r="H53" s="90">
        <v>0.67000000000590587</v>
      </c>
      <c r="I53" s="88" t="s">
        <v>133</v>
      </c>
      <c r="J53" s="89">
        <v>1.4999999999999999E-2</v>
      </c>
      <c r="K53" s="91">
        <v>4.3200000000805969E-2</v>
      </c>
      <c r="L53" s="90">
        <v>29173.160500999995</v>
      </c>
      <c r="M53" s="102">
        <v>98.67</v>
      </c>
      <c r="N53" s="90"/>
      <c r="O53" s="90">
        <v>28.785157549000001</v>
      </c>
      <c r="P53" s="91">
        <v>2.1218022951238889E-6</v>
      </c>
      <c r="Q53" s="91">
        <f t="shared" si="0"/>
        <v>9.3593845704304966E-4</v>
      </c>
      <c r="R53" s="91">
        <f>O53/'סכום נכסי הקרן'!$C$42</f>
        <v>4.8931911172459738E-5</v>
      </c>
    </row>
    <row r="54" spans="2:18">
      <c r="B54" s="104" t="s">
        <v>302</v>
      </c>
      <c r="C54" s="87" t="s">
        <v>303</v>
      </c>
      <c r="D54" s="88" t="s">
        <v>120</v>
      </c>
      <c r="E54" s="87" t="s">
        <v>235</v>
      </c>
      <c r="F54" s="87"/>
      <c r="G54" s="101"/>
      <c r="H54" s="90">
        <v>18.960000000008336</v>
      </c>
      <c r="I54" s="88" t="s">
        <v>133</v>
      </c>
      <c r="J54" s="89">
        <v>2.7999999999999997E-2</v>
      </c>
      <c r="K54" s="91">
        <v>4.0900000000020247E-2</v>
      </c>
      <c r="L54" s="90">
        <v>2101673.2334799999</v>
      </c>
      <c r="M54" s="102">
        <v>79</v>
      </c>
      <c r="N54" s="90"/>
      <c r="O54" s="90">
        <v>1660.321863096</v>
      </c>
      <c r="P54" s="91">
        <v>3.4940483604928936E-4</v>
      </c>
      <c r="Q54" s="91">
        <f t="shared" si="0"/>
        <v>5.3984734323432475E-2</v>
      </c>
      <c r="R54" s="91">
        <f>O54/'סכום נכסי הקרן'!$C$42</f>
        <v>2.8223823956637925E-3</v>
      </c>
    </row>
    <row r="55" spans="2:18">
      <c r="B55" s="86"/>
      <c r="C55" s="87"/>
      <c r="D55" s="87"/>
      <c r="E55" s="87"/>
      <c r="F55" s="87"/>
      <c r="G55" s="87"/>
      <c r="H55" s="87"/>
      <c r="I55" s="87"/>
      <c r="J55" s="87"/>
      <c r="K55" s="91"/>
      <c r="L55" s="90"/>
      <c r="M55" s="102"/>
      <c r="N55" s="87"/>
      <c r="O55" s="87"/>
      <c r="P55" s="87"/>
      <c r="Q55" s="91"/>
      <c r="R55" s="87"/>
    </row>
    <row r="56" spans="2:18">
      <c r="B56" s="103" t="s">
        <v>24</v>
      </c>
      <c r="C56" s="80"/>
      <c r="D56" s="81"/>
      <c r="E56" s="80"/>
      <c r="F56" s="80"/>
      <c r="G56" s="99"/>
      <c r="H56" s="83">
        <v>3.0826344466472171</v>
      </c>
      <c r="I56" s="81"/>
      <c r="J56" s="82"/>
      <c r="K56" s="84">
        <v>4.8920963153275272E-2</v>
      </c>
      <c r="L56" s="83"/>
      <c r="M56" s="100"/>
      <c r="N56" s="83"/>
      <c r="O56" s="83">
        <v>48.495286512999996</v>
      </c>
      <c r="P56" s="84"/>
      <c r="Q56" s="84">
        <f t="shared" si="0"/>
        <v>1.5768058088816901E-3</v>
      </c>
      <c r="R56" s="84">
        <f>O56/'סכום נכסי הקרן'!$C$42</f>
        <v>8.2437174363130675E-5</v>
      </c>
    </row>
    <row r="57" spans="2:18">
      <c r="B57" s="104" t="s">
        <v>304</v>
      </c>
      <c r="C57" s="87" t="s">
        <v>305</v>
      </c>
      <c r="D57" s="88" t="s">
        <v>120</v>
      </c>
      <c r="E57" s="87" t="s">
        <v>235</v>
      </c>
      <c r="F57" s="87"/>
      <c r="G57" s="101"/>
      <c r="H57" s="90">
        <v>2.9600000000119655</v>
      </c>
      <c r="I57" s="88" t="s">
        <v>133</v>
      </c>
      <c r="J57" s="89">
        <v>4.5499999999999999E-2</v>
      </c>
      <c r="K57" s="91">
        <v>4.8900000000275633E-2</v>
      </c>
      <c r="L57" s="90">
        <v>46922.931119000001</v>
      </c>
      <c r="M57" s="102">
        <v>99.74</v>
      </c>
      <c r="N57" s="90"/>
      <c r="O57" s="90">
        <v>46.800929639000003</v>
      </c>
      <c r="P57" s="91">
        <v>2.2117230079062275E-6</v>
      </c>
      <c r="Q57" s="91">
        <f t="shared" si="0"/>
        <v>1.5217144391147413E-3</v>
      </c>
      <c r="R57" s="91">
        <f>O57/'סכום נכסי הקרן'!$C$42</f>
        <v>7.9556935826590369E-5</v>
      </c>
    </row>
    <row r="58" spans="2:18">
      <c r="B58" s="104" t="s">
        <v>306</v>
      </c>
      <c r="C58" s="87" t="s">
        <v>307</v>
      </c>
      <c r="D58" s="88" t="s">
        <v>120</v>
      </c>
      <c r="E58" s="87" t="s">
        <v>235</v>
      </c>
      <c r="F58" s="87"/>
      <c r="G58" s="101"/>
      <c r="H58" s="90">
        <v>6.4699999989494525</v>
      </c>
      <c r="I58" s="88" t="s">
        <v>133</v>
      </c>
      <c r="J58" s="89">
        <v>4.5499999999999999E-2</v>
      </c>
      <c r="K58" s="91">
        <v>4.9499999992327473E-2</v>
      </c>
      <c r="L58" s="90">
        <v>1718.2404839999999</v>
      </c>
      <c r="M58" s="102">
        <v>98.61</v>
      </c>
      <c r="N58" s="90"/>
      <c r="O58" s="90">
        <v>1.6943568740000001</v>
      </c>
      <c r="P58" s="91">
        <v>8.0419233719455437E-8</v>
      </c>
      <c r="Q58" s="91">
        <f t="shared" si="0"/>
        <v>5.5091369766949093E-5</v>
      </c>
      <c r="R58" s="91">
        <f>O58/'סכום נכסי הקרן'!$C$42</f>
        <v>2.8802385365403287E-6</v>
      </c>
    </row>
    <row r="59" spans="2:18">
      <c r="B59" s="86"/>
      <c r="C59" s="87"/>
      <c r="D59" s="87"/>
      <c r="E59" s="87"/>
      <c r="F59" s="87"/>
      <c r="G59" s="87"/>
      <c r="H59" s="87"/>
      <c r="I59" s="87"/>
      <c r="J59" s="87"/>
      <c r="K59" s="91"/>
      <c r="L59" s="90"/>
      <c r="M59" s="102"/>
      <c r="N59" s="87"/>
      <c r="O59" s="87"/>
      <c r="P59" s="87"/>
      <c r="Q59" s="91"/>
      <c r="R59" s="87"/>
    </row>
    <row r="60" spans="2:18">
      <c r="B60" s="79" t="s">
        <v>198</v>
      </c>
      <c r="C60" s="80"/>
      <c r="D60" s="81"/>
      <c r="E60" s="80"/>
      <c r="F60" s="80"/>
      <c r="G60" s="99"/>
      <c r="H60" s="83">
        <v>19.150000000058586</v>
      </c>
      <c r="I60" s="81"/>
      <c r="J60" s="82"/>
      <c r="K60" s="84">
        <v>5.3500000000111597E-2</v>
      </c>
      <c r="L60" s="83"/>
      <c r="M60" s="100"/>
      <c r="N60" s="83"/>
      <c r="O60" s="83">
        <v>71.691488911999997</v>
      </c>
      <c r="P60" s="84"/>
      <c r="Q60" s="84">
        <f t="shared" si="0"/>
        <v>2.3310215134725639E-3</v>
      </c>
      <c r="R60" s="84">
        <f>O60/'סכום נכסי הקרן'!$C$42</f>
        <v>1.2186841643273321E-4</v>
      </c>
    </row>
    <row r="61" spans="2:18">
      <c r="B61" s="92" t="s">
        <v>64</v>
      </c>
      <c r="C61" s="87"/>
      <c r="D61" s="88"/>
      <c r="E61" s="87"/>
      <c r="F61" s="87"/>
      <c r="G61" s="101"/>
      <c r="H61" s="90">
        <v>19.150000000058586</v>
      </c>
      <c r="I61" s="88"/>
      <c r="J61" s="89"/>
      <c r="K61" s="91">
        <v>5.3500000000111597E-2</v>
      </c>
      <c r="L61" s="90"/>
      <c r="M61" s="102"/>
      <c r="N61" s="90"/>
      <c r="O61" s="90">
        <v>71.691488911999997</v>
      </c>
      <c r="P61" s="91"/>
      <c r="Q61" s="91">
        <f t="shared" si="0"/>
        <v>2.3310215134725639E-3</v>
      </c>
      <c r="R61" s="91">
        <f>O61/'סכום נכסי הקרן'!$C$42</f>
        <v>1.2186841643273321E-4</v>
      </c>
    </row>
    <row r="62" spans="2:18">
      <c r="B62" s="104" t="s">
        <v>308</v>
      </c>
      <c r="C62" s="87" t="s">
        <v>309</v>
      </c>
      <c r="D62" s="88" t="s">
        <v>29</v>
      </c>
      <c r="E62" s="87" t="s">
        <v>310</v>
      </c>
      <c r="F62" s="87" t="s">
        <v>311</v>
      </c>
      <c r="G62" s="101"/>
      <c r="H62" s="90">
        <v>19.150000000058586</v>
      </c>
      <c r="I62" s="88" t="s">
        <v>132</v>
      </c>
      <c r="J62" s="89">
        <v>4.4999999999999998E-2</v>
      </c>
      <c r="K62" s="91">
        <v>5.3500000000111597E-2</v>
      </c>
      <c r="L62" s="90">
        <v>23126.907984000001</v>
      </c>
      <c r="M62" s="102">
        <v>85.751499999999993</v>
      </c>
      <c r="N62" s="90"/>
      <c r="O62" s="90">
        <v>71.691488911999997</v>
      </c>
      <c r="P62" s="91">
        <v>2.3126907984000001E-5</v>
      </c>
      <c r="Q62" s="91">
        <f t="shared" si="0"/>
        <v>2.3310215134725639E-3</v>
      </c>
      <c r="R62" s="91">
        <f>O62/'סכום נכסי הקרן'!$C$42</f>
        <v>1.2186841643273321E-4</v>
      </c>
    </row>
    <row r="63" spans="2:18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5" t="s">
        <v>112</v>
      </c>
      <c r="C66" s="105"/>
      <c r="D66" s="105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5" t="s">
        <v>204</v>
      </c>
      <c r="C67" s="105"/>
      <c r="D67" s="105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146" t="s">
        <v>212</v>
      </c>
      <c r="C68" s="146"/>
      <c r="D68" s="146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N32:N1048576 A1:B1048576 J1:M1048576 C32:I1048576 O11:Q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P23" sqref="P23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9453</v>
      </c>
    </row>
    <row r="6" spans="2:16" ht="26.25" customHeight="1">
      <c r="B6" s="137" t="s">
        <v>187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2893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230</v>
      </c>
    </row>
    <row r="2" spans="2:20">
      <c r="B2" s="46" t="s">
        <v>145</v>
      </c>
      <c r="C2" s="46" t="s">
        <v>231</v>
      </c>
    </row>
    <row r="3" spans="2:20">
      <c r="B3" s="46" t="s">
        <v>147</v>
      </c>
      <c r="C3" s="46" t="s">
        <v>232</v>
      </c>
    </row>
    <row r="4" spans="2:20">
      <c r="B4" s="46" t="s">
        <v>148</v>
      </c>
      <c r="C4" s="46">
        <v>9453</v>
      </c>
    </row>
    <row r="6" spans="2:20" ht="26.25" customHeight="1">
      <c r="B6" s="143" t="s">
        <v>174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</row>
    <row r="7" spans="2:20" ht="26.25" customHeight="1">
      <c r="B7" s="143" t="s">
        <v>90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</row>
    <row r="8" spans="2:20" s="3" customFormat="1" ht="63">
      <c r="B8" s="36" t="s">
        <v>115</v>
      </c>
      <c r="C8" s="12" t="s">
        <v>47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</row>
    <row r="11" spans="2:20" s="4" customFormat="1" ht="18" customHeight="1">
      <c r="B11" s="106" t="s">
        <v>2885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42578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230</v>
      </c>
    </row>
    <row r="2" spans="2:21">
      <c r="B2" s="46" t="s">
        <v>145</v>
      </c>
      <c r="C2" s="46" t="s">
        <v>231</v>
      </c>
    </row>
    <row r="3" spans="2:21">
      <c r="B3" s="46" t="s">
        <v>147</v>
      </c>
      <c r="C3" s="46" t="s">
        <v>232</v>
      </c>
    </row>
    <row r="4" spans="2:21">
      <c r="B4" s="46" t="s">
        <v>148</v>
      </c>
      <c r="C4" s="46">
        <v>9453</v>
      </c>
    </row>
    <row r="6" spans="2:21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21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</row>
    <row r="8" spans="2:21" s="3" customFormat="1" ht="78.75">
      <c r="B8" s="21" t="s">
        <v>115</v>
      </c>
      <c r="C8" s="29" t="s">
        <v>47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215</v>
      </c>
    </row>
    <row r="11" spans="2:21" s="4" customFormat="1" ht="18" customHeight="1">
      <c r="B11" s="74" t="s">
        <v>34</v>
      </c>
      <c r="C11" s="74"/>
      <c r="D11" s="75"/>
      <c r="E11" s="75"/>
      <c r="F11" s="74"/>
      <c r="G11" s="75"/>
      <c r="H11" s="74"/>
      <c r="I11" s="74"/>
      <c r="J11" s="97"/>
      <c r="K11" s="77">
        <v>4.5666749916130769</v>
      </c>
      <c r="L11" s="75"/>
      <c r="M11" s="76"/>
      <c r="N11" s="76">
        <v>4.4467629182268438E-2</v>
      </c>
      <c r="O11" s="77"/>
      <c r="P11" s="98"/>
      <c r="Q11" s="77">
        <v>88.420760634999993</v>
      </c>
      <c r="R11" s="77">
        <f>R12+R280</f>
        <v>115901.12901323808</v>
      </c>
      <c r="S11" s="78"/>
      <c r="T11" s="78">
        <f t="shared" ref="T11:T42" si="0">IFERROR(R11/$R$11,0)</f>
        <v>1</v>
      </c>
      <c r="U11" s="78">
        <f>R11/'סכום נכסי הקרן'!$C$42</f>
        <v>0.19702041720666497</v>
      </c>
    </row>
    <row r="12" spans="2:21">
      <c r="B12" s="79" t="s">
        <v>199</v>
      </c>
      <c r="C12" s="80"/>
      <c r="D12" s="81"/>
      <c r="E12" s="81"/>
      <c r="F12" s="80"/>
      <c r="G12" s="81"/>
      <c r="H12" s="80"/>
      <c r="I12" s="80"/>
      <c r="J12" s="99"/>
      <c r="K12" s="83">
        <v>4.4254153472604107</v>
      </c>
      <c r="L12" s="81"/>
      <c r="M12" s="82"/>
      <c r="N12" s="82">
        <v>3.9335694407368955E-2</v>
      </c>
      <c r="O12" s="83"/>
      <c r="P12" s="100"/>
      <c r="Q12" s="83">
        <v>88.420760634999993</v>
      </c>
      <c r="R12" s="83">
        <f>R13+R181+R270</f>
        <v>95458.539916294074</v>
      </c>
      <c r="S12" s="84"/>
      <c r="T12" s="84">
        <f t="shared" si="0"/>
        <v>0.8236204489896809</v>
      </c>
      <c r="U12" s="84">
        <f>R12/'סכום נכסי הקרן'!$C$42</f>
        <v>0.16227004447988763</v>
      </c>
    </row>
    <row r="13" spans="2:21">
      <c r="B13" s="85" t="s">
        <v>33</v>
      </c>
      <c r="C13" s="80"/>
      <c r="D13" s="81"/>
      <c r="E13" s="81"/>
      <c r="F13" s="80"/>
      <c r="G13" s="81"/>
      <c r="H13" s="80"/>
      <c r="I13" s="80"/>
      <c r="J13" s="99"/>
      <c r="K13" s="83">
        <v>4.5033588973695045</v>
      </c>
      <c r="L13" s="81"/>
      <c r="M13" s="82"/>
      <c r="N13" s="82">
        <v>3.3198897905170166E-2</v>
      </c>
      <c r="O13" s="83"/>
      <c r="P13" s="100"/>
      <c r="Q13" s="83">
        <v>80.254767854000008</v>
      </c>
      <c r="R13" s="83">
        <f>SUM(R14:R179)</f>
        <v>77946.278577149074</v>
      </c>
      <c r="S13" s="84"/>
      <c r="T13" s="84">
        <f t="shared" si="0"/>
        <v>0.67252389377713606</v>
      </c>
      <c r="U13" s="84">
        <f>R13/'סכום נכסי הקרן'!$C$42</f>
        <v>0.13250093813342217</v>
      </c>
    </row>
    <row r="14" spans="2:21">
      <c r="B14" s="86" t="s">
        <v>312</v>
      </c>
      <c r="C14" s="110">
        <v>1162577</v>
      </c>
      <c r="D14" s="88" t="s">
        <v>120</v>
      </c>
      <c r="E14" s="88" t="s">
        <v>313</v>
      </c>
      <c r="F14" s="110">
        <v>515666881</v>
      </c>
      <c r="G14" s="88" t="s">
        <v>314</v>
      </c>
      <c r="H14" s="87" t="s">
        <v>315</v>
      </c>
      <c r="I14" s="87" t="s">
        <v>316</v>
      </c>
      <c r="J14" s="101"/>
      <c r="K14" s="90">
        <v>4.26</v>
      </c>
      <c r="L14" s="88" t="s">
        <v>133</v>
      </c>
      <c r="M14" s="89">
        <v>5.0000000000000001E-4</v>
      </c>
      <c r="N14" s="89">
        <v>2.049910873440285E-2</v>
      </c>
      <c r="O14" s="90">
        <v>2.8050000000000002E-3</v>
      </c>
      <c r="P14" s="102">
        <v>99.48</v>
      </c>
      <c r="Q14" s="90"/>
      <c r="R14" s="90">
        <v>2.8050000000000002E-6</v>
      </c>
      <c r="S14" s="91">
        <v>2.3758749238814778E-12</v>
      </c>
      <c r="T14" s="91">
        <f t="shared" si="0"/>
        <v>2.4201662433155562E-11</v>
      </c>
      <c r="U14" s="91">
        <f>R14/'סכום נכסי הקרן'!$C$42</f>
        <v>4.768221629675179E-12</v>
      </c>
    </row>
    <row r="15" spans="2:21">
      <c r="B15" s="86" t="s">
        <v>317</v>
      </c>
      <c r="C15" s="110">
        <v>1160290</v>
      </c>
      <c r="D15" s="88" t="s">
        <v>120</v>
      </c>
      <c r="E15" s="88" t="s">
        <v>313</v>
      </c>
      <c r="F15" s="110">
        <v>513141879</v>
      </c>
      <c r="G15" s="88" t="s">
        <v>318</v>
      </c>
      <c r="H15" s="87" t="s">
        <v>319</v>
      </c>
      <c r="I15" s="87" t="s">
        <v>131</v>
      </c>
      <c r="J15" s="101"/>
      <c r="K15" s="90">
        <v>2.4500000000002999</v>
      </c>
      <c r="L15" s="88" t="s">
        <v>133</v>
      </c>
      <c r="M15" s="89">
        <v>1E-3</v>
      </c>
      <c r="N15" s="89">
        <v>1.70999999999994E-2</v>
      </c>
      <c r="O15" s="90">
        <v>479382.87328100001</v>
      </c>
      <c r="P15" s="102">
        <v>104.24</v>
      </c>
      <c r="Q15" s="90"/>
      <c r="R15" s="90">
        <v>499.70871199300001</v>
      </c>
      <c r="S15" s="91">
        <v>3.1958858218733333E-4</v>
      </c>
      <c r="T15" s="91">
        <f t="shared" si="0"/>
        <v>4.3115085784533116E-3</v>
      </c>
      <c r="U15" s="91">
        <f>R15/'סכום נכסי הקרן'!$C$42</f>
        <v>8.4945521891698647E-4</v>
      </c>
    </row>
    <row r="16" spans="2:21">
      <c r="B16" s="86" t="s">
        <v>320</v>
      </c>
      <c r="C16" s="110">
        <v>7480304</v>
      </c>
      <c r="D16" s="88" t="s">
        <v>120</v>
      </c>
      <c r="E16" s="88" t="s">
        <v>313</v>
      </c>
      <c r="F16" s="110">
        <v>520029935</v>
      </c>
      <c r="G16" s="88" t="s">
        <v>318</v>
      </c>
      <c r="H16" s="87" t="s">
        <v>319</v>
      </c>
      <c r="I16" s="87" t="s">
        <v>131</v>
      </c>
      <c r="J16" s="101"/>
      <c r="K16" s="90">
        <v>4.7299999999661111</v>
      </c>
      <c r="L16" s="88" t="s">
        <v>133</v>
      </c>
      <c r="M16" s="89">
        <v>2E-3</v>
      </c>
      <c r="N16" s="89">
        <v>1.8599999999824285E-2</v>
      </c>
      <c r="O16" s="90">
        <v>48635.576950000002</v>
      </c>
      <c r="P16" s="102">
        <v>98.29</v>
      </c>
      <c r="Q16" s="90"/>
      <c r="R16" s="90">
        <v>47.803908393999997</v>
      </c>
      <c r="S16" s="91">
        <v>1.7811617416856102E-5</v>
      </c>
      <c r="T16" s="91">
        <f t="shared" si="0"/>
        <v>4.1245420817721194E-4</v>
      </c>
      <c r="U16" s="91">
        <f>R16/'סכום נכסי הקרן'!$C$42</f>
        <v>8.1261900173718938E-5</v>
      </c>
    </row>
    <row r="17" spans="2:21">
      <c r="B17" s="86" t="s">
        <v>322</v>
      </c>
      <c r="C17" s="110">
        <v>6040372</v>
      </c>
      <c r="D17" s="88" t="s">
        <v>120</v>
      </c>
      <c r="E17" s="88" t="s">
        <v>313</v>
      </c>
      <c r="F17" s="110">
        <v>520018078</v>
      </c>
      <c r="G17" s="88" t="s">
        <v>318</v>
      </c>
      <c r="H17" s="87" t="s">
        <v>319</v>
      </c>
      <c r="I17" s="87" t="s">
        <v>131</v>
      </c>
      <c r="J17" s="101"/>
      <c r="K17" s="90">
        <v>2.2099997689149125</v>
      </c>
      <c r="L17" s="88" t="s">
        <v>133</v>
      </c>
      <c r="M17" s="89">
        <v>8.3000000000000001E-3</v>
      </c>
      <c r="N17" s="89">
        <v>1.8700771080341599E-2</v>
      </c>
      <c r="O17" s="90">
        <v>1.1220000000000001E-2</v>
      </c>
      <c r="P17" s="102">
        <v>107.19</v>
      </c>
      <c r="Q17" s="90"/>
      <c r="R17" s="90">
        <v>1.2060999999999999E-5</v>
      </c>
      <c r="S17" s="91">
        <v>3.6884890213209131E-12</v>
      </c>
      <c r="T17" s="91">
        <f t="shared" si="0"/>
        <v>1.0406283444074481E-10</v>
      </c>
      <c r="U17" s="91">
        <f>R17/'סכום נכסי הקרן'!$C$42</f>
        <v>2.0502503057223645E-11</v>
      </c>
    </row>
    <row r="18" spans="2:21">
      <c r="B18" s="86" t="s">
        <v>324</v>
      </c>
      <c r="C18" s="110">
        <v>2310217</v>
      </c>
      <c r="D18" s="88" t="s">
        <v>120</v>
      </c>
      <c r="E18" s="88" t="s">
        <v>313</v>
      </c>
      <c r="F18" s="110">
        <v>520032046</v>
      </c>
      <c r="G18" s="88" t="s">
        <v>318</v>
      </c>
      <c r="H18" s="87" t="s">
        <v>319</v>
      </c>
      <c r="I18" s="87" t="s">
        <v>131</v>
      </c>
      <c r="J18" s="101"/>
      <c r="K18" s="90">
        <v>1.4900000000003715</v>
      </c>
      <c r="L18" s="88" t="s">
        <v>133</v>
      </c>
      <c r="M18" s="89">
        <v>8.6E-3</v>
      </c>
      <c r="N18" s="89">
        <v>1.6800000000008433E-2</v>
      </c>
      <c r="O18" s="90">
        <v>912070.30886999995</v>
      </c>
      <c r="P18" s="102">
        <v>109.2</v>
      </c>
      <c r="Q18" s="90"/>
      <c r="R18" s="90">
        <v>995.98079228699999</v>
      </c>
      <c r="S18" s="91">
        <v>3.6463107691403566E-4</v>
      </c>
      <c r="T18" s="91">
        <f t="shared" si="0"/>
        <v>8.5933657486049198E-3</v>
      </c>
      <c r="U18" s="91">
        <f>R18/'סכום נכסי הקרן'!$C$42</f>
        <v>1.693068504999606E-3</v>
      </c>
    </row>
    <row r="19" spans="2:21">
      <c r="B19" s="86" t="s">
        <v>325</v>
      </c>
      <c r="C19" s="110">
        <v>2310282</v>
      </c>
      <c r="D19" s="88" t="s">
        <v>120</v>
      </c>
      <c r="E19" s="88" t="s">
        <v>313</v>
      </c>
      <c r="F19" s="110">
        <v>520032046</v>
      </c>
      <c r="G19" s="88" t="s">
        <v>318</v>
      </c>
      <c r="H19" s="87" t="s">
        <v>319</v>
      </c>
      <c r="I19" s="87" t="s">
        <v>131</v>
      </c>
      <c r="J19" s="101"/>
      <c r="K19" s="90">
        <v>3.2100000000002398</v>
      </c>
      <c r="L19" s="88" t="s">
        <v>133</v>
      </c>
      <c r="M19" s="89">
        <v>3.8E-3</v>
      </c>
      <c r="N19" s="89">
        <v>1.8399999999997897E-2</v>
      </c>
      <c r="O19" s="90">
        <v>1664149.0971009999</v>
      </c>
      <c r="P19" s="102">
        <v>102.81</v>
      </c>
      <c r="Q19" s="90"/>
      <c r="R19" s="90">
        <v>1710.9116448789998</v>
      </c>
      <c r="S19" s="91">
        <v>5.5471636570033332E-4</v>
      </c>
      <c r="T19" s="91">
        <f t="shared" si="0"/>
        <v>1.4761820350201953E-2</v>
      </c>
      <c r="U19" s="91">
        <f>R19/'סכום נכסי הקרן'!$C$42</f>
        <v>2.9083800041266256E-3</v>
      </c>
    </row>
    <row r="20" spans="2:21">
      <c r="B20" s="86" t="s">
        <v>326</v>
      </c>
      <c r="C20" s="110">
        <v>2310381</v>
      </c>
      <c r="D20" s="88" t="s">
        <v>120</v>
      </c>
      <c r="E20" s="88" t="s">
        <v>313</v>
      </c>
      <c r="F20" s="110">
        <v>520032046</v>
      </c>
      <c r="G20" s="88" t="s">
        <v>318</v>
      </c>
      <c r="H20" s="87" t="s">
        <v>319</v>
      </c>
      <c r="I20" s="87" t="s">
        <v>131</v>
      </c>
      <c r="J20" s="101"/>
      <c r="K20" s="90">
        <v>7.200000000007531</v>
      </c>
      <c r="L20" s="88" t="s">
        <v>133</v>
      </c>
      <c r="M20" s="89">
        <v>2E-3</v>
      </c>
      <c r="N20" s="89">
        <v>2.0600000000019457E-2</v>
      </c>
      <c r="O20" s="90">
        <v>332983.13158300001</v>
      </c>
      <c r="P20" s="102">
        <v>95.71</v>
      </c>
      <c r="Q20" s="90"/>
      <c r="R20" s="90">
        <v>318.69816992299997</v>
      </c>
      <c r="S20" s="91">
        <v>3.4743213939620959E-4</v>
      </c>
      <c r="T20" s="91">
        <f t="shared" si="0"/>
        <v>2.7497417206919414E-3</v>
      </c>
      <c r="U20" s="91">
        <f>R20/'סכום נכסי הקרן'!$C$42</f>
        <v>5.4175526102129908E-4</v>
      </c>
    </row>
    <row r="21" spans="2:21">
      <c r="B21" s="86" t="s">
        <v>327</v>
      </c>
      <c r="C21" s="110">
        <v>1158476</v>
      </c>
      <c r="D21" s="88" t="s">
        <v>120</v>
      </c>
      <c r="E21" s="88" t="s">
        <v>313</v>
      </c>
      <c r="F21" s="110">
        <v>520010869</v>
      </c>
      <c r="G21" s="88" t="s">
        <v>129</v>
      </c>
      <c r="H21" s="87" t="s">
        <v>315</v>
      </c>
      <c r="I21" s="87" t="s">
        <v>316</v>
      </c>
      <c r="J21" s="101"/>
      <c r="K21" s="90">
        <v>12.70000000000284</v>
      </c>
      <c r="L21" s="88" t="s">
        <v>133</v>
      </c>
      <c r="M21" s="89">
        <v>2.07E-2</v>
      </c>
      <c r="N21" s="89">
        <v>2.4500000000006933E-2</v>
      </c>
      <c r="O21" s="90">
        <v>1469136.480365</v>
      </c>
      <c r="P21" s="102">
        <v>103.05</v>
      </c>
      <c r="Q21" s="90"/>
      <c r="R21" s="90">
        <v>1513.9451648510001</v>
      </c>
      <c r="S21" s="91">
        <v>5.236152808697108E-4</v>
      </c>
      <c r="T21" s="91">
        <f t="shared" si="0"/>
        <v>1.3062384963291247E-2</v>
      </c>
      <c r="U21" s="91">
        <f>R21/'סכום נכסי הקרן'!$C$42</f>
        <v>2.5735565351817087E-3</v>
      </c>
    </row>
    <row r="22" spans="2:21">
      <c r="B22" s="86" t="s">
        <v>329</v>
      </c>
      <c r="C22" s="110">
        <v>1171297</v>
      </c>
      <c r="D22" s="88" t="s">
        <v>120</v>
      </c>
      <c r="E22" s="88" t="s">
        <v>313</v>
      </c>
      <c r="F22" s="110">
        <v>513686154</v>
      </c>
      <c r="G22" s="88" t="s">
        <v>318</v>
      </c>
      <c r="H22" s="87" t="s">
        <v>315</v>
      </c>
      <c r="I22" s="87" t="s">
        <v>316</v>
      </c>
      <c r="J22" s="101"/>
      <c r="K22" s="90">
        <v>0.33999999999257202</v>
      </c>
      <c r="L22" s="88" t="s">
        <v>133</v>
      </c>
      <c r="M22" s="89">
        <v>3.5499999999999997E-2</v>
      </c>
      <c r="N22" s="89">
        <v>1.0699999999993812E-2</v>
      </c>
      <c r="O22" s="90">
        <v>53259.672915000003</v>
      </c>
      <c r="P22" s="102">
        <v>121.33</v>
      </c>
      <c r="Q22" s="90"/>
      <c r="R22" s="90">
        <v>64.619958171999997</v>
      </c>
      <c r="S22" s="91">
        <v>7.4725902786278891E-4</v>
      </c>
      <c r="T22" s="91">
        <f t="shared" si="0"/>
        <v>5.5754381965182739E-4</v>
      </c>
      <c r="U22" s="91">
        <f>R22/'סכום נכסי הקרן'!$C$42</f>
        <v>1.0984751595880061E-4</v>
      </c>
    </row>
    <row r="23" spans="2:21">
      <c r="B23" s="86" t="s">
        <v>330</v>
      </c>
      <c r="C23" s="110">
        <v>1171305</v>
      </c>
      <c r="D23" s="88" t="s">
        <v>120</v>
      </c>
      <c r="E23" s="88" t="s">
        <v>313</v>
      </c>
      <c r="F23" s="110">
        <v>513686154</v>
      </c>
      <c r="G23" s="88" t="s">
        <v>318</v>
      </c>
      <c r="H23" s="87" t="s">
        <v>315</v>
      </c>
      <c r="I23" s="87" t="s">
        <v>316</v>
      </c>
      <c r="J23" s="101"/>
      <c r="K23" s="90">
        <v>3.7100030252937959</v>
      </c>
      <c r="L23" s="88" t="s">
        <v>133</v>
      </c>
      <c r="M23" s="89">
        <v>1.4999999999999999E-2</v>
      </c>
      <c r="N23" s="89">
        <v>1.960086956521739E-2</v>
      </c>
      <c r="O23" s="90">
        <v>1.0715000000000001E-2</v>
      </c>
      <c r="P23" s="102">
        <v>107.4</v>
      </c>
      <c r="Q23" s="90"/>
      <c r="R23" s="90">
        <v>1.15E-5</v>
      </c>
      <c r="S23" s="91">
        <v>3.2913804327835669E-11</v>
      </c>
      <c r="T23" s="91">
        <f t="shared" si="0"/>
        <v>9.9222501954113698E-11</v>
      </c>
      <c r="U23" s="91">
        <f>R23/'סכום נכסי הקרן'!$C$42</f>
        <v>1.9548858731288611E-11</v>
      </c>
    </row>
    <row r="24" spans="2:21">
      <c r="B24" s="86" t="s">
        <v>331</v>
      </c>
      <c r="C24" s="110">
        <v>1145564</v>
      </c>
      <c r="D24" s="88" t="s">
        <v>120</v>
      </c>
      <c r="E24" s="88" t="s">
        <v>313</v>
      </c>
      <c r="F24" s="110">
        <v>513569780</v>
      </c>
      <c r="G24" s="88" t="s">
        <v>332</v>
      </c>
      <c r="H24" s="87" t="s">
        <v>319</v>
      </c>
      <c r="I24" s="87" t="s">
        <v>131</v>
      </c>
      <c r="J24" s="101"/>
      <c r="K24" s="90">
        <v>2.6300000000131467</v>
      </c>
      <c r="L24" s="88" t="s">
        <v>133</v>
      </c>
      <c r="M24" s="89">
        <v>8.3000000000000001E-3</v>
      </c>
      <c r="N24" s="89">
        <v>1.8900000000063664E-2</v>
      </c>
      <c r="O24" s="90">
        <v>112820.46787700002</v>
      </c>
      <c r="P24" s="102">
        <v>107.2</v>
      </c>
      <c r="Q24" s="90"/>
      <c r="R24" s="90">
        <v>120.943546907</v>
      </c>
      <c r="S24" s="91">
        <v>8.1855997510084686E-5</v>
      </c>
      <c r="T24" s="91">
        <f t="shared" si="0"/>
        <v>1.0435062016797608E-3</v>
      </c>
      <c r="U24" s="91">
        <f>R24/'סכום נכסי הקרן'!$C$42</f>
        <v>2.0559202721268875E-4</v>
      </c>
    </row>
    <row r="25" spans="2:21">
      <c r="B25" s="86" t="s">
        <v>333</v>
      </c>
      <c r="C25" s="110">
        <v>1145572</v>
      </c>
      <c r="D25" s="88" t="s">
        <v>120</v>
      </c>
      <c r="E25" s="88" t="s">
        <v>313</v>
      </c>
      <c r="F25" s="110">
        <v>513569780</v>
      </c>
      <c r="G25" s="88" t="s">
        <v>332</v>
      </c>
      <c r="H25" s="87" t="s">
        <v>319</v>
      </c>
      <c r="I25" s="87" t="s">
        <v>131</v>
      </c>
      <c r="J25" s="101"/>
      <c r="K25" s="90">
        <v>6.3599999999963295</v>
      </c>
      <c r="L25" s="88" t="s">
        <v>133</v>
      </c>
      <c r="M25" s="89">
        <v>1.6500000000000001E-2</v>
      </c>
      <c r="N25" s="89">
        <v>2.3199999999987765E-2</v>
      </c>
      <c r="O25" s="90">
        <v>617527.36019399995</v>
      </c>
      <c r="P25" s="102">
        <v>105.88</v>
      </c>
      <c r="Q25" s="90"/>
      <c r="R25" s="90">
        <v>653.83796631500002</v>
      </c>
      <c r="S25" s="91">
        <v>2.9188899359905158E-4</v>
      </c>
      <c r="T25" s="91">
        <f t="shared" si="0"/>
        <v>5.6413425122055494E-3</v>
      </c>
      <c r="U25" s="91">
        <f>R25/'סכום נכסי הקרן'!$C$42</f>
        <v>1.1114596553604328E-3</v>
      </c>
    </row>
    <row r="26" spans="2:21">
      <c r="B26" s="86" t="s">
        <v>334</v>
      </c>
      <c r="C26" s="110">
        <v>6620496</v>
      </c>
      <c r="D26" s="88" t="s">
        <v>120</v>
      </c>
      <c r="E26" s="88" t="s">
        <v>313</v>
      </c>
      <c r="F26" s="110">
        <v>520000118</v>
      </c>
      <c r="G26" s="88" t="s">
        <v>318</v>
      </c>
      <c r="H26" s="87" t="s">
        <v>319</v>
      </c>
      <c r="I26" s="87" t="s">
        <v>131</v>
      </c>
      <c r="J26" s="101"/>
      <c r="K26" s="90">
        <v>4.5700000000058889</v>
      </c>
      <c r="L26" s="88" t="s">
        <v>133</v>
      </c>
      <c r="M26" s="89">
        <v>1E-3</v>
      </c>
      <c r="N26" s="89">
        <v>1.90000000000453E-2</v>
      </c>
      <c r="O26" s="90">
        <v>180321.757018</v>
      </c>
      <c r="P26" s="102">
        <v>97.94</v>
      </c>
      <c r="Q26" s="90"/>
      <c r="R26" s="90">
        <v>176.60713852800001</v>
      </c>
      <c r="S26" s="91">
        <v>6.0757699972155238E-5</v>
      </c>
      <c r="T26" s="91">
        <f t="shared" si="0"/>
        <v>1.5237740998004269E-3</v>
      </c>
      <c r="U26" s="91">
        <f>R26/'סכום נכסי הקרן'!$C$42</f>
        <v>3.0021460887139046E-4</v>
      </c>
    </row>
    <row r="27" spans="2:21">
      <c r="B27" s="86" t="s">
        <v>336</v>
      </c>
      <c r="C27" s="110">
        <v>1940535</v>
      </c>
      <c r="D27" s="88" t="s">
        <v>120</v>
      </c>
      <c r="E27" s="88" t="s">
        <v>313</v>
      </c>
      <c r="F27" s="110">
        <v>520032640</v>
      </c>
      <c r="G27" s="88" t="s">
        <v>318</v>
      </c>
      <c r="H27" s="87" t="s">
        <v>319</v>
      </c>
      <c r="I27" s="87" t="s">
        <v>131</v>
      </c>
      <c r="J27" s="101"/>
      <c r="K27" s="90">
        <v>0.36000014612352554</v>
      </c>
      <c r="L27" s="88" t="s">
        <v>133</v>
      </c>
      <c r="M27" s="89">
        <v>0.05</v>
      </c>
      <c r="N27" s="89">
        <v>1.100017173278379E-2</v>
      </c>
      <c r="O27" s="90">
        <v>2.5132000000000002E-2</v>
      </c>
      <c r="P27" s="102">
        <v>114.9</v>
      </c>
      <c r="Q27" s="90"/>
      <c r="R27" s="90">
        <v>2.9114999999999998E-5</v>
      </c>
      <c r="S27" s="91">
        <v>2.3922985721654691E-11</v>
      </c>
      <c r="T27" s="91">
        <f t="shared" si="0"/>
        <v>2.5120549081687133E-10</v>
      </c>
      <c r="U27" s="91">
        <f>R27/'סכום נכסי הקרן'!$C$42</f>
        <v>4.9492610605345037E-11</v>
      </c>
    </row>
    <row r="28" spans="2:21">
      <c r="B28" s="86" t="s">
        <v>337</v>
      </c>
      <c r="C28" s="110">
        <v>1940618</v>
      </c>
      <c r="D28" s="88" t="s">
        <v>120</v>
      </c>
      <c r="E28" s="88" t="s">
        <v>313</v>
      </c>
      <c r="F28" s="110">
        <v>520032640</v>
      </c>
      <c r="G28" s="88" t="s">
        <v>318</v>
      </c>
      <c r="H28" s="87" t="s">
        <v>319</v>
      </c>
      <c r="I28" s="87" t="s">
        <v>131</v>
      </c>
      <c r="J28" s="101"/>
      <c r="K28" s="90">
        <v>2.5100000000059306</v>
      </c>
      <c r="L28" s="88" t="s">
        <v>133</v>
      </c>
      <c r="M28" s="89">
        <v>6.0000000000000001E-3</v>
      </c>
      <c r="N28" s="89">
        <v>1.8299999999980231E-2</v>
      </c>
      <c r="O28" s="90">
        <v>47184.098725000003</v>
      </c>
      <c r="P28" s="102">
        <v>107.21</v>
      </c>
      <c r="Q28" s="90"/>
      <c r="R28" s="90">
        <v>50.586071770000004</v>
      </c>
      <c r="S28" s="91">
        <v>3.5357480956833991E-5</v>
      </c>
      <c r="T28" s="91">
        <f t="shared" si="0"/>
        <v>4.3645883522171837E-4</v>
      </c>
      <c r="U28" s="91">
        <f>R28/'סכום נכסי הקרן'!$C$42</f>
        <v>8.5991301808917997E-5</v>
      </c>
    </row>
    <row r="29" spans="2:21">
      <c r="B29" s="86" t="s">
        <v>338</v>
      </c>
      <c r="C29" s="110">
        <v>1940659</v>
      </c>
      <c r="D29" s="88" t="s">
        <v>120</v>
      </c>
      <c r="E29" s="88" t="s">
        <v>313</v>
      </c>
      <c r="F29" s="110">
        <v>520032640</v>
      </c>
      <c r="G29" s="88" t="s">
        <v>318</v>
      </c>
      <c r="H29" s="87" t="s">
        <v>319</v>
      </c>
      <c r="I29" s="87" t="s">
        <v>131</v>
      </c>
      <c r="J29" s="101"/>
      <c r="K29" s="90">
        <v>4.00000000002081</v>
      </c>
      <c r="L29" s="88" t="s">
        <v>133</v>
      </c>
      <c r="M29" s="89">
        <v>1.7500000000000002E-2</v>
      </c>
      <c r="N29" s="89">
        <v>1.9000000000072837E-2</v>
      </c>
      <c r="O29" s="90">
        <v>88752.245538000003</v>
      </c>
      <c r="P29" s="102">
        <v>108.29</v>
      </c>
      <c r="Q29" s="90"/>
      <c r="R29" s="90">
        <v>96.10981005699999</v>
      </c>
      <c r="S29" s="91">
        <v>2.6878853473902065E-5</v>
      </c>
      <c r="T29" s="91">
        <f t="shared" si="0"/>
        <v>8.2923963619045032E-4</v>
      </c>
      <c r="U29" s="91">
        <f>R29/'סכום נכסי הקרן'!$C$42</f>
        <v>1.6337713908654559E-4</v>
      </c>
    </row>
    <row r="30" spans="2:21">
      <c r="B30" s="86" t="s">
        <v>339</v>
      </c>
      <c r="C30" s="110">
        <v>6000210</v>
      </c>
      <c r="D30" s="88" t="s">
        <v>120</v>
      </c>
      <c r="E30" s="88" t="s">
        <v>313</v>
      </c>
      <c r="F30" s="110">
        <v>520000472</v>
      </c>
      <c r="G30" s="88" t="s">
        <v>341</v>
      </c>
      <c r="H30" s="87" t="s">
        <v>342</v>
      </c>
      <c r="I30" s="87" t="s">
        <v>131</v>
      </c>
      <c r="J30" s="101"/>
      <c r="K30" s="90">
        <v>4.5800000000014505</v>
      </c>
      <c r="L30" s="88" t="s">
        <v>133</v>
      </c>
      <c r="M30" s="89">
        <v>3.85E-2</v>
      </c>
      <c r="N30" s="89">
        <v>2.1500000000005182E-2</v>
      </c>
      <c r="O30" s="90">
        <v>1200530.740698</v>
      </c>
      <c r="P30" s="102">
        <v>120.6</v>
      </c>
      <c r="Q30" s="90"/>
      <c r="R30" s="90">
        <v>1447.8400627550002</v>
      </c>
      <c r="S30" s="91">
        <v>4.5990269453571257E-4</v>
      </c>
      <c r="T30" s="91">
        <f t="shared" si="0"/>
        <v>1.2492027257039314E-2</v>
      </c>
      <c r="U30" s="91">
        <f>R30/'סכום נכסי הקרן'!$C$42</f>
        <v>2.4611844219389165E-3</v>
      </c>
    </row>
    <row r="31" spans="2:21">
      <c r="B31" s="86" t="s">
        <v>343</v>
      </c>
      <c r="C31" s="110">
        <v>6000236</v>
      </c>
      <c r="D31" s="88" t="s">
        <v>120</v>
      </c>
      <c r="E31" s="88" t="s">
        <v>313</v>
      </c>
      <c r="F31" s="110">
        <v>520000472</v>
      </c>
      <c r="G31" s="88" t="s">
        <v>341</v>
      </c>
      <c r="H31" s="87" t="s">
        <v>342</v>
      </c>
      <c r="I31" s="87" t="s">
        <v>131</v>
      </c>
      <c r="J31" s="101"/>
      <c r="K31" s="90">
        <v>2.3200000000006313</v>
      </c>
      <c r="L31" s="88" t="s">
        <v>133</v>
      </c>
      <c r="M31" s="89">
        <v>4.4999999999999998E-2</v>
      </c>
      <c r="N31" s="89">
        <v>1.930000000000355E-2</v>
      </c>
      <c r="O31" s="90">
        <v>1293532.2074599999</v>
      </c>
      <c r="P31" s="102">
        <v>117.6</v>
      </c>
      <c r="Q31" s="90"/>
      <c r="R31" s="90">
        <v>1521.1939108219999</v>
      </c>
      <c r="S31" s="91">
        <v>4.3765406482441314E-4</v>
      </c>
      <c r="T31" s="91">
        <f t="shared" si="0"/>
        <v>1.312492745992363E-2</v>
      </c>
      <c r="U31" s="91">
        <f>R31/'סכום נכסי הקרן'!$C$42</f>
        <v>2.5858786839613674E-3</v>
      </c>
    </row>
    <row r="32" spans="2:21">
      <c r="B32" s="86" t="s">
        <v>344</v>
      </c>
      <c r="C32" s="110">
        <v>6000285</v>
      </c>
      <c r="D32" s="88" t="s">
        <v>120</v>
      </c>
      <c r="E32" s="88" t="s">
        <v>313</v>
      </c>
      <c r="F32" s="110">
        <v>520000472</v>
      </c>
      <c r="G32" s="88" t="s">
        <v>341</v>
      </c>
      <c r="H32" s="87" t="s">
        <v>342</v>
      </c>
      <c r="I32" s="87" t="s">
        <v>131</v>
      </c>
      <c r="J32" s="101"/>
      <c r="K32" s="90">
        <v>7.0900000000011421</v>
      </c>
      <c r="L32" s="88" t="s">
        <v>133</v>
      </c>
      <c r="M32" s="89">
        <v>2.3900000000000001E-2</v>
      </c>
      <c r="N32" s="89">
        <v>2.420000000000435E-2</v>
      </c>
      <c r="O32" s="90">
        <v>1694027.64549</v>
      </c>
      <c r="P32" s="102">
        <v>108.57</v>
      </c>
      <c r="Q32" s="90"/>
      <c r="R32" s="90">
        <v>1839.2057181099997</v>
      </c>
      <c r="S32" s="91">
        <v>4.3557808689461032E-4</v>
      </c>
      <c r="T32" s="91">
        <f t="shared" si="0"/>
        <v>1.5868747213842307E-2</v>
      </c>
      <c r="U32" s="91">
        <f>R32/'סכום נכסי הקרן'!$C$42</f>
        <v>3.1264671966183136E-3</v>
      </c>
    </row>
    <row r="33" spans="2:21">
      <c r="B33" s="86" t="s">
        <v>345</v>
      </c>
      <c r="C33" s="110">
        <v>6000384</v>
      </c>
      <c r="D33" s="88" t="s">
        <v>120</v>
      </c>
      <c r="E33" s="88" t="s">
        <v>313</v>
      </c>
      <c r="F33" s="110">
        <v>520000472</v>
      </c>
      <c r="G33" s="88" t="s">
        <v>341</v>
      </c>
      <c r="H33" s="87" t="s">
        <v>342</v>
      </c>
      <c r="I33" s="87" t="s">
        <v>131</v>
      </c>
      <c r="J33" s="101"/>
      <c r="K33" s="90">
        <v>4.2100000000060653</v>
      </c>
      <c r="L33" s="88" t="s">
        <v>133</v>
      </c>
      <c r="M33" s="89">
        <v>0.01</v>
      </c>
      <c r="N33" s="89">
        <v>1.9100000000033084E-2</v>
      </c>
      <c r="O33" s="90">
        <v>278745.30745600001</v>
      </c>
      <c r="P33" s="102">
        <v>104.1</v>
      </c>
      <c r="Q33" s="90"/>
      <c r="R33" s="90">
        <v>290.17385524399998</v>
      </c>
      <c r="S33" s="91">
        <v>2.3195123363187244E-4</v>
      </c>
      <c r="T33" s="91">
        <f t="shared" si="0"/>
        <v>2.5036326886069995E-3</v>
      </c>
      <c r="U33" s="91">
        <f>R33/'סכום נכסי הקרן'!$C$42</f>
        <v>4.9326675684159538E-4</v>
      </c>
    </row>
    <row r="34" spans="2:21">
      <c r="B34" s="86" t="s">
        <v>346</v>
      </c>
      <c r="C34" s="110">
        <v>6000392</v>
      </c>
      <c r="D34" s="88" t="s">
        <v>120</v>
      </c>
      <c r="E34" s="88" t="s">
        <v>313</v>
      </c>
      <c r="F34" s="110">
        <v>520000472</v>
      </c>
      <c r="G34" s="88" t="s">
        <v>341</v>
      </c>
      <c r="H34" s="87" t="s">
        <v>342</v>
      </c>
      <c r="I34" s="87" t="s">
        <v>131</v>
      </c>
      <c r="J34" s="101"/>
      <c r="K34" s="90">
        <v>11.989999999998577</v>
      </c>
      <c r="L34" s="88" t="s">
        <v>133</v>
      </c>
      <c r="M34" s="89">
        <v>1.2500000000000001E-2</v>
      </c>
      <c r="N34" s="89">
        <v>2.5699999999995997E-2</v>
      </c>
      <c r="O34" s="90">
        <v>779863.02744299988</v>
      </c>
      <c r="P34" s="102">
        <v>92.85</v>
      </c>
      <c r="Q34" s="90"/>
      <c r="R34" s="90">
        <v>724.10279229699995</v>
      </c>
      <c r="S34" s="91">
        <v>1.8170709018448605E-4</v>
      </c>
      <c r="T34" s="91">
        <f t="shared" si="0"/>
        <v>6.2475904977102844E-3</v>
      </c>
      <c r="U34" s="91">
        <f>R34/'סכום נכסי הקרן'!$C$42</f>
        <v>1.2309028863952758E-3</v>
      </c>
    </row>
    <row r="35" spans="2:21">
      <c r="B35" s="86" t="s">
        <v>347</v>
      </c>
      <c r="C35" s="110">
        <v>1147503</v>
      </c>
      <c r="D35" s="88" t="s">
        <v>120</v>
      </c>
      <c r="E35" s="88" t="s">
        <v>313</v>
      </c>
      <c r="F35" s="110">
        <v>513436394</v>
      </c>
      <c r="G35" s="88" t="s">
        <v>129</v>
      </c>
      <c r="H35" s="87" t="s">
        <v>342</v>
      </c>
      <c r="I35" s="87" t="s">
        <v>131</v>
      </c>
      <c r="J35" s="101"/>
      <c r="K35" s="90">
        <v>6.6200000000076038</v>
      </c>
      <c r="L35" s="88" t="s">
        <v>133</v>
      </c>
      <c r="M35" s="89">
        <v>2.6499999999999999E-2</v>
      </c>
      <c r="N35" s="89">
        <v>2.3100000000012676E-2</v>
      </c>
      <c r="O35" s="90">
        <v>174792.82387299999</v>
      </c>
      <c r="P35" s="102">
        <v>112.87</v>
      </c>
      <c r="Q35" s="90"/>
      <c r="R35" s="90">
        <v>197.28866372499999</v>
      </c>
      <c r="S35" s="91">
        <v>1.1589619388587031E-4</v>
      </c>
      <c r="T35" s="91">
        <f t="shared" si="0"/>
        <v>1.702215201911156E-3</v>
      </c>
      <c r="U35" s="91">
        <f>R35/'סכום נכסי הקרן'!$C$42</f>
        <v>3.353711492560634E-4</v>
      </c>
    </row>
    <row r="36" spans="2:21">
      <c r="B36" s="86" t="s">
        <v>349</v>
      </c>
      <c r="C36" s="110">
        <v>1134436</v>
      </c>
      <c r="D36" s="88" t="s">
        <v>120</v>
      </c>
      <c r="E36" s="88" t="s">
        <v>313</v>
      </c>
      <c r="F36" s="110">
        <v>510960719</v>
      </c>
      <c r="G36" s="88" t="s">
        <v>332</v>
      </c>
      <c r="H36" s="87" t="s">
        <v>351</v>
      </c>
      <c r="I36" s="87" t="s">
        <v>316</v>
      </c>
      <c r="J36" s="101"/>
      <c r="K36" s="90">
        <v>1.5</v>
      </c>
      <c r="L36" s="88" t="s">
        <v>133</v>
      </c>
      <c r="M36" s="89">
        <v>6.5000000000000006E-3</v>
      </c>
      <c r="N36" s="89">
        <v>1.739999999999068E-2</v>
      </c>
      <c r="O36" s="90">
        <v>79367.421116999991</v>
      </c>
      <c r="P36" s="102">
        <v>107.22</v>
      </c>
      <c r="Q36" s="90">
        <v>43.662461264000008</v>
      </c>
      <c r="R36" s="90">
        <v>128.760210188</v>
      </c>
      <c r="S36" s="91">
        <v>3.9430396324545674E-4</v>
      </c>
      <c r="T36" s="91">
        <f t="shared" si="0"/>
        <v>1.1109487136513846E-3</v>
      </c>
      <c r="U36" s="91">
        <f>R36/'סכום נכסי הקרן'!$C$42</f>
        <v>2.1887957905880354E-4</v>
      </c>
    </row>
    <row r="37" spans="2:21">
      <c r="B37" s="86" t="s">
        <v>352</v>
      </c>
      <c r="C37" s="110">
        <v>1138650</v>
      </c>
      <c r="D37" s="88" t="s">
        <v>120</v>
      </c>
      <c r="E37" s="88" t="s">
        <v>313</v>
      </c>
      <c r="F37" s="110">
        <v>510960719</v>
      </c>
      <c r="G37" s="88" t="s">
        <v>332</v>
      </c>
      <c r="H37" s="87" t="s">
        <v>342</v>
      </c>
      <c r="I37" s="87" t="s">
        <v>131</v>
      </c>
      <c r="J37" s="101"/>
      <c r="K37" s="90">
        <v>3.5799999999997087</v>
      </c>
      <c r="L37" s="88" t="s">
        <v>133</v>
      </c>
      <c r="M37" s="89">
        <v>1.34E-2</v>
      </c>
      <c r="N37" s="89">
        <v>2.7699999999995239E-2</v>
      </c>
      <c r="O37" s="90">
        <v>2351735.0433899998</v>
      </c>
      <c r="P37" s="102">
        <v>105.29</v>
      </c>
      <c r="Q37" s="90"/>
      <c r="R37" s="90">
        <v>2476.1417693339999</v>
      </c>
      <c r="S37" s="91">
        <v>7.0977973704696557E-4</v>
      </c>
      <c r="T37" s="91">
        <f t="shared" si="0"/>
        <v>2.1364259264904813E-2</v>
      </c>
      <c r="U37" s="91">
        <f>R37/'סכום נכסי הקרן'!$C$42</f>
        <v>4.2091952736829042E-3</v>
      </c>
    </row>
    <row r="38" spans="2:21">
      <c r="B38" s="86" t="s">
        <v>353</v>
      </c>
      <c r="C38" s="110">
        <v>1156603</v>
      </c>
      <c r="D38" s="88" t="s">
        <v>120</v>
      </c>
      <c r="E38" s="88" t="s">
        <v>313</v>
      </c>
      <c r="F38" s="110">
        <v>510960719</v>
      </c>
      <c r="G38" s="88" t="s">
        <v>332</v>
      </c>
      <c r="H38" s="87" t="s">
        <v>342</v>
      </c>
      <c r="I38" s="87" t="s">
        <v>131</v>
      </c>
      <c r="J38" s="101"/>
      <c r="K38" s="90">
        <v>3.5000000000007061</v>
      </c>
      <c r="L38" s="88" t="s">
        <v>133</v>
      </c>
      <c r="M38" s="89">
        <v>1.77E-2</v>
      </c>
      <c r="N38" s="89">
        <v>2.7700000000003246E-2</v>
      </c>
      <c r="O38" s="90">
        <v>1338807.6911539999</v>
      </c>
      <c r="P38" s="102">
        <v>105.78</v>
      </c>
      <c r="Q38" s="90"/>
      <c r="R38" s="90">
        <v>1416.190767802</v>
      </c>
      <c r="S38" s="91">
        <v>4.4624890002852952E-4</v>
      </c>
      <c r="T38" s="91">
        <f t="shared" si="0"/>
        <v>1.2218955758750585E-2</v>
      </c>
      <c r="U38" s="91">
        <f>R38/'סכום נכסי הקרן'!$C$42</f>
        <v>2.4073837614188216E-3</v>
      </c>
    </row>
    <row r="39" spans="2:21">
      <c r="B39" s="86" t="s">
        <v>354</v>
      </c>
      <c r="C39" s="110">
        <v>1156611</v>
      </c>
      <c r="D39" s="88" t="s">
        <v>120</v>
      </c>
      <c r="E39" s="88" t="s">
        <v>313</v>
      </c>
      <c r="F39" s="110">
        <v>510960719</v>
      </c>
      <c r="G39" s="88" t="s">
        <v>332</v>
      </c>
      <c r="H39" s="87" t="s">
        <v>342</v>
      </c>
      <c r="I39" s="87" t="s">
        <v>131</v>
      </c>
      <c r="J39" s="101"/>
      <c r="K39" s="90">
        <v>6.7600000000008862</v>
      </c>
      <c r="L39" s="88" t="s">
        <v>133</v>
      </c>
      <c r="M39" s="89">
        <v>2.4799999999999999E-2</v>
      </c>
      <c r="N39" s="89">
        <v>2.8900000000001341E-2</v>
      </c>
      <c r="O39" s="90">
        <v>2151877.4381599999</v>
      </c>
      <c r="P39" s="102">
        <v>106.81</v>
      </c>
      <c r="Q39" s="90"/>
      <c r="R39" s="90">
        <v>2298.4203274210004</v>
      </c>
      <c r="S39" s="91">
        <v>6.5317467594680815E-4</v>
      </c>
      <c r="T39" s="91">
        <f t="shared" si="0"/>
        <v>1.9830870906861291E-2</v>
      </c>
      <c r="U39" s="91">
        <f>R39/'סכום נכסי הקרן'!$C$42</f>
        <v>3.9070864596413265E-3</v>
      </c>
    </row>
    <row r="40" spans="2:21">
      <c r="B40" s="86" t="s">
        <v>355</v>
      </c>
      <c r="C40" s="110">
        <v>1178672</v>
      </c>
      <c r="D40" s="88" t="s">
        <v>120</v>
      </c>
      <c r="E40" s="88" t="s">
        <v>313</v>
      </c>
      <c r="F40" s="110">
        <v>510960719</v>
      </c>
      <c r="G40" s="88" t="s">
        <v>332</v>
      </c>
      <c r="H40" s="87" t="s">
        <v>351</v>
      </c>
      <c r="I40" s="87" t="s">
        <v>316</v>
      </c>
      <c r="J40" s="101"/>
      <c r="K40" s="90">
        <v>8.1699999999971666</v>
      </c>
      <c r="L40" s="88" t="s">
        <v>133</v>
      </c>
      <c r="M40" s="89">
        <v>9.0000000000000011E-3</v>
      </c>
      <c r="N40" s="89">
        <v>2.9699999999983948E-2</v>
      </c>
      <c r="O40" s="90">
        <v>1074651.538797</v>
      </c>
      <c r="P40" s="102">
        <v>91</v>
      </c>
      <c r="Q40" s="90"/>
      <c r="R40" s="90">
        <v>977.93290698099997</v>
      </c>
      <c r="S40" s="91">
        <v>5.6453761134032639E-4</v>
      </c>
      <c r="T40" s="91">
        <f t="shared" si="0"/>
        <v>8.4376478064273359E-3</v>
      </c>
      <c r="U40" s="91">
        <f>R40/'סכום נכסי הקרן'!$C$42</f>
        <v>1.6623888910652152E-3</v>
      </c>
    </row>
    <row r="41" spans="2:21">
      <c r="B41" s="86" t="s">
        <v>356</v>
      </c>
      <c r="C41" s="110">
        <v>1178680</v>
      </c>
      <c r="D41" s="88" t="s">
        <v>120</v>
      </c>
      <c r="E41" s="88" t="s">
        <v>313</v>
      </c>
      <c r="F41" s="110">
        <v>510960719</v>
      </c>
      <c r="G41" s="88" t="s">
        <v>332</v>
      </c>
      <c r="H41" s="87" t="s">
        <v>351</v>
      </c>
      <c r="I41" s="87" t="s">
        <v>316</v>
      </c>
      <c r="J41" s="101"/>
      <c r="K41" s="90">
        <v>11.589999999996104</v>
      </c>
      <c r="L41" s="88" t="s">
        <v>133</v>
      </c>
      <c r="M41" s="89">
        <v>1.6899999999999998E-2</v>
      </c>
      <c r="N41" s="89">
        <v>3.1799999999992272E-2</v>
      </c>
      <c r="O41" s="90">
        <v>1251179.6607049999</v>
      </c>
      <c r="P41" s="102">
        <v>91.02</v>
      </c>
      <c r="Q41" s="90"/>
      <c r="R41" s="90">
        <v>1138.8236680160001</v>
      </c>
      <c r="S41" s="91">
        <v>4.6722244612589663E-4</v>
      </c>
      <c r="T41" s="91">
        <f t="shared" si="0"/>
        <v>9.8258203152268263E-3</v>
      </c>
      <c r="U41" s="91">
        <f>R41/'סכום נכסי הקרן'!$C$42</f>
        <v>1.9358872179037136E-3</v>
      </c>
    </row>
    <row r="42" spans="2:21">
      <c r="B42" s="86" t="s">
        <v>357</v>
      </c>
      <c r="C42" s="110">
        <v>1940543</v>
      </c>
      <c r="D42" s="88" t="s">
        <v>120</v>
      </c>
      <c r="E42" s="88" t="s">
        <v>313</v>
      </c>
      <c r="F42" s="110">
        <v>520032640</v>
      </c>
      <c r="G42" s="88" t="s">
        <v>318</v>
      </c>
      <c r="H42" s="87" t="s">
        <v>342</v>
      </c>
      <c r="I42" s="87" t="s">
        <v>131</v>
      </c>
      <c r="J42" s="101"/>
      <c r="K42" s="90">
        <v>0.1600000000023544</v>
      </c>
      <c r="L42" s="88" t="s">
        <v>133</v>
      </c>
      <c r="M42" s="89">
        <v>4.2000000000000003E-2</v>
      </c>
      <c r="N42" s="89">
        <v>1.0800000000109871E-2</v>
      </c>
      <c r="O42" s="90">
        <v>44086.51445599999</v>
      </c>
      <c r="P42" s="102">
        <v>115.61</v>
      </c>
      <c r="Q42" s="90"/>
      <c r="R42" s="90">
        <v>50.968419193000003</v>
      </c>
      <c r="S42" s="91">
        <v>1.3255965949757976E-4</v>
      </c>
      <c r="T42" s="91">
        <f t="shared" si="0"/>
        <v>4.3975774547613296E-4</v>
      </c>
      <c r="U42" s="91">
        <f>R42/'סכום נכסי הקרן'!$C$42</f>
        <v>8.6641254483570094E-5</v>
      </c>
    </row>
    <row r="43" spans="2:21">
      <c r="B43" s="86" t="s">
        <v>358</v>
      </c>
      <c r="C43" s="110">
        <v>1133149</v>
      </c>
      <c r="D43" s="88" t="s">
        <v>120</v>
      </c>
      <c r="E43" s="88" t="s">
        <v>313</v>
      </c>
      <c r="F43" s="110">
        <v>520026683</v>
      </c>
      <c r="G43" s="88" t="s">
        <v>332</v>
      </c>
      <c r="H43" s="87" t="s">
        <v>360</v>
      </c>
      <c r="I43" s="87" t="s">
        <v>131</v>
      </c>
      <c r="J43" s="101"/>
      <c r="K43" s="90">
        <v>2.4099999999998687</v>
      </c>
      <c r="L43" s="88" t="s">
        <v>133</v>
      </c>
      <c r="M43" s="89">
        <v>3.2000000000000001E-2</v>
      </c>
      <c r="N43" s="89">
        <v>2.6199999999997371E-2</v>
      </c>
      <c r="O43" s="90">
        <v>1011837.982443</v>
      </c>
      <c r="P43" s="102">
        <v>112.84</v>
      </c>
      <c r="Q43" s="90"/>
      <c r="R43" s="90">
        <v>1141.758052315</v>
      </c>
      <c r="S43" s="91">
        <v>5.7702029785344875E-4</v>
      </c>
      <c r="T43" s="91">
        <f t="shared" ref="T43:T74" si="1">IFERROR(R43/$R$11,0)</f>
        <v>9.851138311039143E-3</v>
      </c>
      <c r="U43" s="91">
        <f>R43/'סכום נכסי הקרן'!$C$42</f>
        <v>1.9408753800014928E-3</v>
      </c>
    </row>
    <row r="44" spans="2:21">
      <c r="B44" s="86" t="s">
        <v>361</v>
      </c>
      <c r="C44" s="110">
        <v>1158609</v>
      </c>
      <c r="D44" s="88" t="s">
        <v>120</v>
      </c>
      <c r="E44" s="88" t="s">
        <v>313</v>
      </c>
      <c r="F44" s="110">
        <v>520026683</v>
      </c>
      <c r="G44" s="88" t="s">
        <v>332</v>
      </c>
      <c r="H44" s="87" t="s">
        <v>360</v>
      </c>
      <c r="I44" s="87" t="s">
        <v>131</v>
      </c>
      <c r="J44" s="101"/>
      <c r="K44" s="90">
        <v>4.7499999999978142</v>
      </c>
      <c r="L44" s="88" t="s">
        <v>133</v>
      </c>
      <c r="M44" s="89">
        <v>1.1399999999999999E-2</v>
      </c>
      <c r="N44" s="89">
        <v>2.8199999999988762E-2</v>
      </c>
      <c r="O44" s="90">
        <v>802167.33631599997</v>
      </c>
      <c r="P44" s="102">
        <v>99.8</v>
      </c>
      <c r="Q44" s="90"/>
      <c r="R44" s="90">
        <v>800.56299264499989</v>
      </c>
      <c r="S44" s="91">
        <v>3.394723264263856E-4</v>
      </c>
      <c r="T44" s="91">
        <f t="shared" si="1"/>
        <v>6.9072924436617061E-3</v>
      </c>
      <c r="U44" s="91">
        <f>R44/'סכום נכסי הקרן'!$C$42</f>
        <v>1.3608776390186736E-3</v>
      </c>
    </row>
    <row r="45" spans="2:21">
      <c r="B45" s="86" t="s">
        <v>362</v>
      </c>
      <c r="C45" s="110">
        <v>1172782</v>
      </c>
      <c r="D45" s="88" t="s">
        <v>120</v>
      </c>
      <c r="E45" s="88" t="s">
        <v>313</v>
      </c>
      <c r="F45" s="110">
        <v>520026683</v>
      </c>
      <c r="G45" s="88" t="s">
        <v>332</v>
      </c>
      <c r="H45" s="87" t="s">
        <v>360</v>
      </c>
      <c r="I45" s="87" t="s">
        <v>131</v>
      </c>
      <c r="J45" s="101"/>
      <c r="K45" s="90">
        <v>6.9999999999970477</v>
      </c>
      <c r="L45" s="88" t="s">
        <v>133</v>
      </c>
      <c r="M45" s="89">
        <v>9.1999999999999998E-3</v>
      </c>
      <c r="N45" s="89">
        <v>3.1199999999985829E-2</v>
      </c>
      <c r="O45" s="90">
        <v>1080818.582377</v>
      </c>
      <c r="P45" s="102">
        <v>94.02</v>
      </c>
      <c r="Q45" s="90"/>
      <c r="R45" s="90">
        <v>1016.1856432620001</v>
      </c>
      <c r="S45" s="91">
        <v>5.4000105039440189E-4</v>
      </c>
      <c r="T45" s="91">
        <f t="shared" si="1"/>
        <v>8.7676940847222686E-3</v>
      </c>
      <c r="U45" s="91">
        <f>R45/'סכום נכסי הקרן'!$C$42</f>
        <v>1.7274147465123899E-3</v>
      </c>
    </row>
    <row r="46" spans="2:21">
      <c r="B46" s="86" t="s">
        <v>363</v>
      </c>
      <c r="C46" s="110">
        <v>1133487</v>
      </c>
      <c r="D46" s="88" t="s">
        <v>120</v>
      </c>
      <c r="E46" s="88" t="s">
        <v>313</v>
      </c>
      <c r="F46" s="110">
        <v>511659401</v>
      </c>
      <c r="G46" s="88" t="s">
        <v>332</v>
      </c>
      <c r="H46" s="87" t="s">
        <v>365</v>
      </c>
      <c r="I46" s="87" t="s">
        <v>316</v>
      </c>
      <c r="J46" s="101"/>
      <c r="K46" s="90">
        <v>3.1200000000005672</v>
      </c>
      <c r="L46" s="88" t="s">
        <v>133</v>
      </c>
      <c r="M46" s="89">
        <v>2.3399999999999997E-2</v>
      </c>
      <c r="N46" s="89">
        <v>2.7500000000010627E-2</v>
      </c>
      <c r="O46" s="90">
        <v>655644.19035499997</v>
      </c>
      <c r="P46" s="102">
        <v>107.6</v>
      </c>
      <c r="Q46" s="90"/>
      <c r="R46" s="90">
        <v>705.47317005499997</v>
      </c>
      <c r="S46" s="91">
        <v>2.5324206299394913E-4</v>
      </c>
      <c r="T46" s="91">
        <f t="shared" si="1"/>
        <v>6.0868533038571327E-3</v>
      </c>
      <c r="U46" s="91">
        <f>R46/'סכום נכסי הקרן'!$C$42</f>
        <v>1.1992343774016993E-3</v>
      </c>
    </row>
    <row r="47" spans="2:21">
      <c r="B47" s="86" t="s">
        <v>366</v>
      </c>
      <c r="C47" s="110">
        <v>1160944</v>
      </c>
      <c r="D47" s="88" t="s">
        <v>120</v>
      </c>
      <c r="E47" s="88" t="s">
        <v>313</v>
      </c>
      <c r="F47" s="110">
        <v>511659401</v>
      </c>
      <c r="G47" s="88" t="s">
        <v>332</v>
      </c>
      <c r="H47" s="87" t="s">
        <v>365</v>
      </c>
      <c r="I47" s="87" t="s">
        <v>316</v>
      </c>
      <c r="J47" s="101"/>
      <c r="K47" s="90">
        <v>5.9400000000020166</v>
      </c>
      <c r="L47" s="88" t="s">
        <v>133</v>
      </c>
      <c r="M47" s="89">
        <v>6.5000000000000006E-3</v>
      </c>
      <c r="N47" s="89">
        <v>2.9000000000009941E-2</v>
      </c>
      <c r="O47" s="90">
        <v>1487021.1628970001</v>
      </c>
      <c r="P47" s="102">
        <v>94.73</v>
      </c>
      <c r="Q47" s="90"/>
      <c r="R47" s="90">
        <v>1408.6551721639999</v>
      </c>
      <c r="S47" s="91">
        <v>6.4963614438762283E-4</v>
      </c>
      <c r="T47" s="91">
        <f t="shared" si="1"/>
        <v>1.2153938310670857E-2</v>
      </c>
      <c r="U47" s="91">
        <f>R47/'סכום נכסי הקרן'!$C$42</f>
        <v>2.3945739966724409E-3</v>
      </c>
    </row>
    <row r="48" spans="2:21">
      <c r="B48" s="86" t="s">
        <v>367</v>
      </c>
      <c r="C48" s="110">
        <v>1138924</v>
      </c>
      <c r="D48" s="88" t="s">
        <v>120</v>
      </c>
      <c r="E48" s="88" t="s">
        <v>313</v>
      </c>
      <c r="F48" s="110">
        <v>513623314</v>
      </c>
      <c r="G48" s="88" t="s">
        <v>332</v>
      </c>
      <c r="H48" s="87" t="s">
        <v>360</v>
      </c>
      <c r="I48" s="87" t="s">
        <v>131</v>
      </c>
      <c r="J48" s="101"/>
      <c r="K48" s="90">
        <v>2.5400000000016938</v>
      </c>
      <c r="L48" s="88" t="s">
        <v>133</v>
      </c>
      <c r="M48" s="89">
        <v>1.34E-2</v>
      </c>
      <c r="N48" s="89">
        <v>2.6800000000013945E-2</v>
      </c>
      <c r="O48" s="90">
        <v>187423.10406599997</v>
      </c>
      <c r="P48" s="102">
        <v>107.12</v>
      </c>
      <c r="Q48" s="90"/>
      <c r="R48" s="90">
        <v>200.76762192899997</v>
      </c>
      <c r="S48" s="91">
        <v>3.2640908455175378E-4</v>
      </c>
      <c r="T48" s="91">
        <f t="shared" si="1"/>
        <v>1.7322318051454749E-3</v>
      </c>
      <c r="U48" s="91">
        <f>R48/'סכום נכסי הקרן'!$C$42</f>
        <v>3.4128503294841584E-4</v>
      </c>
    </row>
    <row r="49" spans="2:21">
      <c r="B49" s="86" t="s">
        <v>369</v>
      </c>
      <c r="C49" s="110">
        <v>1151117</v>
      </c>
      <c r="D49" s="88" t="s">
        <v>120</v>
      </c>
      <c r="E49" s="88" t="s">
        <v>313</v>
      </c>
      <c r="F49" s="110">
        <v>513623314</v>
      </c>
      <c r="G49" s="88" t="s">
        <v>332</v>
      </c>
      <c r="H49" s="87" t="s">
        <v>365</v>
      </c>
      <c r="I49" s="87" t="s">
        <v>316</v>
      </c>
      <c r="J49" s="101"/>
      <c r="K49" s="90">
        <v>4.0499999999957597</v>
      </c>
      <c r="L49" s="88" t="s">
        <v>133</v>
      </c>
      <c r="M49" s="89">
        <v>1.8200000000000001E-2</v>
      </c>
      <c r="N49" s="89">
        <v>2.7499999999969712E-2</v>
      </c>
      <c r="O49" s="90">
        <v>468037.72979299998</v>
      </c>
      <c r="P49" s="102">
        <v>105.81</v>
      </c>
      <c r="Q49" s="90"/>
      <c r="R49" s="90">
        <v>495.23069634199999</v>
      </c>
      <c r="S49" s="91">
        <v>1.2368861780998942E-3</v>
      </c>
      <c r="T49" s="91">
        <f t="shared" si="1"/>
        <v>4.2728720639592334E-3</v>
      </c>
      <c r="U49" s="91">
        <f>R49/'סכום נכסי הקרן'!$C$42</f>
        <v>8.4184303671195183E-4</v>
      </c>
    </row>
    <row r="50" spans="2:21">
      <c r="B50" s="86" t="s">
        <v>370</v>
      </c>
      <c r="C50" s="110">
        <v>1159516</v>
      </c>
      <c r="D50" s="88" t="s">
        <v>120</v>
      </c>
      <c r="E50" s="88" t="s">
        <v>313</v>
      </c>
      <c r="F50" s="110">
        <v>513623314</v>
      </c>
      <c r="G50" s="88" t="s">
        <v>332</v>
      </c>
      <c r="H50" s="87" t="s">
        <v>365</v>
      </c>
      <c r="I50" s="87" t="s">
        <v>316</v>
      </c>
      <c r="J50" s="101"/>
      <c r="K50" s="90">
        <v>5.13</v>
      </c>
      <c r="L50" s="88" t="s">
        <v>133</v>
      </c>
      <c r="M50" s="89">
        <v>7.8000000000000005E-3</v>
      </c>
      <c r="N50" s="89">
        <v>2.6901077375122425E-2</v>
      </c>
      <c r="O50" s="90">
        <v>5.1609999999999998E-3</v>
      </c>
      <c r="P50" s="102">
        <v>98.09</v>
      </c>
      <c r="Q50" s="90"/>
      <c r="R50" s="90">
        <v>5.1050000000000011E-6</v>
      </c>
      <c r="S50" s="91">
        <v>1.311229674796748E-11</v>
      </c>
      <c r="T50" s="91">
        <f t="shared" si="1"/>
        <v>4.4046162823978312E-11</v>
      </c>
      <c r="U50" s="91">
        <f>R50/'סכום נכסי הקרן'!$C$42</f>
        <v>8.6779933759329032E-12</v>
      </c>
    </row>
    <row r="51" spans="2:21">
      <c r="B51" s="86" t="s">
        <v>371</v>
      </c>
      <c r="C51" s="110">
        <v>1161512</v>
      </c>
      <c r="D51" s="88" t="s">
        <v>120</v>
      </c>
      <c r="E51" s="88" t="s">
        <v>313</v>
      </c>
      <c r="F51" s="110">
        <v>513623314</v>
      </c>
      <c r="G51" s="88" t="s">
        <v>332</v>
      </c>
      <c r="H51" s="87" t="s">
        <v>365</v>
      </c>
      <c r="I51" s="87" t="s">
        <v>316</v>
      </c>
      <c r="J51" s="101"/>
      <c r="K51" s="90">
        <v>2.5199999999997904</v>
      </c>
      <c r="L51" s="88" t="s">
        <v>133</v>
      </c>
      <c r="M51" s="89">
        <v>2E-3</v>
      </c>
      <c r="N51" s="89">
        <v>2.3599999999988488E-2</v>
      </c>
      <c r="O51" s="90">
        <v>373684.85856700002</v>
      </c>
      <c r="P51" s="102">
        <v>102.3</v>
      </c>
      <c r="Q51" s="90"/>
      <c r="R51" s="90">
        <v>382.27961445400001</v>
      </c>
      <c r="S51" s="91">
        <v>1.1323783592939395E-3</v>
      </c>
      <c r="T51" s="91">
        <f t="shared" si="1"/>
        <v>3.2983251993199867E-3</v>
      </c>
      <c r="U51" s="91">
        <f>R51/'סכום נכסי הקרן'!$C$42</f>
        <v>6.4983740685328024E-4</v>
      </c>
    </row>
    <row r="52" spans="2:21">
      <c r="B52" s="86" t="s">
        <v>372</v>
      </c>
      <c r="C52" s="110">
        <v>7590128</v>
      </c>
      <c r="D52" s="88" t="s">
        <v>120</v>
      </c>
      <c r="E52" s="88" t="s">
        <v>313</v>
      </c>
      <c r="F52" s="110">
        <v>520001736</v>
      </c>
      <c r="G52" s="88" t="s">
        <v>332</v>
      </c>
      <c r="H52" s="87" t="s">
        <v>360</v>
      </c>
      <c r="I52" s="87" t="s">
        <v>131</v>
      </c>
      <c r="J52" s="101"/>
      <c r="K52" s="90">
        <v>1.9300000000023596</v>
      </c>
      <c r="L52" s="88" t="s">
        <v>133</v>
      </c>
      <c r="M52" s="89">
        <v>4.7500000000000001E-2</v>
      </c>
      <c r="N52" s="89">
        <v>2.5400000000012954E-2</v>
      </c>
      <c r="O52" s="90">
        <v>313441.63856599998</v>
      </c>
      <c r="P52" s="102">
        <v>137.91</v>
      </c>
      <c r="Q52" s="90"/>
      <c r="R52" s="90">
        <v>432.26736268600001</v>
      </c>
      <c r="S52" s="91">
        <v>3.118693064197207E-4</v>
      </c>
      <c r="T52" s="91">
        <f t="shared" si="1"/>
        <v>3.7296216729401054E-3</v>
      </c>
      <c r="U52" s="91">
        <f>R52/'סכום נכסי הקרן'!$C$42</f>
        <v>7.3481161802567939E-4</v>
      </c>
    </row>
    <row r="53" spans="2:21">
      <c r="B53" s="86" t="s">
        <v>374</v>
      </c>
      <c r="C53" s="110">
        <v>7590219</v>
      </c>
      <c r="D53" s="88" t="s">
        <v>120</v>
      </c>
      <c r="E53" s="88" t="s">
        <v>313</v>
      </c>
      <c r="F53" s="110">
        <v>520001736</v>
      </c>
      <c r="G53" s="88" t="s">
        <v>332</v>
      </c>
      <c r="H53" s="87" t="s">
        <v>360</v>
      </c>
      <c r="I53" s="87" t="s">
        <v>131</v>
      </c>
      <c r="J53" s="101"/>
      <c r="K53" s="90">
        <v>4.1599999999981367</v>
      </c>
      <c r="L53" s="88" t="s">
        <v>133</v>
      </c>
      <c r="M53" s="89">
        <v>5.0000000000000001E-3</v>
      </c>
      <c r="N53" s="89">
        <v>2.9099999999981363E-2</v>
      </c>
      <c r="O53" s="90">
        <v>458059.23402199999</v>
      </c>
      <c r="P53" s="102">
        <v>98.42</v>
      </c>
      <c r="Q53" s="90"/>
      <c r="R53" s="90">
        <v>450.82188032400001</v>
      </c>
      <c r="S53" s="91">
        <v>2.241037674596671E-4</v>
      </c>
      <c r="T53" s="91">
        <f t="shared" si="1"/>
        <v>3.8897108609917655E-3</v>
      </c>
      <c r="U53" s="91">
        <f>R53/'סכום נכסי הקרן'!$C$42</f>
        <v>7.6635245664589361E-4</v>
      </c>
    </row>
    <row r="54" spans="2:21">
      <c r="B54" s="86" t="s">
        <v>375</v>
      </c>
      <c r="C54" s="110">
        <v>7590284</v>
      </c>
      <c r="D54" s="88" t="s">
        <v>120</v>
      </c>
      <c r="E54" s="88" t="s">
        <v>313</v>
      </c>
      <c r="F54" s="110">
        <v>520001736</v>
      </c>
      <c r="G54" s="88" t="s">
        <v>332</v>
      </c>
      <c r="H54" s="87" t="s">
        <v>360</v>
      </c>
      <c r="I54" s="87" t="s">
        <v>131</v>
      </c>
      <c r="J54" s="101"/>
      <c r="K54" s="90">
        <v>6.6000000000000005</v>
      </c>
      <c r="L54" s="88" t="s">
        <v>133</v>
      </c>
      <c r="M54" s="89">
        <v>5.8999999999999999E-3</v>
      </c>
      <c r="N54" s="89">
        <v>3.0899999999998595E-2</v>
      </c>
      <c r="O54" s="90">
        <v>1186313.656336</v>
      </c>
      <c r="P54" s="102">
        <v>89.97</v>
      </c>
      <c r="Q54" s="90"/>
      <c r="R54" s="90">
        <v>1067.3264236349999</v>
      </c>
      <c r="S54" s="91">
        <v>1.0790604435494066E-3</v>
      </c>
      <c r="T54" s="91">
        <f t="shared" si="1"/>
        <v>9.208938969982693E-3</v>
      </c>
      <c r="U54" s="91">
        <f>R54/'סכום נכסי הקרן'!$C$42</f>
        <v>1.8143489978967057E-3</v>
      </c>
    </row>
    <row r="55" spans="2:21">
      <c r="B55" s="86" t="s">
        <v>376</v>
      </c>
      <c r="C55" s="110">
        <v>6130207</v>
      </c>
      <c r="D55" s="88" t="s">
        <v>120</v>
      </c>
      <c r="E55" s="88" t="s">
        <v>313</v>
      </c>
      <c r="F55" s="110">
        <v>520017807</v>
      </c>
      <c r="G55" s="88" t="s">
        <v>332</v>
      </c>
      <c r="H55" s="87" t="s">
        <v>360</v>
      </c>
      <c r="I55" s="87" t="s">
        <v>131</v>
      </c>
      <c r="J55" s="101"/>
      <c r="K55" s="90">
        <v>3.2900000000011604</v>
      </c>
      <c r="L55" s="88" t="s">
        <v>133</v>
      </c>
      <c r="M55" s="89">
        <v>1.5800000000000002E-2</v>
      </c>
      <c r="N55" s="89">
        <v>2.3900000000006076E-2</v>
      </c>
      <c r="O55" s="90">
        <v>503299.905126</v>
      </c>
      <c r="P55" s="102">
        <v>107.88</v>
      </c>
      <c r="Q55" s="90"/>
      <c r="R55" s="90">
        <v>542.95995195300009</v>
      </c>
      <c r="S55" s="91">
        <v>1.0047253303732346E-3</v>
      </c>
      <c r="T55" s="91">
        <f t="shared" si="1"/>
        <v>4.684682164666264E-3</v>
      </c>
      <c r="U55" s="91">
        <f>R55/'סכום נכסי הקרן'!$C$42</f>
        <v>9.2297803456316968E-4</v>
      </c>
    </row>
    <row r="56" spans="2:21">
      <c r="B56" s="86" t="s">
        <v>378</v>
      </c>
      <c r="C56" s="110">
        <v>6130280</v>
      </c>
      <c r="D56" s="88" t="s">
        <v>120</v>
      </c>
      <c r="E56" s="88" t="s">
        <v>313</v>
      </c>
      <c r="F56" s="110">
        <v>520017807</v>
      </c>
      <c r="G56" s="88" t="s">
        <v>332</v>
      </c>
      <c r="H56" s="87" t="s">
        <v>360</v>
      </c>
      <c r="I56" s="87" t="s">
        <v>131</v>
      </c>
      <c r="J56" s="101"/>
      <c r="K56" s="90">
        <v>5.9700000000083815</v>
      </c>
      <c r="L56" s="88" t="s">
        <v>133</v>
      </c>
      <c r="M56" s="89">
        <v>8.3999999999999995E-3</v>
      </c>
      <c r="N56" s="89">
        <v>2.6800000000029484E-2</v>
      </c>
      <c r="O56" s="90">
        <v>376124.18008100003</v>
      </c>
      <c r="P56" s="102">
        <v>97.38</v>
      </c>
      <c r="Q56" s="90"/>
      <c r="R56" s="90">
        <v>366.269722269</v>
      </c>
      <c r="S56" s="91">
        <v>8.4351688737609339E-4</v>
      </c>
      <c r="T56" s="91">
        <f t="shared" si="1"/>
        <v>3.1601911507450902E-3</v>
      </c>
      <c r="U56" s="91">
        <f>R56/'סכום נכסי הקרן'!$C$42</f>
        <v>6.226221789726083E-4</v>
      </c>
    </row>
    <row r="57" spans="2:21">
      <c r="B57" s="86" t="s">
        <v>379</v>
      </c>
      <c r="C57" s="110">
        <v>6040380</v>
      </c>
      <c r="D57" s="88" t="s">
        <v>120</v>
      </c>
      <c r="E57" s="88" t="s">
        <v>313</v>
      </c>
      <c r="F57" s="110">
        <v>520018078</v>
      </c>
      <c r="G57" s="88" t="s">
        <v>318</v>
      </c>
      <c r="H57" s="87" t="s">
        <v>365</v>
      </c>
      <c r="I57" s="87" t="s">
        <v>316</v>
      </c>
      <c r="J57" s="101"/>
      <c r="K57" s="90">
        <v>0.32999999999991952</v>
      </c>
      <c r="L57" s="88" t="s">
        <v>133</v>
      </c>
      <c r="M57" s="89">
        <v>1.6399999999999998E-2</v>
      </c>
      <c r="N57" s="89">
        <v>4.4100000000018513E-2</v>
      </c>
      <c r="O57" s="90">
        <v>9.1792739999999995</v>
      </c>
      <c r="P57" s="102">
        <v>5415000</v>
      </c>
      <c r="Q57" s="90"/>
      <c r="R57" s="90">
        <v>497.05773618800004</v>
      </c>
      <c r="S57" s="91">
        <v>7.4774144672531766E-4</v>
      </c>
      <c r="T57" s="91">
        <f t="shared" si="1"/>
        <v>4.288635843497493E-3</v>
      </c>
      <c r="U57" s="91">
        <f>R57/'סכום נכסי הקרן'!$C$42</f>
        <v>8.4494882313333351E-4</v>
      </c>
    </row>
    <row r="58" spans="2:21">
      <c r="B58" s="86" t="s">
        <v>380</v>
      </c>
      <c r="C58" s="110">
        <v>6040398</v>
      </c>
      <c r="D58" s="88" t="s">
        <v>120</v>
      </c>
      <c r="E58" s="88" t="s">
        <v>313</v>
      </c>
      <c r="F58" s="110">
        <v>520018078</v>
      </c>
      <c r="G58" s="88" t="s">
        <v>318</v>
      </c>
      <c r="H58" s="87" t="s">
        <v>365</v>
      </c>
      <c r="I58" s="87" t="s">
        <v>316</v>
      </c>
      <c r="J58" s="101"/>
      <c r="K58" s="90">
        <v>4.9400000000139643</v>
      </c>
      <c r="L58" s="88" t="s">
        <v>133</v>
      </c>
      <c r="M58" s="89">
        <v>2.7799999999999998E-2</v>
      </c>
      <c r="N58" s="89">
        <v>4.2200000000069821E-2</v>
      </c>
      <c r="O58" s="90">
        <v>3.3595609999999998</v>
      </c>
      <c r="P58" s="102">
        <v>5116000</v>
      </c>
      <c r="Q58" s="90"/>
      <c r="R58" s="90">
        <v>171.87516858999999</v>
      </c>
      <c r="S58" s="91">
        <v>8.0333835485413676E-4</v>
      </c>
      <c r="T58" s="91">
        <f t="shared" si="1"/>
        <v>1.4829464566334693E-3</v>
      </c>
      <c r="U58" s="91">
        <f>R58/'סכום נכסי הקרן'!$C$42</f>
        <v>2.9217072958107163E-4</v>
      </c>
    </row>
    <row r="59" spans="2:21">
      <c r="B59" s="86" t="s">
        <v>381</v>
      </c>
      <c r="C59" s="110">
        <v>6040430</v>
      </c>
      <c r="D59" s="88" t="s">
        <v>120</v>
      </c>
      <c r="E59" s="88" t="s">
        <v>313</v>
      </c>
      <c r="F59" s="110">
        <v>520018078</v>
      </c>
      <c r="G59" s="88" t="s">
        <v>318</v>
      </c>
      <c r="H59" s="87" t="s">
        <v>365</v>
      </c>
      <c r="I59" s="87" t="s">
        <v>316</v>
      </c>
      <c r="J59" s="101"/>
      <c r="K59" s="90">
        <v>1.8899999999997559</v>
      </c>
      <c r="L59" s="88" t="s">
        <v>133</v>
      </c>
      <c r="M59" s="89">
        <v>2.4199999999999999E-2</v>
      </c>
      <c r="N59" s="89">
        <v>3.7599999999981613E-2</v>
      </c>
      <c r="O59" s="90">
        <v>13.071206999999999</v>
      </c>
      <c r="P59" s="102">
        <v>5327000</v>
      </c>
      <c r="Q59" s="90"/>
      <c r="R59" s="90">
        <v>696.30319475300007</v>
      </c>
      <c r="S59" s="91">
        <v>4.5349918467890222E-4</v>
      </c>
      <c r="T59" s="91">
        <f t="shared" si="1"/>
        <v>6.0077343566987103E-3</v>
      </c>
      <c r="U59" s="91">
        <f>R59/'סכום נכסי הקרן'!$C$42</f>
        <v>1.1836463294235947E-3</v>
      </c>
    </row>
    <row r="60" spans="2:21">
      <c r="B60" s="86" t="s">
        <v>382</v>
      </c>
      <c r="C60" s="110">
        <v>6040471</v>
      </c>
      <c r="D60" s="88" t="s">
        <v>120</v>
      </c>
      <c r="E60" s="88" t="s">
        <v>313</v>
      </c>
      <c r="F60" s="110">
        <v>520018078</v>
      </c>
      <c r="G60" s="88" t="s">
        <v>318</v>
      </c>
      <c r="H60" s="87" t="s">
        <v>365</v>
      </c>
      <c r="I60" s="87" t="s">
        <v>316</v>
      </c>
      <c r="J60" s="101"/>
      <c r="K60" s="90">
        <v>1.4799999999985387</v>
      </c>
      <c r="L60" s="88" t="s">
        <v>133</v>
      </c>
      <c r="M60" s="89">
        <v>1.95E-2</v>
      </c>
      <c r="N60" s="89">
        <v>3.5499999999970104E-2</v>
      </c>
      <c r="O60" s="90">
        <v>11.371587</v>
      </c>
      <c r="P60" s="102">
        <v>5296001</v>
      </c>
      <c r="Q60" s="90"/>
      <c r="R60" s="90">
        <v>602.23935575600001</v>
      </c>
      <c r="S60" s="91">
        <v>4.5818070832829688E-4</v>
      </c>
      <c r="T60" s="91">
        <f t="shared" si="1"/>
        <v>5.1961474481168595E-3</v>
      </c>
      <c r="U60" s="91">
        <f>R60/'סכום נכסי הקרן'!$C$42</f>
        <v>1.0237471380953312E-3</v>
      </c>
    </row>
    <row r="61" spans="2:21">
      <c r="B61" s="86" t="s">
        <v>383</v>
      </c>
      <c r="C61" s="110">
        <v>6040620</v>
      </c>
      <c r="D61" s="88" t="s">
        <v>120</v>
      </c>
      <c r="E61" s="88" t="s">
        <v>313</v>
      </c>
      <c r="F61" s="110">
        <v>520018078</v>
      </c>
      <c r="G61" s="88" t="s">
        <v>318</v>
      </c>
      <c r="H61" s="87" t="s">
        <v>360</v>
      </c>
      <c r="I61" s="87" t="s">
        <v>131</v>
      </c>
      <c r="J61" s="101"/>
      <c r="K61" s="90">
        <v>4.8399999999969685</v>
      </c>
      <c r="L61" s="88" t="s">
        <v>133</v>
      </c>
      <c r="M61" s="89">
        <v>1.4999999999999999E-2</v>
      </c>
      <c r="N61" s="89">
        <v>3.7099999999977464E-2</v>
      </c>
      <c r="O61" s="90">
        <v>10.581296</v>
      </c>
      <c r="P61" s="102">
        <v>4738966</v>
      </c>
      <c r="Q61" s="90"/>
      <c r="R61" s="90">
        <v>501.44400700300002</v>
      </c>
      <c r="S61" s="91">
        <v>3.7685362205285277E-4</v>
      </c>
      <c r="T61" s="91">
        <f t="shared" si="1"/>
        <v>4.3264807795420678E-3</v>
      </c>
      <c r="U61" s="91">
        <f>R61/'סכום נכסי הקרן'!$C$42</f>
        <v>8.5240504822199517E-4</v>
      </c>
    </row>
    <row r="62" spans="2:21">
      <c r="B62" s="86" t="s">
        <v>384</v>
      </c>
      <c r="C62" s="110">
        <v>2260446</v>
      </c>
      <c r="D62" s="88" t="s">
        <v>120</v>
      </c>
      <c r="E62" s="88" t="s">
        <v>313</v>
      </c>
      <c r="F62" s="110">
        <v>520024126</v>
      </c>
      <c r="G62" s="88" t="s">
        <v>332</v>
      </c>
      <c r="H62" s="87" t="s">
        <v>360</v>
      </c>
      <c r="I62" s="87" t="s">
        <v>131</v>
      </c>
      <c r="J62" s="101"/>
      <c r="K62" s="90">
        <v>2.5999999999772201</v>
      </c>
      <c r="L62" s="88" t="s">
        <v>133</v>
      </c>
      <c r="M62" s="89">
        <v>3.7000000000000005E-2</v>
      </c>
      <c r="N62" s="89">
        <v>2.6799999999726643E-2</v>
      </c>
      <c r="O62" s="90">
        <v>38844.854638999997</v>
      </c>
      <c r="P62" s="102">
        <v>113.01</v>
      </c>
      <c r="Q62" s="90"/>
      <c r="R62" s="90">
        <v>43.898571465000003</v>
      </c>
      <c r="S62" s="91">
        <v>8.6108133651123368E-5</v>
      </c>
      <c r="T62" s="91">
        <f t="shared" si="1"/>
        <v>3.7875879069293591E-4</v>
      </c>
      <c r="U62" s="91">
        <f>R62/'סכום נכסי הקרן'!$C$42</f>
        <v>7.4623214963014125E-5</v>
      </c>
    </row>
    <row r="63" spans="2:21">
      <c r="B63" s="86" t="s">
        <v>386</v>
      </c>
      <c r="C63" s="110">
        <v>2260495</v>
      </c>
      <c r="D63" s="88" t="s">
        <v>120</v>
      </c>
      <c r="E63" s="88" t="s">
        <v>313</v>
      </c>
      <c r="F63" s="110">
        <v>520024126</v>
      </c>
      <c r="G63" s="88" t="s">
        <v>332</v>
      </c>
      <c r="H63" s="87" t="s">
        <v>360</v>
      </c>
      <c r="I63" s="87" t="s">
        <v>131</v>
      </c>
      <c r="J63" s="101"/>
      <c r="K63" s="90">
        <v>4.5299999999738638</v>
      </c>
      <c r="L63" s="88" t="s">
        <v>133</v>
      </c>
      <c r="M63" s="89">
        <v>2.81E-2</v>
      </c>
      <c r="N63" s="89">
        <v>2.829999999994209E-2</v>
      </c>
      <c r="O63" s="90">
        <v>57539.253580999997</v>
      </c>
      <c r="P63" s="102">
        <v>111.05</v>
      </c>
      <c r="Q63" s="90"/>
      <c r="R63" s="90">
        <v>63.897342939000005</v>
      </c>
      <c r="S63" s="91">
        <v>6.0604202010097036E-5</v>
      </c>
      <c r="T63" s="91">
        <f t="shared" si="1"/>
        <v>5.51309063880661E-4</v>
      </c>
      <c r="U63" s="91">
        <f>R63/'סכום נכסי הקרן'!$C$42</f>
        <v>1.0861914177558373E-4</v>
      </c>
    </row>
    <row r="64" spans="2:21">
      <c r="B64" s="86" t="s">
        <v>387</v>
      </c>
      <c r="C64" s="110">
        <v>2260545</v>
      </c>
      <c r="D64" s="88" t="s">
        <v>120</v>
      </c>
      <c r="E64" s="88" t="s">
        <v>313</v>
      </c>
      <c r="F64" s="110">
        <v>520024126</v>
      </c>
      <c r="G64" s="88" t="s">
        <v>332</v>
      </c>
      <c r="H64" s="87" t="s">
        <v>365</v>
      </c>
      <c r="I64" s="87" t="s">
        <v>316</v>
      </c>
      <c r="J64" s="101"/>
      <c r="K64" s="90">
        <v>3.0099999999939691</v>
      </c>
      <c r="L64" s="88" t="s">
        <v>133</v>
      </c>
      <c r="M64" s="89">
        <v>2.4E-2</v>
      </c>
      <c r="N64" s="89">
        <v>2.6299999999969844E-2</v>
      </c>
      <c r="O64" s="90">
        <v>85256.543766000017</v>
      </c>
      <c r="P64" s="102">
        <v>108.91</v>
      </c>
      <c r="Q64" s="90"/>
      <c r="R64" s="90">
        <v>92.852899856000008</v>
      </c>
      <c r="S64" s="91">
        <v>1.3828566255103463E-4</v>
      </c>
      <c r="T64" s="91">
        <f t="shared" si="1"/>
        <v>8.0113887281800739E-4</v>
      </c>
      <c r="U64" s="91">
        <f>R64/'סכום נכסי הקרן'!$C$42</f>
        <v>1.5784071496308111E-4</v>
      </c>
    </row>
    <row r="65" spans="2:21">
      <c r="B65" s="86" t="s">
        <v>388</v>
      </c>
      <c r="C65" s="110">
        <v>2260552</v>
      </c>
      <c r="D65" s="88" t="s">
        <v>120</v>
      </c>
      <c r="E65" s="88" t="s">
        <v>313</v>
      </c>
      <c r="F65" s="110">
        <v>520024126</v>
      </c>
      <c r="G65" s="88" t="s">
        <v>332</v>
      </c>
      <c r="H65" s="87" t="s">
        <v>360</v>
      </c>
      <c r="I65" s="87" t="s">
        <v>131</v>
      </c>
      <c r="J65" s="101"/>
      <c r="K65" s="90">
        <v>4.1299999999972501</v>
      </c>
      <c r="L65" s="88" t="s">
        <v>133</v>
      </c>
      <c r="M65" s="89">
        <v>2.6000000000000002E-2</v>
      </c>
      <c r="N65" s="89">
        <v>2.8399999999977013E-2</v>
      </c>
      <c r="O65" s="90">
        <v>446140.78546500002</v>
      </c>
      <c r="P65" s="102">
        <v>109.24</v>
      </c>
      <c r="Q65" s="90"/>
      <c r="R65" s="90">
        <v>487.36420071800001</v>
      </c>
      <c r="S65" s="91">
        <v>8.666960113190526E-4</v>
      </c>
      <c r="T65" s="91">
        <f t="shared" si="1"/>
        <v>4.2049995963571148E-3</v>
      </c>
      <c r="U65" s="91">
        <f>R65/'סכום נכסי הקרן'!$C$42</f>
        <v>8.2847077482813654E-4</v>
      </c>
    </row>
    <row r="66" spans="2:21">
      <c r="B66" s="86" t="s">
        <v>389</v>
      </c>
      <c r="C66" s="110">
        <v>2260636</v>
      </c>
      <c r="D66" s="88" t="s">
        <v>120</v>
      </c>
      <c r="E66" s="88" t="s">
        <v>313</v>
      </c>
      <c r="F66" s="110">
        <v>520024126</v>
      </c>
      <c r="G66" s="88" t="s">
        <v>332</v>
      </c>
      <c r="H66" s="87" t="s">
        <v>360</v>
      </c>
      <c r="I66" s="87" t="s">
        <v>131</v>
      </c>
      <c r="J66" s="101"/>
      <c r="K66" s="90">
        <v>6.9099999999998714</v>
      </c>
      <c r="L66" s="88" t="s">
        <v>133</v>
      </c>
      <c r="M66" s="89">
        <v>3.4999999999999996E-3</v>
      </c>
      <c r="N66" s="89">
        <v>3.0099999999997032E-2</v>
      </c>
      <c r="O66" s="90">
        <v>2015025.794736</v>
      </c>
      <c r="P66" s="102">
        <v>88.59</v>
      </c>
      <c r="Q66" s="90"/>
      <c r="R66" s="90">
        <v>1785.1114481530001</v>
      </c>
      <c r="S66" s="91">
        <v>9.2016318633408487E-4</v>
      </c>
      <c r="T66" s="91">
        <f t="shared" si="1"/>
        <v>1.5402019491536677E-2</v>
      </c>
      <c r="U66" s="91">
        <f>R66/'סכום נכסי הקרן'!$C$42</f>
        <v>3.0345123060477419E-3</v>
      </c>
    </row>
    <row r="67" spans="2:21">
      <c r="B67" s="86" t="s">
        <v>390</v>
      </c>
      <c r="C67" s="110">
        <v>3230125</v>
      </c>
      <c r="D67" s="88" t="s">
        <v>120</v>
      </c>
      <c r="E67" s="88" t="s">
        <v>313</v>
      </c>
      <c r="F67" s="110">
        <v>520037789</v>
      </c>
      <c r="G67" s="88" t="s">
        <v>332</v>
      </c>
      <c r="H67" s="87" t="s">
        <v>365</v>
      </c>
      <c r="I67" s="87" t="s">
        <v>316</v>
      </c>
      <c r="J67" s="101"/>
      <c r="K67" s="90">
        <v>0.53000000000009562</v>
      </c>
      <c r="L67" s="88" t="s">
        <v>133</v>
      </c>
      <c r="M67" s="89">
        <v>4.9000000000000002E-2</v>
      </c>
      <c r="N67" s="89">
        <v>1.9899999999888108E-2</v>
      </c>
      <c r="O67" s="90">
        <v>89653.079203999994</v>
      </c>
      <c r="P67" s="102">
        <v>113.88</v>
      </c>
      <c r="Q67" s="90">
        <v>2.4671021909999999</v>
      </c>
      <c r="R67" s="90">
        <v>104.564027383</v>
      </c>
      <c r="S67" s="91">
        <v>6.740698462297613E-4</v>
      </c>
      <c r="T67" s="91">
        <f t="shared" si="1"/>
        <v>9.0218299229041007E-4</v>
      </c>
      <c r="U67" s="91">
        <f>R67/'סכום נכסי הקרן'!$C$42</f>
        <v>1.7774846953781399E-4</v>
      </c>
    </row>
    <row r="68" spans="2:21">
      <c r="B68" s="86" t="s">
        <v>392</v>
      </c>
      <c r="C68" s="110">
        <v>3230265</v>
      </c>
      <c r="D68" s="88" t="s">
        <v>120</v>
      </c>
      <c r="E68" s="88" t="s">
        <v>313</v>
      </c>
      <c r="F68" s="110">
        <v>520037789</v>
      </c>
      <c r="G68" s="88" t="s">
        <v>332</v>
      </c>
      <c r="H68" s="87" t="s">
        <v>365</v>
      </c>
      <c r="I68" s="87" t="s">
        <v>316</v>
      </c>
      <c r="J68" s="101"/>
      <c r="K68" s="90">
        <v>3.6900000000001936</v>
      </c>
      <c r="L68" s="88" t="s">
        <v>133</v>
      </c>
      <c r="M68" s="89">
        <v>2.35E-2</v>
      </c>
      <c r="N68" s="89">
        <v>2.6400000000005926E-2</v>
      </c>
      <c r="O68" s="90">
        <v>785294.07575800002</v>
      </c>
      <c r="P68" s="102">
        <v>109.18</v>
      </c>
      <c r="Q68" s="90">
        <v>20.247684896999999</v>
      </c>
      <c r="R68" s="90">
        <v>877.63175680699999</v>
      </c>
      <c r="S68" s="91">
        <v>1.0818512551961335E-3</v>
      </c>
      <c r="T68" s="91">
        <f t="shared" si="1"/>
        <v>7.5722451047630264E-3</v>
      </c>
      <c r="U68" s="91">
        <f>R68/'סכום נכסי הקרן'!$C$42</f>
        <v>1.4918868897315378E-3</v>
      </c>
    </row>
    <row r="69" spans="2:21">
      <c r="B69" s="86" t="s">
        <v>393</v>
      </c>
      <c r="C69" s="110">
        <v>3230190</v>
      </c>
      <c r="D69" s="88" t="s">
        <v>120</v>
      </c>
      <c r="E69" s="88" t="s">
        <v>313</v>
      </c>
      <c r="F69" s="110">
        <v>520037789</v>
      </c>
      <c r="G69" s="88" t="s">
        <v>332</v>
      </c>
      <c r="H69" s="87" t="s">
        <v>365</v>
      </c>
      <c r="I69" s="87" t="s">
        <v>316</v>
      </c>
      <c r="J69" s="101"/>
      <c r="K69" s="90">
        <v>2.1799999999989934</v>
      </c>
      <c r="L69" s="88" t="s">
        <v>133</v>
      </c>
      <c r="M69" s="89">
        <v>1.7600000000000001E-2</v>
      </c>
      <c r="N69" s="89">
        <v>2.4099999999998577E-2</v>
      </c>
      <c r="O69" s="90">
        <v>706906.62116500002</v>
      </c>
      <c r="P69" s="102">
        <v>109.65</v>
      </c>
      <c r="Q69" s="90"/>
      <c r="R69" s="90">
        <v>775.12308657100004</v>
      </c>
      <c r="S69" s="91">
        <v>5.2305680903937406E-4</v>
      </c>
      <c r="T69" s="91">
        <f t="shared" si="1"/>
        <v>6.687795823649539E-3</v>
      </c>
      <c r="U69" s="91">
        <f>R69/'סכום נכסי הקרן'!$C$42</f>
        <v>1.3176323233684236E-3</v>
      </c>
    </row>
    <row r="70" spans="2:21">
      <c r="B70" s="86" t="s">
        <v>394</v>
      </c>
      <c r="C70" s="110">
        <v>3230224</v>
      </c>
      <c r="D70" s="88" t="s">
        <v>120</v>
      </c>
      <c r="E70" s="88" t="s">
        <v>313</v>
      </c>
      <c r="F70" s="110">
        <v>520037789</v>
      </c>
      <c r="G70" s="88" t="s">
        <v>332</v>
      </c>
      <c r="H70" s="87" t="s">
        <v>365</v>
      </c>
      <c r="I70" s="87" t="s">
        <v>316</v>
      </c>
      <c r="J70" s="101"/>
      <c r="K70" s="90">
        <v>0.16000029208921304</v>
      </c>
      <c r="L70" s="88" t="s">
        <v>133</v>
      </c>
      <c r="M70" s="89">
        <v>5.8499999999999996E-2</v>
      </c>
      <c r="N70" s="89">
        <v>1.5200467562828755E-2</v>
      </c>
      <c r="O70" s="90">
        <v>1.4081E-2</v>
      </c>
      <c r="P70" s="102">
        <v>121.19</v>
      </c>
      <c r="Q70" s="90"/>
      <c r="R70" s="90">
        <v>1.7110000000000001E-5</v>
      </c>
      <c r="S70" s="91">
        <v>1.179638828955168E-10</v>
      </c>
      <c r="T70" s="91">
        <f t="shared" si="1"/>
        <v>1.4762582682042481E-10</v>
      </c>
      <c r="U70" s="91">
        <f>R70/'סכום נכסי הקרן'!$C$42</f>
        <v>2.908530199063897E-11</v>
      </c>
    </row>
    <row r="71" spans="2:21">
      <c r="B71" s="86" t="s">
        <v>395</v>
      </c>
      <c r="C71" s="110">
        <v>3230232</v>
      </c>
      <c r="D71" s="88" t="s">
        <v>120</v>
      </c>
      <c r="E71" s="88" t="s">
        <v>313</v>
      </c>
      <c r="F71" s="110">
        <v>520037789</v>
      </c>
      <c r="G71" s="88" t="s">
        <v>332</v>
      </c>
      <c r="H71" s="87" t="s">
        <v>365</v>
      </c>
      <c r="I71" s="87" t="s">
        <v>316</v>
      </c>
      <c r="J71" s="101"/>
      <c r="K71" s="90">
        <v>2.8500000000014691</v>
      </c>
      <c r="L71" s="88" t="s">
        <v>133</v>
      </c>
      <c r="M71" s="89">
        <v>2.1499999999999998E-2</v>
      </c>
      <c r="N71" s="89">
        <v>2.6100000000004616E-2</v>
      </c>
      <c r="O71" s="90">
        <v>861941.60750399996</v>
      </c>
      <c r="P71" s="102">
        <v>110.57</v>
      </c>
      <c r="Q71" s="90"/>
      <c r="R71" s="90">
        <v>953.04887889600002</v>
      </c>
      <c r="S71" s="91">
        <v>6.976490923864397E-4</v>
      </c>
      <c r="T71" s="91">
        <f t="shared" si="1"/>
        <v>8.2229473259673256E-3</v>
      </c>
      <c r="U71" s="91">
        <f>R71/'סכום נכסי הקרן'!$C$42</f>
        <v>1.6200885128305124E-3</v>
      </c>
    </row>
    <row r="72" spans="2:21">
      <c r="B72" s="86" t="s">
        <v>396</v>
      </c>
      <c r="C72" s="110">
        <v>3230273</v>
      </c>
      <c r="D72" s="88" t="s">
        <v>120</v>
      </c>
      <c r="E72" s="88" t="s">
        <v>313</v>
      </c>
      <c r="F72" s="110">
        <v>520037789</v>
      </c>
      <c r="G72" s="88" t="s">
        <v>332</v>
      </c>
      <c r="H72" s="87" t="s">
        <v>365</v>
      </c>
      <c r="I72" s="87" t="s">
        <v>316</v>
      </c>
      <c r="J72" s="101"/>
      <c r="K72" s="90">
        <v>4.4000000000003192</v>
      </c>
      <c r="L72" s="88" t="s">
        <v>133</v>
      </c>
      <c r="M72" s="89">
        <v>2.2499999999999999E-2</v>
      </c>
      <c r="N72" s="89">
        <v>2.9300000000000642E-2</v>
      </c>
      <c r="O72" s="90">
        <v>1163863.0430340001</v>
      </c>
      <c r="P72" s="102">
        <v>107.83</v>
      </c>
      <c r="Q72" s="90"/>
      <c r="R72" s="90">
        <v>1254.993488244</v>
      </c>
      <c r="S72" s="91">
        <v>1.1002540865366777E-3</v>
      </c>
      <c r="T72" s="91">
        <f t="shared" si="1"/>
        <v>1.0828138594755675E-2</v>
      </c>
      <c r="U72" s="91">
        <f>R72/'סכום נכסי הקרן'!$C$42</f>
        <v>2.1333643835103541E-3</v>
      </c>
    </row>
    <row r="73" spans="2:21">
      <c r="B73" s="86" t="s">
        <v>397</v>
      </c>
      <c r="C73" s="110">
        <v>3230372</v>
      </c>
      <c r="D73" s="88" t="s">
        <v>120</v>
      </c>
      <c r="E73" s="88" t="s">
        <v>313</v>
      </c>
      <c r="F73" s="110">
        <v>520037789</v>
      </c>
      <c r="G73" s="88" t="s">
        <v>332</v>
      </c>
      <c r="H73" s="87" t="s">
        <v>365</v>
      </c>
      <c r="I73" s="87" t="s">
        <v>316</v>
      </c>
      <c r="J73" s="101"/>
      <c r="K73" s="90">
        <v>4.8600000000041579</v>
      </c>
      <c r="L73" s="88" t="s">
        <v>133</v>
      </c>
      <c r="M73" s="89">
        <v>6.5000000000000006E-3</v>
      </c>
      <c r="N73" s="89">
        <v>2.600000000001014E-2</v>
      </c>
      <c r="O73" s="90">
        <v>397558.02628600004</v>
      </c>
      <c r="P73" s="102">
        <v>99.21</v>
      </c>
      <c r="Q73" s="90"/>
      <c r="R73" s="90">
        <v>394.41734072600002</v>
      </c>
      <c r="S73" s="91">
        <v>7.8101866565689318E-4</v>
      </c>
      <c r="T73" s="91">
        <f t="shared" si="1"/>
        <v>3.4030500313845104E-3</v>
      </c>
      <c r="U73" s="91">
        <f>R73/'סכום נכסי הקרן'!$C$42</f>
        <v>6.7047033695853046E-4</v>
      </c>
    </row>
    <row r="74" spans="2:21">
      <c r="B74" s="86" t="s">
        <v>398</v>
      </c>
      <c r="C74" s="110">
        <v>3230398</v>
      </c>
      <c r="D74" s="88" t="s">
        <v>120</v>
      </c>
      <c r="E74" s="88" t="s">
        <v>313</v>
      </c>
      <c r="F74" s="110">
        <v>520037789</v>
      </c>
      <c r="G74" s="88" t="s">
        <v>332</v>
      </c>
      <c r="H74" s="87" t="s">
        <v>365</v>
      </c>
      <c r="I74" s="87" t="s">
        <v>316</v>
      </c>
      <c r="J74" s="101"/>
      <c r="K74" s="90">
        <v>5.57000000002623</v>
      </c>
      <c r="L74" s="88" t="s">
        <v>133</v>
      </c>
      <c r="M74" s="89">
        <v>1.43E-2</v>
      </c>
      <c r="N74" s="89">
        <v>2.8099999999398242E-2</v>
      </c>
      <c r="O74" s="90">
        <v>6389.6736110000002</v>
      </c>
      <c r="P74" s="102">
        <v>101.43</v>
      </c>
      <c r="Q74" s="90"/>
      <c r="R74" s="90">
        <v>6.4810461190000002</v>
      </c>
      <c r="S74" s="91">
        <v>1.5714888369404822E-5</v>
      </c>
      <c r="T74" s="91">
        <f t="shared" si="1"/>
        <v>5.5918748800624224E-5</v>
      </c>
      <c r="U74" s="91">
        <f>R74/'סכום נכסי הקרן'!$C$42</f>
        <v>1.101713521837368E-5</v>
      </c>
    </row>
    <row r="75" spans="2:21">
      <c r="B75" s="86" t="s">
        <v>399</v>
      </c>
      <c r="C75" s="110">
        <v>3230422</v>
      </c>
      <c r="D75" s="88" t="s">
        <v>120</v>
      </c>
      <c r="E75" s="88" t="s">
        <v>313</v>
      </c>
      <c r="F75" s="110">
        <v>520037789</v>
      </c>
      <c r="G75" s="88" t="s">
        <v>332</v>
      </c>
      <c r="H75" s="87" t="s">
        <v>365</v>
      </c>
      <c r="I75" s="87" t="s">
        <v>316</v>
      </c>
      <c r="J75" s="101"/>
      <c r="K75" s="90">
        <v>6.3300000000032419</v>
      </c>
      <c r="L75" s="88" t="s">
        <v>133</v>
      </c>
      <c r="M75" s="89">
        <v>2.5000000000000001E-3</v>
      </c>
      <c r="N75" s="89">
        <v>2.9000000000012873E-2</v>
      </c>
      <c r="O75" s="90">
        <v>943382.37058300001</v>
      </c>
      <c r="P75" s="102">
        <v>90.61</v>
      </c>
      <c r="Q75" s="90"/>
      <c r="R75" s="90">
        <v>854.79874503099984</v>
      </c>
      <c r="S75" s="91">
        <v>7.1154317622403236E-4</v>
      </c>
      <c r="T75" s="91">
        <f t="shared" ref="T75:T106" si="2">IFERROR(R75/$R$11,0)</f>
        <v>7.3752408825402023E-3</v>
      </c>
      <c r="U75" s="91">
        <f>R75/'סכום נכסי הקרן'!$C$42</f>
        <v>1.4530730356777225E-3</v>
      </c>
    </row>
    <row r="76" spans="2:21">
      <c r="B76" s="86" t="s">
        <v>400</v>
      </c>
      <c r="C76" s="110">
        <v>1194638</v>
      </c>
      <c r="D76" s="88" t="s">
        <v>120</v>
      </c>
      <c r="E76" s="88" t="s">
        <v>313</v>
      </c>
      <c r="F76" s="110">
        <v>520037789</v>
      </c>
      <c r="G76" s="88" t="s">
        <v>332</v>
      </c>
      <c r="H76" s="87" t="s">
        <v>365</v>
      </c>
      <c r="I76" s="87" t="s">
        <v>316</v>
      </c>
      <c r="J76" s="101"/>
      <c r="K76" s="90">
        <v>7.1599999999970496</v>
      </c>
      <c r="L76" s="88" t="s">
        <v>133</v>
      </c>
      <c r="M76" s="89">
        <v>3.61E-2</v>
      </c>
      <c r="N76" s="89">
        <v>3.3999999999989206E-2</v>
      </c>
      <c r="O76" s="90">
        <v>546495.18739199999</v>
      </c>
      <c r="P76" s="102">
        <v>101.69</v>
      </c>
      <c r="Q76" s="90"/>
      <c r="R76" s="90">
        <v>555.73096727899997</v>
      </c>
      <c r="S76" s="91">
        <v>1.1894992031308157E-3</v>
      </c>
      <c r="T76" s="91">
        <f t="shared" si="2"/>
        <v>4.7948710423306147E-3</v>
      </c>
      <c r="U76" s="91">
        <f>R76/'סכום נכסי הקרן'!$C$42</f>
        <v>9.4468749321213426E-4</v>
      </c>
    </row>
    <row r="77" spans="2:21">
      <c r="B77" s="86" t="s">
        <v>401</v>
      </c>
      <c r="C77" s="110">
        <v>1940600</v>
      </c>
      <c r="D77" s="88" t="s">
        <v>120</v>
      </c>
      <c r="E77" s="88" t="s">
        <v>313</v>
      </c>
      <c r="F77" s="110">
        <v>520032640</v>
      </c>
      <c r="G77" s="88" t="s">
        <v>318</v>
      </c>
      <c r="H77" s="87" t="s">
        <v>360</v>
      </c>
      <c r="I77" s="87" t="s">
        <v>131</v>
      </c>
      <c r="J77" s="101"/>
      <c r="K77" s="90">
        <v>8.0000000000108859E-2</v>
      </c>
      <c r="L77" s="88" t="s">
        <v>133</v>
      </c>
      <c r="M77" s="89">
        <v>1.4199999999999999E-2</v>
      </c>
      <c r="N77" s="89">
        <v>4.4100000000022593E-2</v>
      </c>
      <c r="O77" s="90">
        <v>13.22662</v>
      </c>
      <c r="P77" s="102">
        <v>5556000</v>
      </c>
      <c r="Q77" s="90"/>
      <c r="R77" s="90">
        <v>734.87101037399998</v>
      </c>
      <c r="S77" s="91">
        <v>6.2410324163638938E-4</v>
      </c>
      <c r="T77" s="91">
        <f t="shared" si="2"/>
        <v>6.3404991532918023E-3</v>
      </c>
      <c r="U77" s="91">
        <f>R77/'סכום נכסי הקרן'!$C$42</f>
        <v>1.2492077884800569E-3</v>
      </c>
    </row>
    <row r="78" spans="2:21">
      <c r="B78" s="86" t="s">
        <v>402</v>
      </c>
      <c r="C78" s="110">
        <v>1940626</v>
      </c>
      <c r="D78" s="88" t="s">
        <v>120</v>
      </c>
      <c r="E78" s="88" t="s">
        <v>313</v>
      </c>
      <c r="F78" s="110">
        <v>520032640</v>
      </c>
      <c r="G78" s="88" t="s">
        <v>318</v>
      </c>
      <c r="H78" s="87" t="s">
        <v>360</v>
      </c>
      <c r="I78" s="87" t="s">
        <v>131</v>
      </c>
      <c r="J78" s="101"/>
      <c r="K78" s="90">
        <v>0.7500000000013326</v>
      </c>
      <c r="L78" s="88" t="s">
        <v>133</v>
      </c>
      <c r="M78" s="89">
        <v>1.5900000000000001E-2</v>
      </c>
      <c r="N78" s="89">
        <v>1.9900000000017591E-2</v>
      </c>
      <c r="O78" s="90">
        <v>10.320069999999998</v>
      </c>
      <c r="P78" s="102">
        <v>5453667</v>
      </c>
      <c r="Q78" s="90"/>
      <c r="R78" s="90">
        <v>562.82226269899991</v>
      </c>
      <c r="S78" s="91">
        <v>6.8938343353373399E-4</v>
      </c>
      <c r="T78" s="91">
        <f t="shared" si="2"/>
        <v>4.8560550487365406E-3</v>
      </c>
      <c r="U78" s="91">
        <f>R78/'סכום נכסי הקרן'!$C$42</f>
        <v>9.5674199168060492E-4</v>
      </c>
    </row>
    <row r="79" spans="2:21">
      <c r="B79" s="86" t="s">
        <v>403</v>
      </c>
      <c r="C79" s="110">
        <v>1940725</v>
      </c>
      <c r="D79" s="88" t="s">
        <v>120</v>
      </c>
      <c r="E79" s="88" t="s">
        <v>313</v>
      </c>
      <c r="F79" s="110">
        <v>520032640</v>
      </c>
      <c r="G79" s="88" t="s">
        <v>318</v>
      </c>
      <c r="H79" s="87" t="s">
        <v>360</v>
      </c>
      <c r="I79" s="87" t="s">
        <v>131</v>
      </c>
      <c r="J79" s="101"/>
      <c r="K79" s="90">
        <v>2.9800000000012776</v>
      </c>
      <c r="L79" s="88" t="s">
        <v>133</v>
      </c>
      <c r="M79" s="89">
        <v>2.5899999999999999E-2</v>
      </c>
      <c r="N79" s="89">
        <v>3.8400000000022361E-2</v>
      </c>
      <c r="O79" s="90">
        <v>16.341488999999999</v>
      </c>
      <c r="P79" s="102">
        <v>5363461</v>
      </c>
      <c r="Q79" s="90"/>
      <c r="R79" s="90">
        <v>876.46935650600005</v>
      </c>
      <c r="S79" s="91">
        <v>7.736348530038346E-4</v>
      </c>
      <c r="T79" s="91">
        <f t="shared" si="2"/>
        <v>7.5622158642293363E-3</v>
      </c>
      <c r="U79" s="91">
        <f>R79/'סכום נכסי הקרן'!$C$42</f>
        <v>1.4899109245773243E-3</v>
      </c>
    </row>
    <row r="80" spans="2:21">
      <c r="B80" s="86" t="s">
        <v>404</v>
      </c>
      <c r="C80" s="110">
        <v>1940691</v>
      </c>
      <c r="D80" s="88" t="s">
        <v>120</v>
      </c>
      <c r="E80" s="88" t="s">
        <v>313</v>
      </c>
      <c r="F80" s="110">
        <v>520032640</v>
      </c>
      <c r="G80" s="88" t="s">
        <v>318</v>
      </c>
      <c r="H80" s="87" t="s">
        <v>360</v>
      </c>
      <c r="I80" s="87" t="s">
        <v>131</v>
      </c>
      <c r="J80" s="101"/>
      <c r="K80" s="90">
        <v>1.9900000000019804</v>
      </c>
      <c r="L80" s="88" t="s">
        <v>133</v>
      </c>
      <c r="M80" s="89">
        <v>2.0199999999999999E-2</v>
      </c>
      <c r="N80" s="89">
        <v>3.2600000000023249E-2</v>
      </c>
      <c r="O80" s="90">
        <v>8.5576229999999995</v>
      </c>
      <c r="P80" s="102">
        <v>5317749</v>
      </c>
      <c r="Q80" s="90">
        <v>9.4188222560000003</v>
      </c>
      <c r="R80" s="90">
        <v>464.49172239200004</v>
      </c>
      <c r="S80" s="91">
        <v>4.0663449750534569E-4</v>
      </c>
      <c r="T80" s="91">
        <f t="shared" si="2"/>
        <v>4.0076548550182492E-3</v>
      </c>
      <c r="U80" s="91">
        <f>R80/'סכום נכסי הקרן'!$C$42</f>
        <v>7.8958983155601181E-4</v>
      </c>
    </row>
    <row r="81" spans="2:21">
      <c r="B81" s="86" t="s">
        <v>405</v>
      </c>
      <c r="C81" s="110">
        <v>6620462</v>
      </c>
      <c r="D81" s="88" t="s">
        <v>120</v>
      </c>
      <c r="E81" s="88" t="s">
        <v>313</v>
      </c>
      <c r="F81" s="110">
        <v>520000118</v>
      </c>
      <c r="G81" s="88" t="s">
        <v>318</v>
      </c>
      <c r="H81" s="87" t="s">
        <v>360</v>
      </c>
      <c r="I81" s="87" t="s">
        <v>131</v>
      </c>
      <c r="J81" s="101"/>
      <c r="K81" s="90">
        <v>3.2100000000025397</v>
      </c>
      <c r="L81" s="88" t="s">
        <v>133</v>
      </c>
      <c r="M81" s="89">
        <v>2.9700000000000001E-2</v>
      </c>
      <c r="N81" s="89">
        <v>3.4900000000041981E-2</v>
      </c>
      <c r="O81" s="90">
        <v>3.5348139999999999</v>
      </c>
      <c r="P81" s="102">
        <v>5458000</v>
      </c>
      <c r="Q81" s="90"/>
      <c r="R81" s="90">
        <v>192.93015033100002</v>
      </c>
      <c r="S81" s="91">
        <v>2.524867142857143E-4</v>
      </c>
      <c r="T81" s="91">
        <f t="shared" si="2"/>
        <v>1.6646097581065305E-3</v>
      </c>
      <c r="U81" s="91">
        <f>R81/'סכום נכסי הקרן'!$C$42</f>
        <v>3.2796210902843429E-4</v>
      </c>
    </row>
    <row r="82" spans="2:21">
      <c r="B82" s="86" t="s">
        <v>406</v>
      </c>
      <c r="C82" s="110">
        <v>6620553</v>
      </c>
      <c r="D82" s="88" t="s">
        <v>120</v>
      </c>
      <c r="E82" s="88" t="s">
        <v>313</v>
      </c>
      <c r="F82" s="110">
        <v>520000118</v>
      </c>
      <c r="G82" s="88" t="s">
        <v>318</v>
      </c>
      <c r="H82" s="87" t="s">
        <v>360</v>
      </c>
      <c r="I82" s="87" t="s">
        <v>131</v>
      </c>
      <c r="J82" s="101"/>
      <c r="K82" s="90">
        <v>4.8700000000088028</v>
      </c>
      <c r="L82" s="88" t="s">
        <v>133</v>
      </c>
      <c r="M82" s="89">
        <v>8.3999999999999995E-3</v>
      </c>
      <c r="N82" s="89">
        <v>3.940000000008393E-2</v>
      </c>
      <c r="O82" s="90">
        <v>4.2755049999999999</v>
      </c>
      <c r="P82" s="102">
        <v>4570000</v>
      </c>
      <c r="Q82" s="90"/>
      <c r="R82" s="90">
        <v>195.39057104400001</v>
      </c>
      <c r="S82" s="91">
        <v>5.3759650446372437E-4</v>
      </c>
      <c r="T82" s="91">
        <f t="shared" si="2"/>
        <v>1.6858383754111898E-3</v>
      </c>
      <c r="U82" s="91">
        <f>R82/'סכום נכסי הקרן'!$C$42</f>
        <v>3.3214458006651889E-4</v>
      </c>
    </row>
    <row r="83" spans="2:21">
      <c r="B83" s="86" t="s">
        <v>407</v>
      </c>
      <c r="C83" s="110">
        <v>1191329</v>
      </c>
      <c r="D83" s="88" t="s">
        <v>120</v>
      </c>
      <c r="E83" s="88" t="s">
        <v>313</v>
      </c>
      <c r="F83" s="110">
        <v>520000118</v>
      </c>
      <c r="G83" s="88" t="s">
        <v>318</v>
      </c>
      <c r="H83" s="87" t="s">
        <v>360</v>
      </c>
      <c r="I83" s="87" t="s">
        <v>131</v>
      </c>
      <c r="J83" s="101"/>
      <c r="K83" s="90">
        <v>5.2299999999980651</v>
      </c>
      <c r="L83" s="88" t="s">
        <v>133</v>
      </c>
      <c r="M83" s="89">
        <v>3.0899999999999997E-2</v>
      </c>
      <c r="N83" s="89">
        <v>3.3899999999979086E-2</v>
      </c>
      <c r="O83" s="90">
        <v>10.171271000000001</v>
      </c>
      <c r="P83" s="102">
        <v>5032053</v>
      </c>
      <c r="Q83" s="90"/>
      <c r="R83" s="90">
        <v>511.82372531300001</v>
      </c>
      <c r="S83" s="91">
        <v>5.3533005263157899E-4</v>
      </c>
      <c r="T83" s="91">
        <f t="shared" si="2"/>
        <v>4.4160374421766003E-3</v>
      </c>
      <c r="U83" s="91">
        <f>R83/'סכום נכסי הקרן'!$C$42</f>
        <v>8.7004953925788728E-4</v>
      </c>
    </row>
    <row r="84" spans="2:21">
      <c r="B84" s="86" t="s">
        <v>408</v>
      </c>
      <c r="C84" s="110">
        <v>1157569</v>
      </c>
      <c r="D84" s="88" t="s">
        <v>120</v>
      </c>
      <c r="E84" s="88" t="s">
        <v>313</v>
      </c>
      <c r="F84" s="110">
        <v>513765859</v>
      </c>
      <c r="G84" s="88" t="s">
        <v>332</v>
      </c>
      <c r="H84" s="87" t="s">
        <v>365</v>
      </c>
      <c r="I84" s="87" t="s">
        <v>316</v>
      </c>
      <c r="J84" s="101"/>
      <c r="K84" s="90">
        <v>3.4399999999999418</v>
      </c>
      <c r="L84" s="88" t="s">
        <v>133</v>
      </c>
      <c r="M84" s="89">
        <v>1.4199999999999999E-2</v>
      </c>
      <c r="N84" s="89">
        <v>2.9200000000004091E-2</v>
      </c>
      <c r="O84" s="90">
        <v>656880.83441899996</v>
      </c>
      <c r="P84" s="102">
        <v>104.19</v>
      </c>
      <c r="Q84" s="90"/>
      <c r="R84" s="90">
        <v>684.40408986600005</v>
      </c>
      <c r="S84" s="91">
        <v>6.8226168762002188E-4</v>
      </c>
      <c r="T84" s="91">
        <f t="shared" si="2"/>
        <v>5.9050683603593564E-3</v>
      </c>
      <c r="U84" s="91">
        <f>R84/'סכום נכסי הקרן'!$C$42</f>
        <v>1.1634190319918774E-3</v>
      </c>
    </row>
    <row r="85" spans="2:21">
      <c r="B85" s="86" t="s">
        <v>410</v>
      </c>
      <c r="C85" s="110">
        <v>1129899</v>
      </c>
      <c r="D85" s="88" t="s">
        <v>120</v>
      </c>
      <c r="E85" s="88" t="s">
        <v>313</v>
      </c>
      <c r="F85" s="110">
        <v>513821488</v>
      </c>
      <c r="G85" s="88" t="s">
        <v>332</v>
      </c>
      <c r="H85" s="87" t="s">
        <v>365</v>
      </c>
      <c r="I85" s="87" t="s">
        <v>316</v>
      </c>
      <c r="J85" s="101"/>
      <c r="K85" s="90">
        <v>0.9700000000032164</v>
      </c>
      <c r="L85" s="88" t="s">
        <v>133</v>
      </c>
      <c r="M85" s="89">
        <v>0.04</v>
      </c>
      <c r="N85" s="89">
        <v>1.8500000000160815E-2</v>
      </c>
      <c r="O85" s="90">
        <v>22386.150925000002</v>
      </c>
      <c r="P85" s="102">
        <v>111.11</v>
      </c>
      <c r="Q85" s="90"/>
      <c r="R85" s="90">
        <v>24.873251835999998</v>
      </c>
      <c r="S85" s="91">
        <v>1.3748863527683771E-4</v>
      </c>
      <c r="T85" s="91">
        <f t="shared" si="2"/>
        <v>2.1460750251327582E-4</v>
      </c>
      <c r="U85" s="91">
        <f>R85/'סכום נכסי הקרן'!$C$42</f>
        <v>4.2282059680846005E-5</v>
      </c>
    </row>
    <row r="86" spans="2:21">
      <c r="B86" s="86" t="s">
        <v>412</v>
      </c>
      <c r="C86" s="110">
        <v>1136753</v>
      </c>
      <c r="D86" s="88" t="s">
        <v>120</v>
      </c>
      <c r="E86" s="88" t="s">
        <v>313</v>
      </c>
      <c r="F86" s="110">
        <v>513821488</v>
      </c>
      <c r="G86" s="88" t="s">
        <v>332</v>
      </c>
      <c r="H86" s="87" t="s">
        <v>365</v>
      </c>
      <c r="I86" s="87" t="s">
        <v>316</v>
      </c>
      <c r="J86" s="101"/>
      <c r="K86" s="90">
        <v>3.3000000000015435</v>
      </c>
      <c r="L86" s="88" t="s">
        <v>133</v>
      </c>
      <c r="M86" s="89">
        <v>0.04</v>
      </c>
      <c r="N86" s="89">
        <v>2.7000000000005145E-2</v>
      </c>
      <c r="O86" s="90">
        <v>849109.81691599998</v>
      </c>
      <c r="P86" s="102">
        <v>114.48</v>
      </c>
      <c r="Q86" s="90"/>
      <c r="R86" s="90">
        <v>972.06090516500001</v>
      </c>
      <c r="S86" s="91">
        <v>9.122985032364089E-4</v>
      </c>
      <c r="T86" s="91">
        <f t="shared" si="2"/>
        <v>8.3869839184566742E-3</v>
      </c>
      <c r="U86" s="91">
        <f>R86/'סכום נכסי הקרן'!$C$42</f>
        <v>1.6524070707199237E-3</v>
      </c>
    </row>
    <row r="87" spans="2:21">
      <c r="B87" s="86" t="s">
        <v>413</v>
      </c>
      <c r="C87" s="110">
        <v>1138544</v>
      </c>
      <c r="D87" s="88" t="s">
        <v>120</v>
      </c>
      <c r="E87" s="88" t="s">
        <v>313</v>
      </c>
      <c r="F87" s="110">
        <v>513821488</v>
      </c>
      <c r="G87" s="88" t="s">
        <v>332</v>
      </c>
      <c r="H87" s="87" t="s">
        <v>365</v>
      </c>
      <c r="I87" s="87" t="s">
        <v>316</v>
      </c>
      <c r="J87" s="101"/>
      <c r="K87" s="90">
        <v>4.6599999999933646</v>
      </c>
      <c r="L87" s="88" t="s">
        <v>133</v>
      </c>
      <c r="M87" s="89">
        <v>3.5000000000000003E-2</v>
      </c>
      <c r="N87" s="89">
        <v>2.7899999999954093E-2</v>
      </c>
      <c r="O87" s="90">
        <v>260453.09606400001</v>
      </c>
      <c r="P87" s="102">
        <v>114.59</v>
      </c>
      <c r="Q87" s="90"/>
      <c r="R87" s="90">
        <v>298.45320600300005</v>
      </c>
      <c r="S87" s="91">
        <v>2.9203250102690335E-4</v>
      </c>
      <c r="T87" s="91">
        <f t="shared" si="2"/>
        <v>2.5750672883342756E-3</v>
      </c>
      <c r="U87" s="91">
        <f>R87/'סכום נכסי הקרן'!$C$42</f>
        <v>5.0734083148285447E-4</v>
      </c>
    </row>
    <row r="88" spans="2:21">
      <c r="B88" s="86" t="s">
        <v>414</v>
      </c>
      <c r="C88" s="110">
        <v>1171271</v>
      </c>
      <c r="D88" s="88" t="s">
        <v>120</v>
      </c>
      <c r="E88" s="88" t="s">
        <v>313</v>
      </c>
      <c r="F88" s="110">
        <v>513821488</v>
      </c>
      <c r="G88" s="88" t="s">
        <v>332</v>
      </c>
      <c r="H88" s="87" t="s">
        <v>365</v>
      </c>
      <c r="I88" s="87" t="s">
        <v>316</v>
      </c>
      <c r="J88" s="101"/>
      <c r="K88" s="90">
        <v>6.940000000000798</v>
      </c>
      <c r="L88" s="88" t="s">
        <v>133</v>
      </c>
      <c r="M88" s="89">
        <v>2.5000000000000001E-2</v>
      </c>
      <c r="N88" s="89">
        <v>2.8799999999996009E-2</v>
      </c>
      <c r="O88" s="90">
        <v>471339.76629500004</v>
      </c>
      <c r="P88" s="102">
        <v>106.35</v>
      </c>
      <c r="Q88" s="90"/>
      <c r="R88" s="90">
        <v>501.26981103999998</v>
      </c>
      <c r="S88" s="91">
        <v>7.5934607490977396E-4</v>
      </c>
      <c r="T88" s="91">
        <f t="shared" si="2"/>
        <v>4.3249778091699652E-3</v>
      </c>
      <c r="U88" s="91">
        <f>R88/'סכום נכסי הקרן'!$C$42</f>
        <v>8.521089323722344E-4</v>
      </c>
    </row>
    <row r="89" spans="2:21">
      <c r="B89" s="86" t="s">
        <v>415</v>
      </c>
      <c r="C89" s="110">
        <v>7770217</v>
      </c>
      <c r="D89" s="88" t="s">
        <v>120</v>
      </c>
      <c r="E89" s="88" t="s">
        <v>313</v>
      </c>
      <c r="F89" s="110">
        <v>520022732</v>
      </c>
      <c r="G89" s="88" t="s">
        <v>417</v>
      </c>
      <c r="H89" s="87" t="s">
        <v>365</v>
      </c>
      <c r="I89" s="87" t="s">
        <v>316</v>
      </c>
      <c r="J89" s="101"/>
      <c r="K89" s="90">
        <v>2.85</v>
      </c>
      <c r="L89" s="88" t="s">
        <v>133</v>
      </c>
      <c r="M89" s="89">
        <v>4.2999999999999997E-2</v>
      </c>
      <c r="N89" s="89">
        <v>2.3993399339934E-2</v>
      </c>
      <c r="O89" s="90">
        <v>1.346E-3</v>
      </c>
      <c r="P89" s="102">
        <v>117.08</v>
      </c>
      <c r="Q89" s="90"/>
      <c r="R89" s="90">
        <v>1.5149999999999999E-6</v>
      </c>
      <c r="S89" s="91">
        <v>2.1997430778530585E-12</v>
      </c>
      <c r="T89" s="91">
        <f t="shared" si="2"/>
        <v>1.3071486126998456E-11</v>
      </c>
      <c r="U89" s="91">
        <f>R89/'סכום נכסי הקרן'!$C$42</f>
        <v>2.575349650252369E-12</v>
      </c>
    </row>
    <row r="90" spans="2:21">
      <c r="B90" s="86" t="s">
        <v>418</v>
      </c>
      <c r="C90" s="110">
        <v>1410281</v>
      </c>
      <c r="D90" s="88" t="s">
        <v>120</v>
      </c>
      <c r="E90" s="88" t="s">
        <v>313</v>
      </c>
      <c r="F90" s="110">
        <v>520034372</v>
      </c>
      <c r="G90" s="88" t="s">
        <v>129</v>
      </c>
      <c r="H90" s="87" t="s">
        <v>365</v>
      </c>
      <c r="I90" s="87" t="s">
        <v>316</v>
      </c>
      <c r="J90" s="101"/>
      <c r="K90" s="90">
        <v>3.0000000007048569E-2</v>
      </c>
      <c r="L90" s="88" t="s">
        <v>133</v>
      </c>
      <c r="M90" s="89">
        <v>2.1499999999999998E-2</v>
      </c>
      <c r="N90" s="89">
        <v>5.8300000000434282E-2</v>
      </c>
      <c r="O90" s="90">
        <v>39975.047313000003</v>
      </c>
      <c r="P90" s="102">
        <v>110.02</v>
      </c>
      <c r="Q90" s="90"/>
      <c r="R90" s="90">
        <v>43.980546023000002</v>
      </c>
      <c r="S90" s="91">
        <v>6.8559715180555644E-4</v>
      </c>
      <c r="T90" s="91">
        <f t="shared" si="2"/>
        <v>3.7946607075740044E-4</v>
      </c>
      <c r="U90" s="91">
        <f>R90/'סכום נכסי הקרן'!$C$42</f>
        <v>7.4762563576396895E-5</v>
      </c>
    </row>
    <row r="91" spans="2:21">
      <c r="B91" s="86" t="s">
        <v>420</v>
      </c>
      <c r="C91" s="110">
        <v>1410307</v>
      </c>
      <c r="D91" s="88" t="s">
        <v>120</v>
      </c>
      <c r="E91" s="88" t="s">
        <v>313</v>
      </c>
      <c r="F91" s="110">
        <v>520034372</v>
      </c>
      <c r="G91" s="88" t="s">
        <v>129</v>
      </c>
      <c r="H91" s="87" t="s">
        <v>365</v>
      </c>
      <c r="I91" s="87" t="s">
        <v>316</v>
      </c>
      <c r="J91" s="101"/>
      <c r="K91" s="90">
        <v>1.6799999999986959</v>
      </c>
      <c r="L91" s="88" t="s">
        <v>133</v>
      </c>
      <c r="M91" s="89">
        <v>1.8000000000000002E-2</v>
      </c>
      <c r="N91" s="89">
        <v>2.8999999999984954E-2</v>
      </c>
      <c r="O91" s="90">
        <v>370524.23566100001</v>
      </c>
      <c r="P91" s="102">
        <v>107.61</v>
      </c>
      <c r="Q91" s="90"/>
      <c r="R91" s="90">
        <v>398.72112541400003</v>
      </c>
      <c r="S91" s="91">
        <v>3.5089240193871956E-4</v>
      </c>
      <c r="T91" s="91">
        <f t="shared" si="2"/>
        <v>3.4401832735249595E-3</v>
      </c>
      <c r="U91" s="91">
        <f>R91/'סכום נכסי הקרן'!$C$42</f>
        <v>6.7778634381727792E-4</v>
      </c>
    </row>
    <row r="92" spans="2:21">
      <c r="B92" s="86" t="s">
        <v>421</v>
      </c>
      <c r="C92" s="110">
        <v>1192749</v>
      </c>
      <c r="D92" s="88" t="s">
        <v>120</v>
      </c>
      <c r="E92" s="88" t="s">
        <v>313</v>
      </c>
      <c r="F92" s="110">
        <v>520034372</v>
      </c>
      <c r="G92" s="88" t="s">
        <v>129</v>
      </c>
      <c r="H92" s="87" t="s">
        <v>365</v>
      </c>
      <c r="I92" s="87" t="s">
        <v>316</v>
      </c>
      <c r="J92" s="101"/>
      <c r="K92" s="90">
        <v>4.1800000000049211</v>
      </c>
      <c r="L92" s="88" t="s">
        <v>133</v>
      </c>
      <c r="M92" s="89">
        <v>2.2000000000000002E-2</v>
      </c>
      <c r="N92" s="89">
        <v>2.7400000000026931E-2</v>
      </c>
      <c r="O92" s="90">
        <v>218163.26189799997</v>
      </c>
      <c r="P92" s="102">
        <v>98.73</v>
      </c>
      <c r="Q92" s="90"/>
      <c r="R92" s="90">
        <v>215.39259003299998</v>
      </c>
      <c r="S92" s="91">
        <v>7.5160096310697313E-4</v>
      </c>
      <c r="T92" s="91">
        <f t="shared" si="2"/>
        <v>1.8584166683000827E-3</v>
      </c>
      <c r="U92" s="91">
        <f>R92/'סכום נכסי הקרן'!$C$42</f>
        <v>3.6614602733230263E-4</v>
      </c>
    </row>
    <row r="93" spans="2:21">
      <c r="B93" s="86" t="s">
        <v>422</v>
      </c>
      <c r="C93" s="110">
        <v>1110915</v>
      </c>
      <c r="D93" s="88" t="s">
        <v>120</v>
      </c>
      <c r="E93" s="88" t="s">
        <v>313</v>
      </c>
      <c r="F93" s="110">
        <v>520043605</v>
      </c>
      <c r="G93" s="88" t="s">
        <v>423</v>
      </c>
      <c r="H93" s="87" t="s">
        <v>424</v>
      </c>
      <c r="I93" s="87" t="s">
        <v>316</v>
      </c>
      <c r="J93" s="101"/>
      <c r="K93" s="90">
        <v>6.0300000000013263</v>
      </c>
      <c r="L93" s="88" t="s">
        <v>133</v>
      </c>
      <c r="M93" s="89">
        <v>5.1500000000000004E-2</v>
      </c>
      <c r="N93" s="89">
        <v>3.0000000000005002E-2</v>
      </c>
      <c r="O93" s="90">
        <v>1319619.048867</v>
      </c>
      <c r="P93" s="102">
        <v>151.35</v>
      </c>
      <c r="Q93" s="90"/>
      <c r="R93" s="90">
        <v>1997.2433454450004</v>
      </c>
      <c r="S93" s="91">
        <v>4.2195804970605839E-4</v>
      </c>
      <c r="T93" s="91">
        <f t="shared" si="2"/>
        <v>1.7232302760544098E-2</v>
      </c>
      <c r="U93" s="91">
        <f>R93/'סכום נכסי הקרן'!$C$42</f>
        <v>3.3951154793139629E-3</v>
      </c>
    </row>
    <row r="94" spans="2:21">
      <c r="B94" s="86" t="s">
        <v>425</v>
      </c>
      <c r="C94" s="110">
        <v>2300184</v>
      </c>
      <c r="D94" s="88" t="s">
        <v>120</v>
      </c>
      <c r="E94" s="88" t="s">
        <v>313</v>
      </c>
      <c r="F94" s="110">
        <v>520031931</v>
      </c>
      <c r="G94" s="88" t="s">
        <v>157</v>
      </c>
      <c r="H94" s="87" t="s">
        <v>427</v>
      </c>
      <c r="I94" s="87" t="s">
        <v>131</v>
      </c>
      <c r="J94" s="101"/>
      <c r="K94" s="90">
        <v>1.6299999999983241</v>
      </c>
      <c r="L94" s="88" t="s">
        <v>133</v>
      </c>
      <c r="M94" s="89">
        <v>2.2000000000000002E-2</v>
      </c>
      <c r="N94" s="89">
        <v>2.0199999999972865E-2</v>
      </c>
      <c r="O94" s="90">
        <v>340793.38122000004</v>
      </c>
      <c r="P94" s="102">
        <v>110.3</v>
      </c>
      <c r="Q94" s="90"/>
      <c r="R94" s="90">
        <v>375.89510600099999</v>
      </c>
      <c r="S94" s="91">
        <v>4.2947291208744206E-4</v>
      </c>
      <c r="T94" s="91">
        <f t="shared" si="2"/>
        <v>3.2432393817153041E-3</v>
      </c>
      <c r="U94" s="91">
        <f>R94/'סכום נכסי הקרן'!$C$42</f>
        <v>6.3898437608663535E-4</v>
      </c>
    </row>
    <row r="95" spans="2:21">
      <c r="B95" s="86" t="s">
        <v>428</v>
      </c>
      <c r="C95" s="110">
        <v>2300242</v>
      </c>
      <c r="D95" s="88" t="s">
        <v>120</v>
      </c>
      <c r="E95" s="88" t="s">
        <v>313</v>
      </c>
      <c r="F95" s="110">
        <v>520031931</v>
      </c>
      <c r="G95" s="88" t="s">
        <v>157</v>
      </c>
      <c r="H95" s="87" t="s">
        <v>427</v>
      </c>
      <c r="I95" s="87" t="s">
        <v>131</v>
      </c>
      <c r="J95" s="101"/>
      <c r="K95" s="90">
        <v>4.9200000000003579</v>
      </c>
      <c r="L95" s="88" t="s">
        <v>133</v>
      </c>
      <c r="M95" s="89">
        <v>1.7000000000000001E-2</v>
      </c>
      <c r="N95" s="89">
        <v>2.3700000000005814E-2</v>
      </c>
      <c r="O95" s="90">
        <v>213815.64180700001</v>
      </c>
      <c r="P95" s="102">
        <v>104.57</v>
      </c>
      <c r="Q95" s="90"/>
      <c r="R95" s="90">
        <v>223.587017551</v>
      </c>
      <c r="S95" s="91">
        <v>1.6845958353581671E-4</v>
      </c>
      <c r="T95" s="91">
        <f t="shared" si="2"/>
        <v>1.9291185465972653E-3</v>
      </c>
      <c r="U95" s="91">
        <f>R95/'סכום נכסי הקרן'!$C$42</f>
        <v>3.800757408917084E-4</v>
      </c>
    </row>
    <row r="96" spans="2:21">
      <c r="B96" s="86" t="s">
        <v>429</v>
      </c>
      <c r="C96" s="110">
        <v>2300317</v>
      </c>
      <c r="D96" s="88" t="s">
        <v>120</v>
      </c>
      <c r="E96" s="88" t="s">
        <v>313</v>
      </c>
      <c r="F96" s="110">
        <v>520031931</v>
      </c>
      <c r="G96" s="88" t="s">
        <v>157</v>
      </c>
      <c r="H96" s="87" t="s">
        <v>427</v>
      </c>
      <c r="I96" s="87" t="s">
        <v>131</v>
      </c>
      <c r="J96" s="101"/>
      <c r="K96" s="90">
        <v>9.7899999999537961</v>
      </c>
      <c r="L96" s="88" t="s">
        <v>133</v>
      </c>
      <c r="M96" s="89">
        <v>5.7999999999999996E-3</v>
      </c>
      <c r="N96" s="89">
        <v>2.7499999999835767E-2</v>
      </c>
      <c r="O96" s="90">
        <v>105623.423136</v>
      </c>
      <c r="P96" s="102">
        <v>86.47</v>
      </c>
      <c r="Q96" s="90"/>
      <c r="R96" s="90">
        <v>91.332580718000003</v>
      </c>
      <c r="S96" s="91">
        <v>2.2080182442203933E-4</v>
      </c>
      <c r="T96" s="91">
        <f t="shared" si="2"/>
        <v>7.8802149293617416E-4</v>
      </c>
      <c r="U96" s="91">
        <f>R96/'סכום נכסי הקרן'!$C$42</f>
        <v>1.5525632330610402E-4</v>
      </c>
    </row>
    <row r="97" spans="2:21">
      <c r="B97" s="86" t="s">
        <v>430</v>
      </c>
      <c r="C97" s="110">
        <v>1136084</v>
      </c>
      <c r="D97" s="88" t="s">
        <v>120</v>
      </c>
      <c r="E97" s="88" t="s">
        <v>313</v>
      </c>
      <c r="F97" s="110">
        <v>513623314</v>
      </c>
      <c r="G97" s="88" t="s">
        <v>332</v>
      </c>
      <c r="H97" s="87" t="s">
        <v>427</v>
      </c>
      <c r="I97" s="87" t="s">
        <v>131</v>
      </c>
      <c r="J97" s="101"/>
      <c r="K97" s="90">
        <v>1.0799999997949741</v>
      </c>
      <c r="L97" s="88" t="s">
        <v>133</v>
      </c>
      <c r="M97" s="89">
        <v>2.5000000000000001E-2</v>
      </c>
      <c r="N97" s="89">
        <v>2.8099999990453477E-2</v>
      </c>
      <c r="O97" s="90">
        <v>1420.3097779999998</v>
      </c>
      <c r="P97" s="102">
        <v>109.89</v>
      </c>
      <c r="Q97" s="90"/>
      <c r="R97" s="90">
        <v>1.5607783289999999</v>
      </c>
      <c r="S97" s="91">
        <v>2.0108386358649553E-6</v>
      </c>
      <c r="T97" s="91">
        <f t="shared" si="2"/>
        <v>1.3466463547751375E-5</v>
      </c>
      <c r="U97" s="91">
        <f>R97/'סכום נכסי הקרן'!$C$42</f>
        <v>2.6531682664763215E-6</v>
      </c>
    </row>
    <row r="98" spans="2:21">
      <c r="B98" s="86" t="s">
        <v>431</v>
      </c>
      <c r="C98" s="110">
        <v>1141050</v>
      </c>
      <c r="D98" s="88" t="s">
        <v>120</v>
      </c>
      <c r="E98" s="88" t="s">
        <v>313</v>
      </c>
      <c r="F98" s="110">
        <v>513623314</v>
      </c>
      <c r="G98" s="88" t="s">
        <v>332</v>
      </c>
      <c r="H98" s="87" t="s">
        <v>427</v>
      </c>
      <c r="I98" s="87" t="s">
        <v>131</v>
      </c>
      <c r="J98" s="101"/>
      <c r="K98" s="90">
        <v>2.4200000000028803</v>
      </c>
      <c r="L98" s="88" t="s">
        <v>133</v>
      </c>
      <c r="M98" s="89">
        <v>1.95E-2</v>
      </c>
      <c r="N98" s="89">
        <v>3.4900000000039177E-2</v>
      </c>
      <c r="O98" s="90">
        <v>280003.29875000002</v>
      </c>
      <c r="P98" s="102">
        <v>106.63</v>
      </c>
      <c r="Q98" s="90"/>
      <c r="R98" s="90">
        <v>298.56751676700003</v>
      </c>
      <c r="S98" s="91">
        <v>4.9203008297989592E-4</v>
      </c>
      <c r="T98" s="91">
        <f t="shared" si="2"/>
        <v>2.5760535665955249E-3</v>
      </c>
      <c r="U98" s="91">
        <f>R98/'סכום נכסי הקרן'!$C$42</f>
        <v>5.0753514843736758E-4</v>
      </c>
    </row>
    <row r="99" spans="2:21">
      <c r="B99" s="86" t="s">
        <v>432</v>
      </c>
      <c r="C99" s="110">
        <v>1162221</v>
      </c>
      <c r="D99" s="88" t="s">
        <v>120</v>
      </c>
      <c r="E99" s="88" t="s">
        <v>313</v>
      </c>
      <c r="F99" s="110">
        <v>513623314</v>
      </c>
      <c r="G99" s="88" t="s">
        <v>332</v>
      </c>
      <c r="H99" s="87" t="s">
        <v>427</v>
      </c>
      <c r="I99" s="87" t="s">
        <v>131</v>
      </c>
      <c r="J99" s="101"/>
      <c r="K99" s="90">
        <v>5.6099999999553321</v>
      </c>
      <c r="L99" s="88" t="s">
        <v>133</v>
      </c>
      <c r="M99" s="89">
        <v>1.1699999999999999E-2</v>
      </c>
      <c r="N99" s="89">
        <v>3.7999999999500607E-2</v>
      </c>
      <c r="O99" s="90">
        <v>38384.829624999998</v>
      </c>
      <c r="P99" s="102">
        <v>93.9</v>
      </c>
      <c r="Q99" s="90"/>
      <c r="R99" s="90">
        <v>36.043356701</v>
      </c>
      <c r="S99" s="91">
        <v>5.3211705070296041E-5</v>
      </c>
      <c r="T99" s="91">
        <f t="shared" si="2"/>
        <v>3.1098365484328607E-4</v>
      </c>
      <c r="U99" s="91">
        <f>R99/'סכום נכסי הקרן'!$C$42</f>
        <v>6.1270129421677722E-5</v>
      </c>
    </row>
    <row r="100" spans="2:21">
      <c r="B100" s="86" t="s">
        <v>433</v>
      </c>
      <c r="C100" s="110">
        <v>1156231</v>
      </c>
      <c r="D100" s="88" t="s">
        <v>120</v>
      </c>
      <c r="E100" s="88" t="s">
        <v>313</v>
      </c>
      <c r="F100" s="110">
        <v>513623314</v>
      </c>
      <c r="G100" s="88" t="s">
        <v>332</v>
      </c>
      <c r="H100" s="87" t="s">
        <v>427</v>
      </c>
      <c r="I100" s="87" t="s">
        <v>131</v>
      </c>
      <c r="J100" s="101"/>
      <c r="K100" s="90">
        <v>3.9399999999999995</v>
      </c>
      <c r="L100" s="88" t="s">
        <v>133</v>
      </c>
      <c r="M100" s="89">
        <v>3.3500000000000002E-2</v>
      </c>
      <c r="N100" s="89">
        <v>3.5699999999981941E-2</v>
      </c>
      <c r="O100" s="90">
        <v>255889.977319</v>
      </c>
      <c r="P100" s="102">
        <v>108.2</v>
      </c>
      <c r="Q100" s="90"/>
      <c r="R100" s="90">
        <v>276.87298114999999</v>
      </c>
      <c r="S100" s="91">
        <v>6.1520348602757814E-4</v>
      </c>
      <c r="T100" s="91">
        <f t="shared" si="2"/>
        <v>2.3888721663649706E-3</v>
      </c>
      <c r="U100" s="91">
        <f>R100/'סכום נכסי הקרן'!$C$42</f>
        <v>4.7065659087061601E-4</v>
      </c>
    </row>
    <row r="101" spans="2:21">
      <c r="B101" s="86" t="s">
        <v>434</v>
      </c>
      <c r="C101" s="110">
        <v>1174226</v>
      </c>
      <c r="D101" s="88" t="s">
        <v>120</v>
      </c>
      <c r="E101" s="88" t="s">
        <v>313</v>
      </c>
      <c r="F101" s="110">
        <v>513623314</v>
      </c>
      <c r="G101" s="88" t="s">
        <v>332</v>
      </c>
      <c r="H101" s="87" t="s">
        <v>427</v>
      </c>
      <c r="I101" s="87" t="s">
        <v>131</v>
      </c>
      <c r="J101" s="101"/>
      <c r="K101" s="90">
        <v>5.6199999999978871</v>
      </c>
      <c r="L101" s="88" t="s">
        <v>133</v>
      </c>
      <c r="M101" s="89">
        <v>1.3300000000000001E-2</v>
      </c>
      <c r="N101" s="89">
        <v>3.9099999999992543E-2</v>
      </c>
      <c r="O101" s="90">
        <v>681579.77220799995</v>
      </c>
      <c r="P101" s="102">
        <v>94.4</v>
      </c>
      <c r="Q101" s="90"/>
      <c r="R101" s="90">
        <v>643.41130252799996</v>
      </c>
      <c r="S101" s="91">
        <v>5.7396191343831577E-4</v>
      </c>
      <c r="T101" s="91">
        <f t="shared" si="2"/>
        <v>5.5513808019463755E-3</v>
      </c>
      <c r="U101" s="91">
        <f>R101/'סכום נכסי הקרן'!$C$42</f>
        <v>1.0937353616725452E-3</v>
      </c>
    </row>
    <row r="102" spans="2:21">
      <c r="B102" s="86" t="s">
        <v>435</v>
      </c>
      <c r="C102" s="110">
        <v>1186188</v>
      </c>
      <c r="D102" s="88" t="s">
        <v>120</v>
      </c>
      <c r="E102" s="88" t="s">
        <v>313</v>
      </c>
      <c r="F102" s="110">
        <v>513623314</v>
      </c>
      <c r="G102" s="88" t="s">
        <v>332</v>
      </c>
      <c r="H102" s="87" t="s">
        <v>424</v>
      </c>
      <c r="I102" s="87" t="s">
        <v>316</v>
      </c>
      <c r="J102" s="101"/>
      <c r="K102" s="90">
        <v>5.7800000000058498</v>
      </c>
      <c r="L102" s="88" t="s">
        <v>133</v>
      </c>
      <c r="M102" s="89">
        <v>1.8700000000000001E-2</v>
      </c>
      <c r="N102" s="89">
        <v>3.9300000000042863E-2</v>
      </c>
      <c r="O102" s="90">
        <v>580032.72795500001</v>
      </c>
      <c r="P102" s="102">
        <v>93.72</v>
      </c>
      <c r="Q102" s="90"/>
      <c r="R102" s="90">
        <v>543.60670271900005</v>
      </c>
      <c r="S102" s="91">
        <v>9.7511533106659832E-4</v>
      </c>
      <c r="T102" s="91">
        <f t="shared" si="2"/>
        <v>4.690262358504808E-3</v>
      </c>
      <c r="U102" s="91">
        <f>R102/'סכום נכסי הקרן'!$C$42</f>
        <v>9.2407744668133367E-4</v>
      </c>
    </row>
    <row r="103" spans="2:21">
      <c r="B103" s="86" t="s">
        <v>436</v>
      </c>
      <c r="C103" s="110">
        <v>1185537</v>
      </c>
      <c r="D103" s="88" t="s">
        <v>120</v>
      </c>
      <c r="E103" s="88" t="s">
        <v>313</v>
      </c>
      <c r="F103" s="110">
        <v>513141879</v>
      </c>
      <c r="G103" s="88" t="s">
        <v>318</v>
      </c>
      <c r="H103" s="87" t="s">
        <v>427</v>
      </c>
      <c r="I103" s="87" t="s">
        <v>131</v>
      </c>
      <c r="J103" s="101"/>
      <c r="K103" s="90">
        <v>4.8900000000018284</v>
      </c>
      <c r="L103" s="88" t="s">
        <v>133</v>
      </c>
      <c r="M103" s="89">
        <v>1.09E-2</v>
      </c>
      <c r="N103" s="89">
        <v>3.8200000000015208E-2</v>
      </c>
      <c r="O103" s="90">
        <v>13.385338999999998</v>
      </c>
      <c r="P103" s="102">
        <v>4616513</v>
      </c>
      <c r="Q103" s="90"/>
      <c r="R103" s="90">
        <v>617.93590128300002</v>
      </c>
      <c r="S103" s="91">
        <v>7.3711872900490108E-4</v>
      </c>
      <c r="T103" s="91">
        <f t="shared" si="2"/>
        <v>5.3315779280495206E-3</v>
      </c>
      <c r="U103" s="91">
        <f>R103/'סכום נכסי הקרן'!$C$42</f>
        <v>1.0504297077541629E-3</v>
      </c>
    </row>
    <row r="104" spans="2:21">
      <c r="B104" s="86" t="s">
        <v>437</v>
      </c>
      <c r="C104" s="110">
        <v>1151000</v>
      </c>
      <c r="D104" s="88" t="s">
        <v>120</v>
      </c>
      <c r="E104" s="88" t="s">
        <v>313</v>
      </c>
      <c r="F104" s="110">
        <v>513141879</v>
      </c>
      <c r="G104" s="88" t="s">
        <v>318</v>
      </c>
      <c r="H104" s="87" t="s">
        <v>427</v>
      </c>
      <c r="I104" s="87" t="s">
        <v>131</v>
      </c>
      <c r="J104" s="101"/>
      <c r="K104" s="90">
        <v>1.2599999999977967</v>
      </c>
      <c r="L104" s="88" t="s">
        <v>133</v>
      </c>
      <c r="M104" s="89">
        <v>2.2000000000000002E-2</v>
      </c>
      <c r="N104" s="89">
        <v>2.8499999999981648E-2</v>
      </c>
      <c r="O104" s="90">
        <v>2.4799910000000001</v>
      </c>
      <c r="P104" s="102">
        <v>5490000</v>
      </c>
      <c r="Q104" s="90"/>
      <c r="R104" s="90">
        <v>136.15151800499999</v>
      </c>
      <c r="S104" s="91">
        <v>4.9264819229241164E-4</v>
      </c>
      <c r="T104" s="91">
        <f t="shared" si="2"/>
        <v>1.1747212401136224E-3</v>
      </c>
      <c r="U104" s="91">
        <f>R104/'סכום נכסי הקרן'!$C$42</f>
        <v>2.3144406882871674E-4</v>
      </c>
    </row>
    <row r="105" spans="2:21">
      <c r="B105" s="86" t="s">
        <v>438</v>
      </c>
      <c r="C105" s="110">
        <v>1167030</v>
      </c>
      <c r="D105" s="88" t="s">
        <v>120</v>
      </c>
      <c r="E105" s="88" t="s">
        <v>313</v>
      </c>
      <c r="F105" s="110">
        <v>513141879</v>
      </c>
      <c r="G105" s="88" t="s">
        <v>318</v>
      </c>
      <c r="H105" s="87" t="s">
        <v>427</v>
      </c>
      <c r="I105" s="87" t="s">
        <v>131</v>
      </c>
      <c r="J105" s="101"/>
      <c r="K105" s="90">
        <v>3.0999999999929044</v>
      </c>
      <c r="L105" s="88" t="s">
        <v>133</v>
      </c>
      <c r="M105" s="89">
        <v>2.3199999999999998E-2</v>
      </c>
      <c r="N105" s="89">
        <v>3.5499999999964518E-2</v>
      </c>
      <c r="O105" s="90">
        <v>1.580581</v>
      </c>
      <c r="P105" s="102">
        <v>5350000</v>
      </c>
      <c r="Q105" s="90"/>
      <c r="R105" s="90">
        <v>84.56108530600001</v>
      </c>
      <c r="S105" s="91">
        <v>2.6343016666666668E-4</v>
      </c>
      <c r="T105" s="91">
        <f t="shared" si="2"/>
        <v>7.2959673495796189E-4</v>
      </c>
      <c r="U105" s="91">
        <f>R105/'סכום נכסי הקרן'!$C$42</f>
        <v>1.4374545311403821E-4</v>
      </c>
    </row>
    <row r="106" spans="2:21">
      <c r="B106" s="86" t="s">
        <v>439</v>
      </c>
      <c r="C106" s="110">
        <v>1189497</v>
      </c>
      <c r="D106" s="88" t="s">
        <v>120</v>
      </c>
      <c r="E106" s="88" t="s">
        <v>313</v>
      </c>
      <c r="F106" s="110">
        <v>513141879</v>
      </c>
      <c r="G106" s="88" t="s">
        <v>318</v>
      </c>
      <c r="H106" s="87" t="s">
        <v>427</v>
      </c>
      <c r="I106" s="87" t="s">
        <v>131</v>
      </c>
      <c r="J106" s="101"/>
      <c r="K106" s="90">
        <v>5.5399999999988152</v>
      </c>
      <c r="L106" s="88" t="s">
        <v>133</v>
      </c>
      <c r="M106" s="89">
        <v>2.9900000000000003E-2</v>
      </c>
      <c r="N106" s="89">
        <v>3.0399999999997138E-2</v>
      </c>
      <c r="O106" s="90">
        <v>10.984708000000001</v>
      </c>
      <c r="P106" s="102">
        <v>5074000</v>
      </c>
      <c r="Q106" s="90"/>
      <c r="R106" s="90">
        <v>557.36409892899997</v>
      </c>
      <c r="S106" s="91">
        <v>6.8654425000000006E-4</v>
      </c>
      <c r="T106" s="91">
        <f t="shared" si="2"/>
        <v>4.8089617734900451E-3</v>
      </c>
      <c r="U106" s="91">
        <f>R106/'סכום נכסי הקרן'!$C$42</f>
        <v>9.4746365494391221E-4</v>
      </c>
    </row>
    <row r="107" spans="2:21">
      <c r="B107" s="86" t="s">
        <v>440</v>
      </c>
      <c r="C107" s="110">
        <v>7480197</v>
      </c>
      <c r="D107" s="88" t="s">
        <v>120</v>
      </c>
      <c r="E107" s="88" t="s">
        <v>313</v>
      </c>
      <c r="F107" s="110">
        <v>520029935</v>
      </c>
      <c r="G107" s="88" t="s">
        <v>318</v>
      </c>
      <c r="H107" s="87" t="s">
        <v>427</v>
      </c>
      <c r="I107" s="87" t="s">
        <v>131</v>
      </c>
      <c r="J107" s="101"/>
      <c r="K107" s="90">
        <v>2.5399999999996066</v>
      </c>
      <c r="L107" s="88" t="s">
        <v>133</v>
      </c>
      <c r="M107" s="89">
        <v>1.46E-2</v>
      </c>
      <c r="N107" s="89">
        <v>3.7100000000003935E-2</v>
      </c>
      <c r="O107" s="90">
        <v>15.782664</v>
      </c>
      <c r="P107" s="102">
        <v>5153990</v>
      </c>
      <c r="Q107" s="90"/>
      <c r="R107" s="90">
        <v>813.436972008</v>
      </c>
      <c r="S107" s="91">
        <v>5.9259805504449366E-4</v>
      </c>
      <c r="T107" s="91">
        <f t="shared" ref="T107:T138" si="3">IFERROR(R107/$R$11,0)</f>
        <v>7.0183696995314883E-3</v>
      </c>
      <c r="U107" s="91">
        <f>R107/'סכום נכסי הקרן'!$C$42</f>
        <v>1.3827621263123096E-3</v>
      </c>
    </row>
    <row r="108" spans="2:21">
      <c r="B108" s="86" t="s">
        <v>441</v>
      </c>
      <c r="C108" s="110">
        <v>7480247</v>
      </c>
      <c r="D108" s="88" t="s">
        <v>120</v>
      </c>
      <c r="E108" s="88" t="s">
        <v>313</v>
      </c>
      <c r="F108" s="110">
        <v>520029935</v>
      </c>
      <c r="G108" s="88" t="s">
        <v>318</v>
      </c>
      <c r="H108" s="87" t="s">
        <v>427</v>
      </c>
      <c r="I108" s="87" t="s">
        <v>131</v>
      </c>
      <c r="J108" s="101"/>
      <c r="K108" s="90">
        <v>3.1100000000001504</v>
      </c>
      <c r="L108" s="88" t="s">
        <v>133</v>
      </c>
      <c r="M108" s="89">
        <v>2.4199999999999999E-2</v>
      </c>
      <c r="N108" s="89">
        <v>4.1000000000002507E-2</v>
      </c>
      <c r="O108" s="90">
        <v>15.07504</v>
      </c>
      <c r="P108" s="102">
        <v>5278341</v>
      </c>
      <c r="Q108" s="90"/>
      <c r="R108" s="90">
        <v>795.71202870800005</v>
      </c>
      <c r="S108" s="91">
        <v>4.9778893144894996E-4</v>
      </c>
      <c r="T108" s="91">
        <f t="shared" si="3"/>
        <v>6.8654381150775054E-3</v>
      </c>
      <c r="U108" s="91">
        <f>R108/'סכום נכסי הקרן'!$C$42</f>
        <v>1.3526314817391097E-3</v>
      </c>
    </row>
    <row r="109" spans="2:21">
      <c r="B109" s="86" t="s">
        <v>442</v>
      </c>
      <c r="C109" s="110">
        <v>7480312</v>
      </c>
      <c r="D109" s="88" t="s">
        <v>120</v>
      </c>
      <c r="E109" s="88" t="s">
        <v>313</v>
      </c>
      <c r="F109" s="110">
        <v>520029935</v>
      </c>
      <c r="G109" s="88" t="s">
        <v>318</v>
      </c>
      <c r="H109" s="87" t="s">
        <v>427</v>
      </c>
      <c r="I109" s="87" t="s">
        <v>131</v>
      </c>
      <c r="J109" s="101"/>
      <c r="K109" s="90">
        <v>4.5699999999941952</v>
      </c>
      <c r="L109" s="88" t="s">
        <v>133</v>
      </c>
      <c r="M109" s="89">
        <v>2E-3</v>
      </c>
      <c r="N109" s="89">
        <v>4.0899999999947728E-2</v>
      </c>
      <c r="O109" s="90">
        <v>9.2883940000000003</v>
      </c>
      <c r="P109" s="102">
        <v>4470000</v>
      </c>
      <c r="Q109" s="90"/>
      <c r="R109" s="90">
        <v>415.19122701300006</v>
      </c>
      <c r="S109" s="91">
        <v>8.1036415983248996E-4</v>
      </c>
      <c r="T109" s="91">
        <f t="shared" si="3"/>
        <v>3.5822880290111536E-3</v>
      </c>
      <c r="U109" s="91">
        <f>R109/'סכום נכסי הקרן'!$C$42</f>
        <v>7.0578388203021902E-4</v>
      </c>
    </row>
    <row r="110" spans="2:21">
      <c r="B110" s="86" t="s">
        <v>443</v>
      </c>
      <c r="C110" s="110">
        <v>1191246</v>
      </c>
      <c r="D110" s="88" t="s">
        <v>120</v>
      </c>
      <c r="E110" s="88" t="s">
        <v>313</v>
      </c>
      <c r="F110" s="110">
        <v>520029935</v>
      </c>
      <c r="G110" s="88" t="s">
        <v>318</v>
      </c>
      <c r="H110" s="87" t="s">
        <v>427</v>
      </c>
      <c r="I110" s="87" t="s">
        <v>131</v>
      </c>
      <c r="J110" s="101"/>
      <c r="K110" s="90">
        <v>5.2200000000059106</v>
      </c>
      <c r="L110" s="88" t="s">
        <v>133</v>
      </c>
      <c r="M110" s="89">
        <v>3.1699999999999999E-2</v>
      </c>
      <c r="N110" s="89">
        <v>3.8900000000038223E-2</v>
      </c>
      <c r="O110" s="90">
        <v>7.479654</v>
      </c>
      <c r="P110" s="102">
        <v>4930250</v>
      </c>
      <c r="Q110" s="90"/>
      <c r="R110" s="90">
        <v>368.76565213100002</v>
      </c>
      <c r="S110" s="91">
        <v>8.0721497949492766E-4</v>
      </c>
      <c r="T110" s="91">
        <f t="shared" si="3"/>
        <v>3.1817261425372318E-3</v>
      </c>
      <c r="U110" s="91">
        <f>R110/'סכום נכסי הקרן'!$C$42</f>
        <v>6.2686501204003812E-4</v>
      </c>
    </row>
    <row r="111" spans="2:21">
      <c r="B111" s="86" t="s">
        <v>444</v>
      </c>
      <c r="C111" s="110">
        <v>7670284</v>
      </c>
      <c r="D111" s="88" t="s">
        <v>120</v>
      </c>
      <c r="E111" s="88" t="s">
        <v>313</v>
      </c>
      <c r="F111" s="110">
        <v>520017450</v>
      </c>
      <c r="G111" s="88" t="s">
        <v>446</v>
      </c>
      <c r="H111" s="87" t="s">
        <v>424</v>
      </c>
      <c r="I111" s="87" t="s">
        <v>316</v>
      </c>
      <c r="J111" s="101"/>
      <c r="K111" s="90">
        <v>5.5</v>
      </c>
      <c r="L111" s="88" t="s">
        <v>133</v>
      </c>
      <c r="M111" s="89">
        <v>4.4000000000000003E-3</v>
      </c>
      <c r="N111" s="89">
        <v>2.8000000000000004E-2</v>
      </c>
      <c r="O111" s="90">
        <v>269232.48184099997</v>
      </c>
      <c r="P111" s="102">
        <v>95.81</v>
      </c>
      <c r="Q111" s="90"/>
      <c r="R111" s="90">
        <v>257.95166037000001</v>
      </c>
      <c r="S111" s="91">
        <v>3.409251727631219E-4</v>
      </c>
      <c r="T111" s="91">
        <f t="shared" si="3"/>
        <v>2.2256181847938434E-3</v>
      </c>
      <c r="U111" s="91">
        <f>R111/'סכום נכסי הקרן'!$C$42</f>
        <v>4.3849222331082341E-4</v>
      </c>
    </row>
    <row r="112" spans="2:21">
      <c r="B112" s="86" t="s">
        <v>447</v>
      </c>
      <c r="C112" s="110">
        <v>1126069</v>
      </c>
      <c r="D112" s="88" t="s">
        <v>120</v>
      </c>
      <c r="E112" s="88" t="s">
        <v>313</v>
      </c>
      <c r="F112" s="110">
        <v>513834200</v>
      </c>
      <c r="G112" s="88" t="s">
        <v>446</v>
      </c>
      <c r="H112" s="87" t="s">
        <v>424</v>
      </c>
      <c r="I112" s="87" t="s">
        <v>316</v>
      </c>
      <c r="J112" s="101"/>
      <c r="K112" s="90">
        <v>0.16999999999788162</v>
      </c>
      <c r="L112" s="88" t="s">
        <v>133</v>
      </c>
      <c r="M112" s="89">
        <v>3.85E-2</v>
      </c>
      <c r="N112" s="89">
        <v>6.9000000000094654E-3</v>
      </c>
      <c r="O112" s="90">
        <v>193654.07809100003</v>
      </c>
      <c r="P112" s="102">
        <v>114.57</v>
      </c>
      <c r="Q112" s="90"/>
      <c r="R112" s="90">
        <v>221.86949239099999</v>
      </c>
      <c r="S112" s="91">
        <v>8.0841828576936605E-4</v>
      </c>
      <c r="T112" s="91">
        <f t="shared" si="3"/>
        <v>1.9142996645499315E-3</v>
      </c>
      <c r="U112" s="91">
        <f>R112/'סכום נכסי הקרן'!$C$42</f>
        <v>3.7715611856820632E-4</v>
      </c>
    </row>
    <row r="113" spans="2:21">
      <c r="B113" s="86" t="s">
        <v>449</v>
      </c>
      <c r="C113" s="110">
        <v>1126077</v>
      </c>
      <c r="D113" s="88" t="s">
        <v>120</v>
      </c>
      <c r="E113" s="88" t="s">
        <v>313</v>
      </c>
      <c r="F113" s="110">
        <v>513834200</v>
      </c>
      <c r="G113" s="88" t="s">
        <v>446</v>
      </c>
      <c r="H113" s="87" t="s">
        <v>424</v>
      </c>
      <c r="I113" s="87" t="s">
        <v>316</v>
      </c>
      <c r="J113" s="101"/>
      <c r="K113" s="90">
        <v>1.1399999999984931</v>
      </c>
      <c r="L113" s="88" t="s">
        <v>133</v>
      </c>
      <c r="M113" s="89">
        <v>3.85E-2</v>
      </c>
      <c r="N113" s="89">
        <v>1.2000000000000004E-2</v>
      </c>
      <c r="O113" s="90">
        <v>169527.369783</v>
      </c>
      <c r="P113" s="102">
        <v>117.42</v>
      </c>
      <c r="Q113" s="90"/>
      <c r="R113" s="90">
        <v>199.05905024499995</v>
      </c>
      <c r="S113" s="91">
        <v>6.7810947913200001E-4</v>
      </c>
      <c r="T113" s="91">
        <f t="shared" si="3"/>
        <v>1.7174901740798717E-3</v>
      </c>
      <c r="U113" s="91">
        <f>R113/'סכום נכסי הקרן'!$C$42</f>
        <v>3.3838063064556398E-4</v>
      </c>
    </row>
    <row r="114" spans="2:21">
      <c r="B114" s="86" t="s">
        <v>450</v>
      </c>
      <c r="C114" s="110">
        <v>6130223</v>
      </c>
      <c r="D114" s="88" t="s">
        <v>120</v>
      </c>
      <c r="E114" s="88" t="s">
        <v>313</v>
      </c>
      <c r="F114" s="110">
        <v>520017807</v>
      </c>
      <c r="G114" s="88" t="s">
        <v>332</v>
      </c>
      <c r="H114" s="87" t="s">
        <v>427</v>
      </c>
      <c r="I114" s="87" t="s">
        <v>131</v>
      </c>
      <c r="J114" s="101"/>
      <c r="K114" s="90">
        <v>4.6000000000041048</v>
      </c>
      <c r="L114" s="88" t="s">
        <v>133</v>
      </c>
      <c r="M114" s="89">
        <v>2.4E-2</v>
      </c>
      <c r="N114" s="89">
        <v>2.7700000000027793E-2</v>
      </c>
      <c r="O114" s="90">
        <v>493541.66274599999</v>
      </c>
      <c r="P114" s="102">
        <v>108.62</v>
      </c>
      <c r="Q114" s="90"/>
      <c r="R114" s="90">
        <v>536.0849313629999</v>
      </c>
      <c r="S114" s="91">
        <v>4.5793675576597252E-4</v>
      </c>
      <c r="T114" s="91">
        <f t="shared" si="3"/>
        <v>4.6253641869335796E-3</v>
      </c>
      <c r="U114" s="91">
        <f>R114/'סכום נכסי הקרן'!$C$42</f>
        <v>9.1129118184242062E-4</v>
      </c>
    </row>
    <row r="115" spans="2:21">
      <c r="B115" s="86" t="s">
        <v>451</v>
      </c>
      <c r="C115" s="110">
        <v>6130181</v>
      </c>
      <c r="D115" s="88" t="s">
        <v>120</v>
      </c>
      <c r="E115" s="88" t="s">
        <v>313</v>
      </c>
      <c r="F115" s="110">
        <v>520017807</v>
      </c>
      <c r="G115" s="88" t="s">
        <v>332</v>
      </c>
      <c r="H115" s="87" t="s">
        <v>427</v>
      </c>
      <c r="I115" s="87" t="s">
        <v>131</v>
      </c>
      <c r="J115" s="101"/>
      <c r="K115" s="90">
        <v>0.73999999995887034</v>
      </c>
      <c r="L115" s="88" t="s">
        <v>133</v>
      </c>
      <c r="M115" s="89">
        <v>3.4799999999999998E-2</v>
      </c>
      <c r="N115" s="89">
        <v>2.3000000002056483E-2</v>
      </c>
      <c r="O115" s="90">
        <v>3085.4514880000002</v>
      </c>
      <c r="P115" s="102">
        <v>110.32</v>
      </c>
      <c r="Q115" s="90"/>
      <c r="R115" s="90">
        <v>3.4038702610000002</v>
      </c>
      <c r="S115" s="91">
        <v>2.3695274971151865E-5</v>
      </c>
      <c r="T115" s="91">
        <f t="shared" si="3"/>
        <v>2.9368741184662786E-5</v>
      </c>
      <c r="U115" s="91">
        <f>R115/'סכום נכסי הקרן'!$C$42</f>
        <v>5.786241641036826E-6</v>
      </c>
    </row>
    <row r="116" spans="2:21">
      <c r="B116" s="86" t="s">
        <v>452</v>
      </c>
      <c r="C116" s="110">
        <v>6130348</v>
      </c>
      <c r="D116" s="88" t="s">
        <v>120</v>
      </c>
      <c r="E116" s="88" t="s">
        <v>313</v>
      </c>
      <c r="F116" s="110">
        <v>520017807</v>
      </c>
      <c r="G116" s="88" t="s">
        <v>332</v>
      </c>
      <c r="H116" s="87" t="s">
        <v>427</v>
      </c>
      <c r="I116" s="87" t="s">
        <v>131</v>
      </c>
      <c r="J116" s="101"/>
      <c r="K116" s="90">
        <v>6.7499999999933058</v>
      </c>
      <c r="L116" s="88" t="s">
        <v>133</v>
      </c>
      <c r="M116" s="89">
        <v>1.4999999999999999E-2</v>
      </c>
      <c r="N116" s="89">
        <v>3.1499999999973223E-2</v>
      </c>
      <c r="O116" s="90">
        <v>317147.58418800001</v>
      </c>
      <c r="P116" s="102">
        <v>94.21</v>
      </c>
      <c r="Q116" s="90"/>
      <c r="R116" s="90">
        <v>298.78473929200004</v>
      </c>
      <c r="S116" s="91">
        <v>1.2115232310842977E-3</v>
      </c>
      <c r="T116" s="91">
        <f t="shared" si="3"/>
        <v>2.5779277720225937E-3</v>
      </c>
      <c r="U116" s="91">
        <f>R116/'סכום נכסי הקרן'!$C$42</f>
        <v>5.0790440517253972E-4</v>
      </c>
    </row>
    <row r="117" spans="2:21">
      <c r="B117" s="86" t="s">
        <v>453</v>
      </c>
      <c r="C117" s="110">
        <v>1136050</v>
      </c>
      <c r="D117" s="88" t="s">
        <v>120</v>
      </c>
      <c r="E117" s="88" t="s">
        <v>313</v>
      </c>
      <c r="F117" s="110">
        <v>513754069</v>
      </c>
      <c r="G117" s="88" t="s">
        <v>446</v>
      </c>
      <c r="H117" s="87" t="s">
        <v>427</v>
      </c>
      <c r="I117" s="87" t="s">
        <v>131</v>
      </c>
      <c r="J117" s="101"/>
      <c r="K117" s="90">
        <v>2.2800000000018179</v>
      </c>
      <c r="L117" s="88" t="s">
        <v>133</v>
      </c>
      <c r="M117" s="89">
        <v>2.4799999999999999E-2</v>
      </c>
      <c r="N117" s="89">
        <v>2.010000000003016E-2</v>
      </c>
      <c r="O117" s="90">
        <v>218430.04687300001</v>
      </c>
      <c r="P117" s="102">
        <v>110.8</v>
      </c>
      <c r="Q117" s="90"/>
      <c r="R117" s="90">
        <v>242.02050492699999</v>
      </c>
      <c r="S117" s="91">
        <v>5.1579022220631413E-4</v>
      </c>
      <c r="T117" s="91">
        <f t="shared" si="3"/>
        <v>2.0881634802656385E-3</v>
      </c>
      <c r="U117" s="91">
        <f>R117/'סכום נכסי הקרן'!$C$42</f>
        <v>4.1141084007765758E-4</v>
      </c>
    </row>
    <row r="118" spans="2:21">
      <c r="B118" s="86" t="s">
        <v>455</v>
      </c>
      <c r="C118" s="110">
        <v>1147602</v>
      </c>
      <c r="D118" s="88" t="s">
        <v>120</v>
      </c>
      <c r="E118" s="88" t="s">
        <v>313</v>
      </c>
      <c r="F118" s="110">
        <v>513257873</v>
      </c>
      <c r="G118" s="88" t="s">
        <v>332</v>
      </c>
      <c r="H118" s="87" t="s">
        <v>424</v>
      </c>
      <c r="I118" s="87" t="s">
        <v>316</v>
      </c>
      <c r="J118" s="101"/>
      <c r="K118" s="90">
        <v>2.7300000000014895</v>
      </c>
      <c r="L118" s="88" t="s">
        <v>133</v>
      </c>
      <c r="M118" s="89">
        <v>1.3999999999999999E-2</v>
      </c>
      <c r="N118" s="89">
        <v>2.8900000000012884E-2</v>
      </c>
      <c r="O118" s="90">
        <v>567607.85558800003</v>
      </c>
      <c r="P118" s="102">
        <v>105.25</v>
      </c>
      <c r="Q118" s="90"/>
      <c r="R118" s="90">
        <v>597.40726640700007</v>
      </c>
      <c r="S118" s="91">
        <v>6.3876643662840425E-4</v>
      </c>
      <c r="T118" s="91">
        <f t="shared" si="3"/>
        <v>5.1544559703017639E-3</v>
      </c>
      <c r="U118" s="91">
        <f>R118/'סכום נכסי הקרן'!$C$42</f>
        <v>1.0155330657422388E-3</v>
      </c>
    </row>
    <row r="119" spans="2:21">
      <c r="B119" s="86" t="s">
        <v>457</v>
      </c>
      <c r="C119" s="110">
        <v>2310399</v>
      </c>
      <c r="D119" s="88" t="s">
        <v>120</v>
      </c>
      <c r="E119" s="88" t="s">
        <v>313</v>
      </c>
      <c r="F119" s="110">
        <v>520032046</v>
      </c>
      <c r="G119" s="88" t="s">
        <v>318</v>
      </c>
      <c r="H119" s="87" t="s">
        <v>427</v>
      </c>
      <c r="I119" s="87" t="s">
        <v>131</v>
      </c>
      <c r="J119" s="101"/>
      <c r="K119" s="90">
        <v>3.1200000000043007</v>
      </c>
      <c r="L119" s="88" t="s">
        <v>133</v>
      </c>
      <c r="M119" s="89">
        <v>1.89E-2</v>
      </c>
      <c r="N119" s="89">
        <v>3.3300000000028675E-2</v>
      </c>
      <c r="O119" s="90">
        <v>6.3289379999999991</v>
      </c>
      <c r="P119" s="102">
        <v>5289995</v>
      </c>
      <c r="Q119" s="90"/>
      <c r="R119" s="90">
        <v>334.80049138800001</v>
      </c>
      <c r="S119" s="91">
        <v>7.911172499999999E-4</v>
      </c>
      <c r="T119" s="91">
        <f t="shared" si="3"/>
        <v>2.8886732531290486E-3</v>
      </c>
      <c r="U119" s="91">
        <f>R119/'סכום נכסי הקרן'!$C$42</f>
        <v>5.691276095052193E-4</v>
      </c>
    </row>
    <row r="120" spans="2:21">
      <c r="B120" s="86" t="s">
        <v>458</v>
      </c>
      <c r="C120" s="110">
        <v>1191675</v>
      </c>
      <c r="D120" s="88" t="s">
        <v>120</v>
      </c>
      <c r="E120" s="88" t="s">
        <v>313</v>
      </c>
      <c r="F120" s="110">
        <v>520032046</v>
      </c>
      <c r="G120" s="88" t="s">
        <v>318</v>
      </c>
      <c r="H120" s="87" t="s">
        <v>427</v>
      </c>
      <c r="I120" s="87" t="s">
        <v>131</v>
      </c>
      <c r="J120" s="101"/>
      <c r="K120" s="90">
        <v>4.8000000000012477</v>
      </c>
      <c r="L120" s="88" t="s">
        <v>133</v>
      </c>
      <c r="M120" s="89">
        <v>3.3099999999999997E-2</v>
      </c>
      <c r="N120" s="89">
        <v>3.7000000000018705E-2</v>
      </c>
      <c r="O120" s="90">
        <v>9.5859930000000002</v>
      </c>
      <c r="P120" s="102">
        <v>5018260</v>
      </c>
      <c r="Q120" s="90"/>
      <c r="R120" s="90">
        <v>481.05005036300003</v>
      </c>
      <c r="S120" s="91">
        <v>6.8329838192315916E-4</v>
      </c>
      <c r="T120" s="91">
        <f t="shared" si="3"/>
        <v>4.1505208314929799E-3</v>
      </c>
      <c r="U120" s="91">
        <f>R120/'סכום נכסי הקרן'!$C$42</f>
        <v>8.1773734584570084E-4</v>
      </c>
    </row>
    <row r="121" spans="2:21">
      <c r="B121" s="86" t="s">
        <v>459</v>
      </c>
      <c r="C121" s="110">
        <v>2310266</v>
      </c>
      <c r="D121" s="88" t="s">
        <v>120</v>
      </c>
      <c r="E121" s="88" t="s">
        <v>313</v>
      </c>
      <c r="F121" s="110">
        <v>520032046</v>
      </c>
      <c r="G121" s="88" t="s">
        <v>318</v>
      </c>
      <c r="H121" s="87" t="s">
        <v>427</v>
      </c>
      <c r="I121" s="87" t="s">
        <v>131</v>
      </c>
      <c r="J121" s="101"/>
      <c r="K121" s="90">
        <v>0.56000000000034522</v>
      </c>
      <c r="L121" s="88" t="s">
        <v>133</v>
      </c>
      <c r="M121" s="89">
        <v>1.8200000000000001E-2</v>
      </c>
      <c r="N121" s="89">
        <v>2.3800000000007482E-2</v>
      </c>
      <c r="O121" s="90">
        <v>6.3686180000000006</v>
      </c>
      <c r="P121" s="102">
        <v>5459095</v>
      </c>
      <c r="Q121" s="90"/>
      <c r="R121" s="90">
        <v>347.66890092299997</v>
      </c>
      <c r="S121" s="91">
        <v>4.4814706917176839E-4</v>
      </c>
      <c r="T121" s="91">
        <f t="shared" si="3"/>
        <v>2.9997024522797327E-3</v>
      </c>
      <c r="U121" s="91">
        <f>R121/'סכום נכסי הקרן'!$C$42</f>
        <v>5.91002628644009E-4</v>
      </c>
    </row>
    <row r="122" spans="2:21">
      <c r="B122" s="86" t="s">
        <v>460</v>
      </c>
      <c r="C122" s="110">
        <v>2310290</v>
      </c>
      <c r="D122" s="88" t="s">
        <v>120</v>
      </c>
      <c r="E122" s="88" t="s">
        <v>313</v>
      </c>
      <c r="F122" s="110">
        <v>520032046</v>
      </c>
      <c r="G122" s="88" t="s">
        <v>318</v>
      </c>
      <c r="H122" s="87" t="s">
        <v>427</v>
      </c>
      <c r="I122" s="87" t="s">
        <v>131</v>
      </c>
      <c r="J122" s="101"/>
      <c r="K122" s="90">
        <v>1.7200000000004032</v>
      </c>
      <c r="L122" s="88" t="s">
        <v>133</v>
      </c>
      <c r="M122" s="89">
        <v>1.89E-2</v>
      </c>
      <c r="N122" s="89">
        <v>2.9600000000005382E-2</v>
      </c>
      <c r="O122" s="90">
        <v>16.837486999999999</v>
      </c>
      <c r="P122" s="102">
        <v>5299297</v>
      </c>
      <c r="Q122" s="90"/>
      <c r="R122" s="90">
        <v>892.268492262</v>
      </c>
      <c r="S122" s="91">
        <v>7.7243265437196068E-4</v>
      </c>
      <c r="T122" s="91">
        <f t="shared" si="3"/>
        <v>7.6985314971356857E-3</v>
      </c>
      <c r="U122" s="91">
        <f>R122/'סכום נכסי הקרן'!$C$42</f>
        <v>1.5167678874443238E-3</v>
      </c>
    </row>
    <row r="123" spans="2:21">
      <c r="B123" s="86" t="s">
        <v>461</v>
      </c>
      <c r="C123" s="110">
        <v>1132927</v>
      </c>
      <c r="D123" s="88" t="s">
        <v>120</v>
      </c>
      <c r="E123" s="88" t="s">
        <v>313</v>
      </c>
      <c r="F123" s="110">
        <v>513992529</v>
      </c>
      <c r="G123" s="88" t="s">
        <v>332</v>
      </c>
      <c r="H123" s="87" t="s">
        <v>427</v>
      </c>
      <c r="I123" s="87" t="s">
        <v>131</v>
      </c>
      <c r="J123" s="101"/>
      <c r="K123" s="90">
        <v>1.2799999999978153</v>
      </c>
      <c r="L123" s="88" t="s">
        <v>133</v>
      </c>
      <c r="M123" s="89">
        <v>2.75E-2</v>
      </c>
      <c r="N123" s="89">
        <v>2.1900000000180248E-2</v>
      </c>
      <c r="O123" s="90">
        <v>49868.791619000003</v>
      </c>
      <c r="P123" s="102">
        <v>110.14</v>
      </c>
      <c r="Q123" s="90"/>
      <c r="R123" s="90">
        <v>54.925488879</v>
      </c>
      <c r="S123" s="91">
        <v>1.803687247758878E-4</v>
      </c>
      <c r="T123" s="91">
        <f t="shared" si="3"/>
        <v>4.738995154458459E-4</v>
      </c>
      <c r="U123" s="91">
        <f>R123/'סכום נכסי הקרן'!$C$42</f>
        <v>9.3367880247176922E-5</v>
      </c>
    </row>
    <row r="124" spans="2:21">
      <c r="B124" s="86" t="s">
        <v>462</v>
      </c>
      <c r="C124" s="110">
        <v>1138973</v>
      </c>
      <c r="D124" s="88" t="s">
        <v>120</v>
      </c>
      <c r="E124" s="88" t="s">
        <v>313</v>
      </c>
      <c r="F124" s="110">
        <v>513992529</v>
      </c>
      <c r="G124" s="88" t="s">
        <v>332</v>
      </c>
      <c r="H124" s="87" t="s">
        <v>427</v>
      </c>
      <c r="I124" s="87" t="s">
        <v>131</v>
      </c>
      <c r="J124" s="101"/>
      <c r="K124" s="90">
        <v>4.3000000000028686</v>
      </c>
      <c r="L124" s="88" t="s">
        <v>133</v>
      </c>
      <c r="M124" s="89">
        <v>1.9599999999999999E-2</v>
      </c>
      <c r="N124" s="89">
        <v>2.9100000000001826E-2</v>
      </c>
      <c r="O124" s="90">
        <v>360722.01813500002</v>
      </c>
      <c r="P124" s="102">
        <v>106.31</v>
      </c>
      <c r="Q124" s="90"/>
      <c r="R124" s="90">
        <v>383.48360462300002</v>
      </c>
      <c r="S124" s="91">
        <v>3.4320433583751947E-4</v>
      </c>
      <c r="T124" s="91">
        <f t="shared" si="3"/>
        <v>3.3087132790501034E-3</v>
      </c>
      <c r="U124" s="91">
        <f>R124/'סכום נכסי הקרן'!$C$42</f>
        <v>6.5188407065568381E-4</v>
      </c>
    </row>
    <row r="125" spans="2:21">
      <c r="B125" s="86" t="s">
        <v>463</v>
      </c>
      <c r="C125" s="110">
        <v>1167147</v>
      </c>
      <c r="D125" s="88" t="s">
        <v>120</v>
      </c>
      <c r="E125" s="88" t="s">
        <v>313</v>
      </c>
      <c r="F125" s="110">
        <v>513992529</v>
      </c>
      <c r="G125" s="88" t="s">
        <v>332</v>
      </c>
      <c r="H125" s="87" t="s">
        <v>427</v>
      </c>
      <c r="I125" s="87" t="s">
        <v>131</v>
      </c>
      <c r="J125" s="101"/>
      <c r="K125" s="90">
        <v>6.5400000000027445</v>
      </c>
      <c r="L125" s="88" t="s">
        <v>133</v>
      </c>
      <c r="M125" s="89">
        <v>1.5800000000000002E-2</v>
      </c>
      <c r="N125" s="89">
        <v>2.9600000000016616E-2</v>
      </c>
      <c r="O125" s="90">
        <v>795770.65957000002</v>
      </c>
      <c r="P125" s="102">
        <v>99.8</v>
      </c>
      <c r="Q125" s="90"/>
      <c r="R125" s="90">
        <v>794.17911693300005</v>
      </c>
      <c r="S125" s="91">
        <v>6.7020742683271655E-4</v>
      </c>
      <c r="T125" s="91">
        <f t="shared" si="3"/>
        <v>6.8522120853739907E-3</v>
      </c>
      <c r="U125" s="91">
        <f>R125/'סכום נכסי הקרן'!$C$42</f>
        <v>1.3500256838489355E-3</v>
      </c>
    </row>
    <row r="126" spans="2:21">
      <c r="B126" s="86" t="s">
        <v>464</v>
      </c>
      <c r="C126" s="110">
        <v>1135417</v>
      </c>
      <c r="D126" s="88" t="s">
        <v>120</v>
      </c>
      <c r="E126" s="88" t="s">
        <v>313</v>
      </c>
      <c r="F126" s="110">
        <v>514290345</v>
      </c>
      <c r="G126" s="88" t="s">
        <v>446</v>
      </c>
      <c r="H126" s="87" t="s">
        <v>427</v>
      </c>
      <c r="I126" s="87" t="s">
        <v>131</v>
      </c>
      <c r="J126" s="101"/>
      <c r="K126" s="90">
        <v>3.4399999999883977</v>
      </c>
      <c r="L126" s="88" t="s">
        <v>133</v>
      </c>
      <c r="M126" s="89">
        <v>2.2499999999999999E-2</v>
      </c>
      <c r="N126" s="89">
        <v>2.3399999999899657E-2</v>
      </c>
      <c r="O126" s="90">
        <v>114781.043485</v>
      </c>
      <c r="P126" s="102">
        <v>111.13</v>
      </c>
      <c r="Q126" s="90"/>
      <c r="R126" s="90">
        <v>127.556169642</v>
      </c>
      <c r="S126" s="91">
        <v>2.8055858389696608E-4</v>
      </c>
      <c r="T126" s="91">
        <f t="shared" si="3"/>
        <v>1.1005601992663133E-3</v>
      </c>
      <c r="U126" s="91">
        <f>R126/'סכום נכסי הקרן'!$C$42</f>
        <v>2.1683282962049939E-4</v>
      </c>
    </row>
    <row r="127" spans="2:21">
      <c r="B127" s="86" t="s">
        <v>466</v>
      </c>
      <c r="C127" s="110">
        <v>1140607</v>
      </c>
      <c r="D127" s="88" t="s">
        <v>120</v>
      </c>
      <c r="E127" s="88" t="s">
        <v>313</v>
      </c>
      <c r="F127" s="110">
        <v>513765859</v>
      </c>
      <c r="G127" s="88" t="s">
        <v>332</v>
      </c>
      <c r="H127" s="87" t="s">
        <v>424</v>
      </c>
      <c r="I127" s="87" t="s">
        <v>316</v>
      </c>
      <c r="J127" s="101"/>
      <c r="K127" s="90">
        <v>2.6400000000011508</v>
      </c>
      <c r="L127" s="88" t="s">
        <v>133</v>
      </c>
      <c r="M127" s="89">
        <v>2.1499999999999998E-2</v>
      </c>
      <c r="N127" s="89">
        <v>3.6100000000017257E-2</v>
      </c>
      <c r="O127" s="90">
        <v>1134778.096526</v>
      </c>
      <c r="P127" s="102">
        <v>107.2</v>
      </c>
      <c r="Q127" s="90"/>
      <c r="R127" s="90">
        <v>1216.4821296900002</v>
      </c>
      <c r="S127" s="91">
        <v>5.7858489746286546E-4</v>
      </c>
      <c r="T127" s="91">
        <f t="shared" si="3"/>
        <v>1.0495860912200908E-2</v>
      </c>
      <c r="U127" s="91">
        <f>R127/'סכום נכסי הקרן'!$C$42</f>
        <v>2.0678988958649502E-3</v>
      </c>
    </row>
    <row r="128" spans="2:21">
      <c r="B128" s="86" t="s">
        <v>467</v>
      </c>
      <c r="C128" s="110">
        <v>1174556</v>
      </c>
      <c r="D128" s="88" t="s">
        <v>120</v>
      </c>
      <c r="E128" s="88" t="s">
        <v>313</v>
      </c>
      <c r="F128" s="110">
        <v>513765859</v>
      </c>
      <c r="G128" s="88" t="s">
        <v>332</v>
      </c>
      <c r="H128" s="87" t="s">
        <v>424</v>
      </c>
      <c r="I128" s="87" t="s">
        <v>316</v>
      </c>
      <c r="J128" s="101"/>
      <c r="K128" s="90">
        <v>7.6500000000020547</v>
      </c>
      <c r="L128" s="88" t="s">
        <v>133</v>
      </c>
      <c r="M128" s="89">
        <v>1.15E-2</v>
      </c>
      <c r="N128" s="89">
        <v>3.670000000002329E-2</v>
      </c>
      <c r="O128" s="90">
        <v>566305.56483799999</v>
      </c>
      <c r="P128" s="102">
        <v>90.26</v>
      </c>
      <c r="Q128" s="90"/>
      <c r="R128" s="90">
        <v>511.14738724299997</v>
      </c>
      <c r="S128" s="91">
        <v>1.2317361427386111E-3</v>
      </c>
      <c r="T128" s="91">
        <f t="shared" si="3"/>
        <v>4.410201967787711E-3</v>
      </c>
      <c r="U128" s="91">
        <f>R128/'סכום נכסי הקרן'!$C$42</f>
        <v>8.6889983165918967E-4</v>
      </c>
    </row>
    <row r="129" spans="2:21">
      <c r="B129" s="86" t="s">
        <v>468</v>
      </c>
      <c r="C129" s="110">
        <v>1158732</v>
      </c>
      <c r="D129" s="88" t="s">
        <v>120</v>
      </c>
      <c r="E129" s="88" t="s">
        <v>313</v>
      </c>
      <c r="F129" s="110">
        <v>512025891</v>
      </c>
      <c r="G129" s="88" t="s">
        <v>129</v>
      </c>
      <c r="H129" s="87" t="s">
        <v>470</v>
      </c>
      <c r="I129" s="87" t="s">
        <v>316</v>
      </c>
      <c r="J129" s="101"/>
      <c r="K129" s="90">
        <v>1.87000000001957</v>
      </c>
      <c r="L129" s="88" t="s">
        <v>133</v>
      </c>
      <c r="M129" s="89">
        <v>1.8500000000000003E-2</v>
      </c>
      <c r="N129" s="89">
        <v>3.6100000000587093E-2</v>
      </c>
      <c r="O129" s="90">
        <v>14689.313346000003</v>
      </c>
      <c r="P129" s="102">
        <v>104.36</v>
      </c>
      <c r="Q129" s="90"/>
      <c r="R129" s="90">
        <v>15.329767209999998</v>
      </c>
      <c r="S129" s="91">
        <v>1.6594264857461867E-5</v>
      </c>
      <c r="T129" s="91">
        <f t="shared" si="3"/>
        <v>1.3226590060437678E-4</v>
      </c>
      <c r="U129" s="91">
        <f>R129/'סכום נכסי הקרן'!$C$42</f>
        <v>2.6059082919289594E-5</v>
      </c>
    </row>
    <row r="130" spans="2:21">
      <c r="B130" s="86" t="s">
        <v>471</v>
      </c>
      <c r="C130" s="110">
        <v>1191824</v>
      </c>
      <c r="D130" s="88" t="s">
        <v>120</v>
      </c>
      <c r="E130" s="88" t="s">
        <v>313</v>
      </c>
      <c r="F130" s="110">
        <v>512025891</v>
      </c>
      <c r="G130" s="88" t="s">
        <v>129</v>
      </c>
      <c r="H130" s="87" t="s">
        <v>470</v>
      </c>
      <c r="I130" s="87" t="s">
        <v>316</v>
      </c>
      <c r="J130" s="101"/>
      <c r="K130" s="90">
        <v>2.5999999999978822</v>
      </c>
      <c r="L130" s="88" t="s">
        <v>133</v>
      </c>
      <c r="M130" s="89">
        <v>3.2000000000000001E-2</v>
      </c>
      <c r="N130" s="89">
        <v>3.5399999999967707E-2</v>
      </c>
      <c r="O130" s="90">
        <v>374803.830632</v>
      </c>
      <c r="P130" s="102">
        <v>100.8</v>
      </c>
      <c r="Q130" s="90"/>
      <c r="R130" s="90">
        <v>377.80225084300002</v>
      </c>
      <c r="S130" s="91">
        <v>1.3799338412871396E-3</v>
      </c>
      <c r="T130" s="91">
        <f t="shared" si="3"/>
        <v>3.2596943106554892E-3</v>
      </c>
      <c r="U130" s="91">
        <f>R130/'סכום נכסי הקרן'!$C$42</f>
        <v>6.4222633305153663E-4</v>
      </c>
    </row>
    <row r="131" spans="2:21">
      <c r="B131" s="86" t="s">
        <v>472</v>
      </c>
      <c r="C131" s="110">
        <v>1155357</v>
      </c>
      <c r="D131" s="88" t="s">
        <v>120</v>
      </c>
      <c r="E131" s="88" t="s">
        <v>313</v>
      </c>
      <c r="F131" s="110">
        <v>510454333</v>
      </c>
      <c r="G131" s="88" t="s">
        <v>129</v>
      </c>
      <c r="H131" s="87" t="s">
        <v>470</v>
      </c>
      <c r="I131" s="87" t="s">
        <v>316</v>
      </c>
      <c r="J131" s="101"/>
      <c r="K131" s="90">
        <v>1</v>
      </c>
      <c r="L131" s="88" t="s">
        <v>133</v>
      </c>
      <c r="M131" s="89">
        <v>3.15E-2</v>
      </c>
      <c r="N131" s="89">
        <v>3.0399999999935326E-2</v>
      </c>
      <c r="O131" s="90">
        <v>181766.17786200001</v>
      </c>
      <c r="P131" s="102">
        <v>108.89</v>
      </c>
      <c r="Q131" s="90"/>
      <c r="R131" s="90">
        <v>197.92518403200003</v>
      </c>
      <c r="S131" s="91">
        <v>1.3405280366821379E-3</v>
      </c>
      <c r="T131" s="91">
        <f t="shared" si="3"/>
        <v>1.7077071269029076E-3</v>
      </c>
      <c r="U131" s="91">
        <f>R131/'סכום נכסי הקרן'!$C$42</f>
        <v>3.3645317060920603E-4</v>
      </c>
    </row>
    <row r="132" spans="2:21">
      <c r="B132" s="86" t="s">
        <v>474</v>
      </c>
      <c r="C132" s="110">
        <v>1184779</v>
      </c>
      <c r="D132" s="88" t="s">
        <v>120</v>
      </c>
      <c r="E132" s="88" t="s">
        <v>313</v>
      </c>
      <c r="F132" s="110">
        <v>510454333</v>
      </c>
      <c r="G132" s="88" t="s">
        <v>129</v>
      </c>
      <c r="H132" s="87" t="s">
        <v>470</v>
      </c>
      <c r="I132" s="87" t="s">
        <v>316</v>
      </c>
      <c r="J132" s="101"/>
      <c r="K132" s="90">
        <v>2.6499999999966448</v>
      </c>
      <c r="L132" s="88" t="s">
        <v>133</v>
      </c>
      <c r="M132" s="89">
        <v>0.01</v>
      </c>
      <c r="N132" s="89">
        <v>3.9099999999956975E-2</v>
      </c>
      <c r="O132" s="90">
        <v>515149.78726199997</v>
      </c>
      <c r="P132" s="102">
        <v>98.34</v>
      </c>
      <c r="Q132" s="90"/>
      <c r="R132" s="90">
        <v>506.59830909800002</v>
      </c>
      <c r="S132" s="91">
        <v>1.1160332486882297E-3</v>
      </c>
      <c r="T132" s="91">
        <f t="shared" si="3"/>
        <v>4.3709523229936527E-3</v>
      </c>
      <c r="U132" s="91">
        <f>R132/'סכום נכסי הקרן'!$C$42</f>
        <v>8.6116685026665083E-4</v>
      </c>
    </row>
    <row r="133" spans="2:21">
      <c r="B133" s="86" t="s">
        <v>475</v>
      </c>
      <c r="C133" s="110">
        <v>1192442</v>
      </c>
      <c r="D133" s="88" t="s">
        <v>120</v>
      </c>
      <c r="E133" s="88" t="s">
        <v>313</v>
      </c>
      <c r="F133" s="110">
        <v>510454333</v>
      </c>
      <c r="G133" s="88" t="s">
        <v>129</v>
      </c>
      <c r="H133" s="87" t="s">
        <v>470</v>
      </c>
      <c r="I133" s="87" t="s">
        <v>316</v>
      </c>
      <c r="J133" s="101"/>
      <c r="K133" s="90">
        <v>3.6999999999947346</v>
      </c>
      <c r="L133" s="88" t="s">
        <v>133</v>
      </c>
      <c r="M133" s="89">
        <v>3.2300000000000002E-2</v>
      </c>
      <c r="N133" s="89">
        <v>3.9799999999934374E-2</v>
      </c>
      <c r="O133" s="90">
        <v>249080.09280000001</v>
      </c>
      <c r="P133" s="102">
        <v>99.12</v>
      </c>
      <c r="Q133" s="90"/>
      <c r="R133" s="90">
        <v>246.888186469</v>
      </c>
      <c r="S133" s="91">
        <v>9.7678467764705898E-4</v>
      </c>
      <c r="T133" s="91">
        <f t="shared" si="3"/>
        <v>2.130162049075473E-3</v>
      </c>
      <c r="U133" s="91">
        <f>R133/'סכום נכסי הקרן'!$C$42</f>
        <v>4.1968541562665407E-4</v>
      </c>
    </row>
    <row r="134" spans="2:21">
      <c r="B134" s="86" t="s">
        <v>476</v>
      </c>
      <c r="C134" s="110">
        <v>1139849</v>
      </c>
      <c r="D134" s="88" t="s">
        <v>120</v>
      </c>
      <c r="E134" s="88" t="s">
        <v>313</v>
      </c>
      <c r="F134" s="110">
        <v>520044520</v>
      </c>
      <c r="G134" s="88" t="s">
        <v>332</v>
      </c>
      <c r="H134" s="87" t="s">
        <v>477</v>
      </c>
      <c r="I134" s="87" t="s">
        <v>131</v>
      </c>
      <c r="J134" s="101"/>
      <c r="K134" s="90">
        <v>2.4599999999976556</v>
      </c>
      <c r="L134" s="88" t="s">
        <v>133</v>
      </c>
      <c r="M134" s="89">
        <v>2.5000000000000001E-2</v>
      </c>
      <c r="N134" s="89">
        <v>3.32E-2</v>
      </c>
      <c r="O134" s="90">
        <v>195934.682012</v>
      </c>
      <c r="P134" s="102">
        <v>108.84</v>
      </c>
      <c r="Q134" s="90"/>
      <c r="R134" s="90">
        <v>213.25531302500002</v>
      </c>
      <c r="S134" s="91">
        <v>5.5088276949065895E-4</v>
      </c>
      <c r="T134" s="91">
        <f t="shared" si="3"/>
        <v>1.8399761489867996E-3</v>
      </c>
      <c r="U134" s="91">
        <f>R134/'סכום נכסי הקרן'!$C$42</f>
        <v>3.6251286852369199E-4</v>
      </c>
    </row>
    <row r="135" spans="2:21">
      <c r="B135" s="86" t="s">
        <v>478</v>
      </c>
      <c r="C135" s="110">
        <v>1142629</v>
      </c>
      <c r="D135" s="88" t="s">
        <v>120</v>
      </c>
      <c r="E135" s="88" t="s">
        <v>313</v>
      </c>
      <c r="F135" s="110">
        <v>520044520</v>
      </c>
      <c r="G135" s="88" t="s">
        <v>332</v>
      </c>
      <c r="H135" s="87" t="s">
        <v>477</v>
      </c>
      <c r="I135" s="87" t="s">
        <v>131</v>
      </c>
      <c r="J135" s="101"/>
      <c r="K135" s="90">
        <v>5.4199999999891419</v>
      </c>
      <c r="L135" s="88" t="s">
        <v>133</v>
      </c>
      <c r="M135" s="89">
        <v>1.9E-2</v>
      </c>
      <c r="N135" s="89">
        <v>3.8599999999929746E-2</v>
      </c>
      <c r="O135" s="90">
        <v>252541.41153300003</v>
      </c>
      <c r="P135" s="102">
        <v>99.2</v>
      </c>
      <c r="Q135" s="90"/>
      <c r="R135" s="90">
        <v>250.521087166</v>
      </c>
      <c r="S135" s="91">
        <v>8.4029443272214284E-4</v>
      </c>
      <c r="T135" s="91">
        <f t="shared" si="3"/>
        <v>2.1615068748587064E-3</v>
      </c>
      <c r="U135" s="91">
        <f>R135/'סכום נכסי הקרן'!$C$42</f>
        <v>4.2586098627973694E-4</v>
      </c>
    </row>
    <row r="136" spans="2:21">
      <c r="B136" s="86" t="s">
        <v>479</v>
      </c>
      <c r="C136" s="110">
        <v>1183151</v>
      </c>
      <c r="D136" s="88" t="s">
        <v>120</v>
      </c>
      <c r="E136" s="88" t="s">
        <v>313</v>
      </c>
      <c r="F136" s="110">
        <v>520044520</v>
      </c>
      <c r="G136" s="88" t="s">
        <v>332</v>
      </c>
      <c r="H136" s="87" t="s">
        <v>477</v>
      </c>
      <c r="I136" s="87" t="s">
        <v>131</v>
      </c>
      <c r="J136" s="101"/>
      <c r="K136" s="90">
        <v>7.1899999999875934</v>
      </c>
      <c r="L136" s="88" t="s">
        <v>133</v>
      </c>
      <c r="M136" s="89">
        <v>3.9000000000000003E-3</v>
      </c>
      <c r="N136" s="89">
        <v>4.1899999999923478E-2</v>
      </c>
      <c r="O136" s="90">
        <v>261572.35704</v>
      </c>
      <c r="P136" s="102">
        <v>80.430000000000007</v>
      </c>
      <c r="Q136" s="90"/>
      <c r="R136" s="90">
        <v>210.38263831900002</v>
      </c>
      <c r="S136" s="91">
        <v>1.1130738597446808E-3</v>
      </c>
      <c r="T136" s="91">
        <f t="shared" si="3"/>
        <v>1.8151905862363979E-3</v>
      </c>
      <c r="U136" s="91">
        <f>R136/'סכום נכסי הקרן'!$C$42</f>
        <v>3.576296066099059E-4</v>
      </c>
    </row>
    <row r="137" spans="2:21">
      <c r="B137" s="86" t="s">
        <v>480</v>
      </c>
      <c r="C137" s="110">
        <v>1177526</v>
      </c>
      <c r="D137" s="88" t="s">
        <v>120</v>
      </c>
      <c r="E137" s="88" t="s">
        <v>313</v>
      </c>
      <c r="F137" s="110">
        <v>515846558</v>
      </c>
      <c r="G137" s="88" t="s">
        <v>482</v>
      </c>
      <c r="H137" s="87" t="s">
        <v>470</v>
      </c>
      <c r="I137" s="87" t="s">
        <v>316</v>
      </c>
      <c r="J137" s="101"/>
      <c r="K137" s="90">
        <v>4.4999999999966409</v>
      </c>
      <c r="L137" s="88" t="s">
        <v>133</v>
      </c>
      <c r="M137" s="89">
        <v>7.4999999999999997E-3</v>
      </c>
      <c r="N137" s="89">
        <v>4.5299999999995302E-2</v>
      </c>
      <c r="O137" s="90">
        <v>163826.54624200001</v>
      </c>
      <c r="P137" s="102">
        <v>90.85</v>
      </c>
      <c r="Q137" s="90"/>
      <c r="R137" s="90">
        <v>148.83642071899999</v>
      </c>
      <c r="S137" s="91">
        <v>3.1172162373799842E-4</v>
      </c>
      <c r="T137" s="91">
        <f t="shared" si="3"/>
        <v>1.2841671344029795E-3</v>
      </c>
      <c r="U137" s="91">
        <f>R137/'סכום נכסי הקרן'!$C$42</f>
        <v>2.5300714458316247E-4</v>
      </c>
    </row>
    <row r="138" spans="2:21">
      <c r="B138" s="86" t="s">
        <v>483</v>
      </c>
      <c r="C138" s="110">
        <v>1184555</v>
      </c>
      <c r="D138" s="88" t="s">
        <v>120</v>
      </c>
      <c r="E138" s="88" t="s">
        <v>313</v>
      </c>
      <c r="F138" s="110">
        <v>515846558</v>
      </c>
      <c r="G138" s="88" t="s">
        <v>482</v>
      </c>
      <c r="H138" s="87" t="s">
        <v>470</v>
      </c>
      <c r="I138" s="87" t="s">
        <v>316</v>
      </c>
      <c r="J138" s="101"/>
      <c r="K138" s="90">
        <v>5.5499999999974365</v>
      </c>
      <c r="L138" s="88" t="s">
        <v>133</v>
      </c>
      <c r="M138" s="89">
        <v>7.4999999999999997E-3</v>
      </c>
      <c r="N138" s="89">
        <v>4.5699999999986279E-2</v>
      </c>
      <c r="O138" s="90">
        <v>842204.58262999996</v>
      </c>
      <c r="P138" s="102">
        <v>85.68</v>
      </c>
      <c r="Q138" s="90"/>
      <c r="R138" s="90">
        <v>721.60088800699998</v>
      </c>
      <c r="S138" s="91">
        <v>9.7055125055458939E-4</v>
      </c>
      <c r="T138" s="91">
        <f t="shared" si="3"/>
        <v>6.2260039582925858E-3</v>
      </c>
      <c r="U138" s="91">
        <f>R138/'סכום נכסי הקרן'!$C$42</f>
        <v>1.2266498973931529E-3</v>
      </c>
    </row>
    <row r="139" spans="2:21">
      <c r="B139" s="86" t="s">
        <v>484</v>
      </c>
      <c r="C139" s="110">
        <v>1130632</v>
      </c>
      <c r="D139" s="88" t="s">
        <v>120</v>
      </c>
      <c r="E139" s="88" t="s">
        <v>313</v>
      </c>
      <c r="F139" s="110">
        <v>513257873</v>
      </c>
      <c r="G139" s="88" t="s">
        <v>332</v>
      </c>
      <c r="H139" s="87" t="s">
        <v>470</v>
      </c>
      <c r="I139" s="87" t="s">
        <v>316</v>
      </c>
      <c r="J139" s="101"/>
      <c r="K139" s="90">
        <v>1.07999999982592</v>
      </c>
      <c r="L139" s="88" t="s">
        <v>133</v>
      </c>
      <c r="M139" s="89">
        <v>3.4500000000000003E-2</v>
      </c>
      <c r="N139" s="89">
        <v>2.1199999997388801E-2</v>
      </c>
      <c r="O139" s="90">
        <v>2471.6297829999999</v>
      </c>
      <c r="P139" s="102">
        <v>111.56</v>
      </c>
      <c r="Q139" s="90"/>
      <c r="R139" s="90">
        <v>2.7573502309999998</v>
      </c>
      <c r="S139" s="91">
        <v>1.9124314734176118E-5</v>
      </c>
      <c r="T139" s="91">
        <f t="shared" ref="T139:T170" si="4">IFERROR(R139/$R$11,0)</f>
        <v>2.3790538146397684E-5</v>
      </c>
      <c r="U139" s="91">
        <f>R139/'סכום נכסי הקרן'!$C$42</f>
        <v>4.6872217511743495E-6</v>
      </c>
    </row>
    <row r="140" spans="2:21">
      <c r="B140" s="86" t="s">
        <v>485</v>
      </c>
      <c r="C140" s="110">
        <v>1138668</v>
      </c>
      <c r="D140" s="88" t="s">
        <v>120</v>
      </c>
      <c r="E140" s="88" t="s">
        <v>313</v>
      </c>
      <c r="F140" s="110">
        <v>513257873</v>
      </c>
      <c r="G140" s="88" t="s">
        <v>332</v>
      </c>
      <c r="H140" s="87" t="s">
        <v>470</v>
      </c>
      <c r="I140" s="87" t="s">
        <v>316</v>
      </c>
      <c r="J140" s="101"/>
      <c r="K140" s="90">
        <v>1.9400000000556239</v>
      </c>
      <c r="L140" s="88" t="s">
        <v>133</v>
      </c>
      <c r="M140" s="89">
        <v>2.0499999999999997E-2</v>
      </c>
      <c r="N140" s="89">
        <v>4.2300000002503078E-2</v>
      </c>
      <c r="O140" s="90">
        <v>5064.6734329999999</v>
      </c>
      <c r="P140" s="102">
        <v>106.49</v>
      </c>
      <c r="Q140" s="90"/>
      <c r="R140" s="90">
        <v>5.3933708549999997</v>
      </c>
      <c r="S140" s="91">
        <v>1.2078028554062071E-5</v>
      </c>
      <c r="T140" s="91">
        <f t="shared" si="4"/>
        <v>4.653423914778238E-5</v>
      </c>
      <c r="U140" s="91">
        <f>R140/'סכום נכסי הקרן'!$C$42</f>
        <v>9.1681952112908061E-6</v>
      </c>
    </row>
    <row r="141" spans="2:21">
      <c r="B141" s="86" t="s">
        <v>486</v>
      </c>
      <c r="C141" s="110">
        <v>1141696</v>
      </c>
      <c r="D141" s="88" t="s">
        <v>120</v>
      </c>
      <c r="E141" s="88" t="s">
        <v>313</v>
      </c>
      <c r="F141" s="110">
        <v>513257873</v>
      </c>
      <c r="G141" s="88" t="s">
        <v>332</v>
      </c>
      <c r="H141" s="87" t="s">
        <v>470</v>
      </c>
      <c r="I141" s="87" t="s">
        <v>316</v>
      </c>
      <c r="J141" s="101"/>
      <c r="K141" s="90">
        <v>2.6700000000028123</v>
      </c>
      <c r="L141" s="88" t="s">
        <v>133</v>
      </c>
      <c r="M141" s="89">
        <v>2.0499999999999997E-2</v>
      </c>
      <c r="N141" s="89">
        <v>4.3800000000008471E-2</v>
      </c>
      <c r="O141" s="90">
        <v>249329.422758</v>
      </c>
      <c r="P141" s="102">
        <v>104.09</v>
      </c>
      <c r="Q141" s="90"/>
      <c r="R141" s="90">
        <v>259.52699698100002</v>
      </c>
      <c r="S141" s="91">
        <v>3.2545790316217528E-4</v>
      </c>
      <c r="T141" s="91">
        <f t="shared" si="4"/>
        <v>2.2392102578341335E-3</v>
      </c>
      <c r="U141" s="91">
        <f>R141/'סכום נכסי הקרן'!$C$42</f>
        <v>4.4117013921192482E-4</v>
      </c>
    </row>
    <row r="142" spans="2:21">
      <c r="B142" s="86" t="s">
        <v>487</v>
      </c>
      <c r="C142" s="110">
        <v>1165141</v>
      </c>
      <c r="D142" s="88" t="s">
        <v>120</v>
      </c>
      <c r="E142" s="88" t="s">
        <v>313</v>
      </c>
      <c r="F142" s="110">
        <v>513257873</v>
      </c>
      <c r="G142" s="88" t="s">
        <v>332</v>
      </c>
      <c r="H142" s="87" t="s">
        <v>470</v>
      </c>
      <c r="I142" s="87" t="s">
        <v>316</v>
      </c>
      <c r="J142" s="101"/>
      <c r="K142" s="90">
        <v>5.7400000000022855</v>
      </c>
      <c r="L142" s="88" t="s">
        <v>133</v>
      </c>
      <c r="M142" s="89">
        <v>8.3999999999999995E-3</v>
      </c>
      <c r="N142" s="89">
        <v>4.5500000000028559E-2</v>
      </c>
      <c r="O142" s="90">
        <v>237661.084948</v>
      </c>
      <c r="P142" s="102">
        <v>88.4</v>
      </c>
      <c r="Q142" s="90"/>
      <c r="R142" s="90">
        <v>210.057040148</v>
      </c>
      <c r="S142" s="91">
        <v>3.5092124741819501E-4</v>
      </c>
      <c r="T142" s="91">
        <f t="shared" si="4"/>
        <v>1.8123813110052409E-3</v>
      </c>
      <c r="U142" s="91">
        <f>R142/'סכום נכסי הקרן'!$C$42</f>
        <v>3.57076122031815E-4</v>
      </c>
    </row>
    <row r="143" spans="2:21">
      <c r="B143" s="86" t="s">
        <v>488</v>
      </c>
      <c r="C143" s="110">
        <v>1178367</v>
      </c>
      <c r="D143" s="88" t="s">
        <v>120</v>
      </c>
      <c r="E143" s="88" t="s">
        <v>313</v>
      </c>
      <c r="F143" s="110">
        <v>513257873</v>
      </c>
      <c r="G143" s="88" t="s">
        <v>332</v>
      </c>
      <c r="H143" s="87" t="s">
        <v>470</v>
      </c>
      <c r="I143" s="87" t="s">
        <v>316</v>
      </c>
      <c r="J143" s="101"/>
      <c r="K143" s="90">
        <v>6.5399999999728147</v>
      </c>
      <c r="L143" s="88" t="s">
        <v>133</v>
      </c>
      <c r="M143" s="89">
        <v>5.0000000000000001E-3</v>
      </c>
      <c r="N143" s="89">
        <v>3.7899999999916931E-2</v>
      </c>
      <c r="O143" s="90">
        <v>61122.943176000001</v>
      </c>
      <c r="P143" s="102">
        <v>86.66</v>
      </c>
      <c r="Q143" s="90"/>
      <c r="R143" s="90">
        <v>52.969144436000001</v>
      </c>
      <c r="S143" s="91">
        <v>3.3932533012677457E-4</v>
      </c>
      <c r="T143" s="91">
        <f t="shared" si="4"/>
        <v>4.5702009020076009E-4</v>
      </c>
      <c r="U143" s="91">
        <f>R143/'סכום נכסי הקרן'!$C$42</f>
        <v>9.0042288843181404E-5</v>
      </c>
    </row>
    <row r="144" spans="2:21">
      <c r="B144" s="86" t="s">
        <v>489</v>
      </c>
      <c r="C144" s="110">
        <v>1178375</v>
      </c>
      <c r="D144" s="88" t="s">
        <v>120</v>
      </c>
      <c r="E144" s="88" t="s">
        <v>313</v>
      </c>
      <c r="F144" s="110">
        <v>513257873</v>
      </c>
      <c r="G144" s="88" t="s">
        <v>332</v>
      </c>
      <c r="H144" s="87" t="s">
        <v>470</v>
      </c>
      <c r="I144" s="87" t="s">
        <v>316</v>
      </c>
      <c r="J144" s="101"/>
      <c r="K144" s="90">
        <v>6.3899999999865829</v>
      </c>
      <c r="L144" s="88" t="s">
        <v>133</v>
      </c>
      <c r="M144" s="89">
        <v>9.7000000000000003E-3</v>
      </c>
      <c r="N144" s="89">
        <v>4.5199999999907113E-2</v>
      </c>
      <c r="O144" s="90">
        <v>180868.69359299997</v>
      </c>
      <c r="P144" s="102">
        <v>85.7</v>
      </c>
      <c r="Q144" s="90"/>
      <c r="R144" s="90">
        <v>155.00448087199999</v>
      </c>
      <c r="S144" s="91">
        <v>4.3368093420108507E-4</v>
      </c>
      <c r="T144" s="91">
        <f t="shared" si="4"/>
        <v>1.3373854266276869E-3</v>
      </c>
      <c r="U144" s="91">
        <f>R144/'סכום נכסי הקרן'!$C$42</f>
        <v>2.6349223472030048E-4</v>
      </c>
    </row>
    <row r="145" spans="2:21">
      <c r="B145" s="86" t="s">
        <v>490</v>
      </c>
      <c r="C145" s="110">
        <v>1171214</v>
      </c>
      <c r="D145" s="88" t="s">
        <v>120</v>
      </c>
      <c r="E145" s="88" t="s">
        <v>313</v>
      </c>
      <c r="F145" s="110">
        <v>513893123</v>
      </c>
      <c r="G145" s="88" t="s">
        <v>492</v>
      </c>
      <c r="H145" s="87" t="s">
        <v>477</v>
      </c>
      <c r="I145" s="87" t="s">
        <v>131</v>
      </c>
      <c r="J145" s="101"/>
      <c r="K145" s="90">
        <v>1.5300000000013869</v>
      </c>
      <c r="L145" s="88" t="s">
        <v>133</v>
      </c>
      <c r="M145" s="89">
        <v>1.8500000000000003E-2</v>
      </c>
      <c r="N145" s="89">
        <v>3.7500000000005883E-2</v>
      </c>
      <c r="O145" s="90">
        <v>399734.52723800001</v>
      </c>
      <c r="P145" s="102">
        <v>106.43</v>
      </c>
      <c r="Q145" s="90"/>
      <c r="R145" s="90">
        <v>425.43747069699992</v>
      </c>
      <c r="S145" s="91">
        <v>5.7046256313220687E-4</v>
      </c>
      <c r="T145" s="91">
        <f t="shared" si="4"/>
        <v>3.6706930667466317E-3</v>
      </c>
      <c r="U145" s="91">
        <f>R145/'סכום נכסי הקרן'!$C$42</f>
        <v>7.2320147944803393E-4</v>
      </c>
    </row>
    <row r="146" spans="2:21">
      <c r="B146" s="86" t="s">
        <v>493</v>
      </c>
      <c r="C146" s="110">
        <v>1175660</v>
      </c>
      <c r="D146" s="88" t="s">
        <v>120</v>
      </c>
      <c r="E146" s="88" t="s">
        <v>313</v>
      </c>
      <c r="F146" s="110">
        <v>513893123</v>
      </c>
      <c r="G146" s="88" t="s">
        <v>492</v>
      </c>
      <c r="H146" s="87" t="s">
        <v>477</v>
      </c>
      <c r="I146" s="87" t="s">
        <v>131</v>
      </c>
      <c r="J146" s="101"/>
      <c r="K146" s="90">
        <v>1.3799999999991588</v>
      </c>
      <c r="L146" s="88" t="s">
        <v>133</v>
      </c>
      <c r="M146" s="89">
        <v>0.01</v>
      </c>
      <c r="N146" s="89">
        <v>4.5199999999966357E-2</v>
      </c>
      <c r="O146" s="90">
        <v>392301.275188</v>
      </c>
      <c r="P146" s="102">
        <v>103.05</v>
      </c>
      <c r="Q146" s="90"/>
      <c r="R146" s="90">
        <v>404.26643804299999</v>
      </c>
      <c r="S146" s="91">
        <v>4.1239124111266652E-4</v>
      </c>
      <c r="T146" s="91">
        <f t="shared" si="4"/>
        <v>3.4880284729307959E-3</v>
      </c>
      <c r="U146" s="91">
        <f>R146/'סכום נכסי הקרן'!$C$42</f>
        <v>6.872128249655519E-4</v>
      </c>
    </row>
    <row r="147" spans="2:21">
      <c r="B147" s="86" t="s">
        <v>494</v>
      </c>
      <c r="C147" s="110">
        <v>1182831</v>
      </c>
      <c r="D147" s="88" t="s">
        <v>120</v>
      </c>
      <c r="E147" s="88" t="s">
        <v>313</v>
      </c>
      <c r="F147" s="110">
        <v>513893123</v>
      </c>
      <c r="G147" s="88" t="s">
        <v>492</v>
      </c>
      <c r="H147" s="87" t="s">
        <v>477</v>
      </c>
      <c r="I147" s="87" t="s">
        <v>131</v>
      </c>
      <c r="J147" s="101"/>
      <c r="K147" s="90">
        <v>4.3699999999985035</v>
      </c>
      <c r="L147" s="88" t="s">
        <v>133</v>
      </c>
      <c r="M147" s="89">
        <v>0.01</v>
      </c>
      <c r="N147" s="89">
        <v>5.1899999999982654E-2</v>
      </c>
      <c r="O147" s="90">
        <v>850255.793695</v>
      </c>
      <c r="P147" s="102">
        <v>88.87</v>
      </c>
      <c r="Q147" s="90"/>
      <c r="R147" s="90">
        <v>755.62231814900008</v>
      </c>
      <c r="S147" s="91">
        <v>7.1808627085413041E-4</v>
      </c>
      <c r="T147" s="91">
        <f t="shared" si="4"/>
        <v>6.5195423425313988E-3</v>
      </c>
      <c r="U147" s="91">
        <f>R147/'סכום נכסי הקרן'!$C$42</f>
        <v>1.2844829523220541E-3</v>
      </c>
    </row>
    <row r="148" spans="2:21">
      <c r="B148" s="86" t="s">
        <v>495</v>
      </c>
      <c r="C148" s="110">
        <v>1191659</v>
      </c>
      <c r="D148" s="88" t="s">
        <v>120</v>
      </c>
      <c r="E148" s="88" t="s">
        <v>313</v>
      </c>
      <c r="F148" s="110">
        <v>513893123</v>
      </c>
      <c r="G148" s="88" t="s">
        <v>492</v>
      </c>
      <c r="H148" s="87" t="s">
        <v>477</v>
      </c>
      <c r="I148" s="87" t="s">
        <v>131</v>
      </c>
      <c r="J148" s="101"/>
      <c r="K148" s="90">
        <v>3.0399999999974265</v>
      </c>
      <c r="L148" s="88" t="s">
        <v>133</v>
      </c>
      <c r="M148" s="89">
        <v>3.5400000000000001E-2</v>
      </c>
      <c r="N148" s="89">
        <v>4.7899999999974262E-2</v>
      </c>
      <c r="O148" s="90">
        <v>589040.76</v>
      </c>
      <c r="P148" s="102">
        <v>97.61</v>
      </c>
      <c r="Q148" s="90"/>
      <c r="R148" s="90">
        <v>574.96268791199998</v>
      </c>
      <c r="S148" s="91">
        <v>8.5739765068921852E-4</v>
      </c>
      <c r="T148" s="91">
        <f t="shared" si="4"/>
        <v>4.9608031673818165E-3</v>
      </c>
      <c r="U148" s="91">
        <f>R148/'סכום נכסי הקרן'!$C$42</f>
        <v>9.7737950971771032E-4</v>
      </c>
    </row>
    <row r="149" spans="2:21">
      <c r="B149" s="86" t="s">
        <v>496</v>
      </c>
      <c r="C149" s="110">
        <v>1139542</v>
      </c>
      <c r="D149" s="88" t="s">
        <v>120</v>
      </c>
      <c r="E149" s="88" t="s">
        <v>313</v>
      </c>
      <c r="F149" s="110">
        <v>510216054</v>
      </c>
      <c r="G149" s="88" t="s">
        <v>341</v>
      </c>
      <c r="H149" s="87" t="s">
        <v>470</v>
      </c>
      <c r="I149" s="87" t="s">
        <v>316</v>
      </c>
      <c r="J149" s="101"/>
      <c r="K149" s="90">
        <v>3.0300000000230995</v>
      </c>
      <c r="L149" s="88" t="s">
        <v>133</v>
      </c>
      <c r="M149" s="89">
        <v>1.9400000000000001E-2</v>
      </c>
      <c r="N149" s="89">
        <v>2.4700000000237241E-2</v>
      </c>
      <c r="O149" s="90">
        <v>58872.321598000002</v>
      </c>
      <c r="P149" s="102">
        <v>108.83</v>
      </c>
      <c r="Q149" s="90"/>
      <c r="R149" s="90">
        <v>64.070744083999998</v>
      </c>
      <c r="S149" s="91">
        <v>1.628797572463009E-4</v>
      </c>
      <c r="T149" s="91">
        <f t="shared" si="4"/>
        <v>5.52805176528366E-4</v>
      </c>
      <c r="U149" s="91">
        <f>R149/'סכום נכסי הקרן'!$C$42</f>
        <v>1.0891390651362274E-4</v>
      </c>
    </row>
    <row r="150" spans="2:21">
      <c r="B150" s="86" t="s">
        <v>498</v>
      </c>
      <c r="C150" s="110">
        <v>1142595</v>
      </c>
      <c r="D150" s="88" t="s">
        <v>120</v>
      </c>
      <c r="E150" s="88" t="s">
        <v>313</v>
      </c>
      <c r="F150" s="110">
        <v>510216054</v>
      </c>
      <c r="G150" s="88" t="s">
        <v>341</v>
      </c>
      <c r="H150" s="87" t="s">
        <v>470</v>
      </c>
      <c r="I150" s="87" t="s">
        <v>316</v>
      </c>
      <c r="J150" s="101"/>
      <c r="K150" s="90">
        <v>4.0000000000013589</v>
      </c>
      <c r="L150" s="88" t="s">
        <v>133</v>
      </c>
      <c r="M150" s="89">
        <v>1.23E-2</v>
      </c>
      <c r="N150" s="89">
        <v>2.6300000000008428E-2</v>
      </c>
      <c r="O150" s="90">
        <v>706304.06494900002</v>
      </c>
      <c r="P150" s="102">
        <v>104.15</v>
      </c>
      <c r="Q150" s="90"/>
      <c r="R150" s="90">
        <v>735.615659026</v>
      </c>
      <c r="S150" s="91">
        <v>5.5541353169216473E-4</v>
      </c>
      <c r="T150" s="91">
        <f t="shared" si="4"/>
        <v>6.3469240143638195E-3</v>
      </c>
      <c r="U150" s="91">
        <f>R150/'סכום נכסי הקרן'!$C$42</f>
        <v>1.2504736172889606E-3</v>
      </c>
    </row>
    <row r="151" spans="2:21">
      <c r="B151" s="86" t="s">
        <v>499</v>
      </c>
      <c r="C151" s="110">
        <v>1820190</v>
      </c>
      <c r="D151" s="88" t="s">
        <v>120</v>
      </c>
      <c r="E151" s="88" t="s">
        <v>313</v>
      </c>
      <c r="F151" s="110">
        <v>520035171</v>
      </c>
      <c r="G151" s="88" t="s">
        <v>501</v>
      </c>
      <c r="H151" s="87" t="s">
        <v>502</v>
      </c>
      <c r="I151" s="87" t="s">
        <v>131</v>
      </c>
      <c r="J151" s="101"/>
      <c r="K151" s="90">
        <v>1.2</v>
      </c>
      <c r="L151" s="88" t="s">
        <v>133</v>
      </c>
      <c r="M151" s="89">
        <v>4.6500000000000007E-2</v>
      </c>
      <c r="N151" s="89">
        <v>5.1094907407407408E-2</v>
      </c>
      <c r="O151" s="90">
        <v>3.8709999999999999E-3</v>
      </c>
      <c r="P151" s="102">
        <v>110.23</v>
      </c>
      <c r="Q151" s="90"/>
      <c r="R151" s="90">
        <v>4.3200000000000001E-6</v>
      </c>
      <c r="S151" s="91">
        <v>9.002886691542636E-12</v>
      </c>
      <c r="T151" s="91">
        <f t="shared" si="4"/>
        <v>3.7273148560154018E-11</v>
      </c>
      <c r="U151" s="91">
        <f>R151/'סכום נכסי הקרן'!$C$42</f>
        <v>7.3435712799275487E-12</v>
      </c>
    </row>
    <row r="152" spans="2:21">
      <c r="B152" s="86" t="s">
        <v>503</v>
      </c>
      <c r="C152" s="110">
        <v>1142231</v>
      </c>
      <c r="D152" s="88" t="s">
        <v>120</v>
      </c>
      <c r="E152" s="88" t="s">
        <v>313</v>
      </c>
      <c r="F152" s="110">
        <v>510560188</v>
      </c>
      <c r="G152" s="88" t="s">
        <v>501</v>
      </c>
      <c r="H152" s="87" t="s">
        <v>502</v>
      </c>
      <c r="I152" s="87" t="s">
        <v>131</v>
      </c>
      <c r="J152" s="101"/>
      <c r="K152" s="90">
        <v>2.8600000000043719</v>
      </c>
      <c r="L152" s="88" t="s">
        <v>133</v>
      </c>
      <c r="M152" s="89">
        <v>2.5699999999999997E-2</v>
      </c>
      <c r="N152" s="89">
        <v>4.5900000000060608E-2</v>
      </c>
      <c r="O152" s="90">
        <v>191264.36216799999</v>
      </c>
      <c r="P152" s="102">
        <v>105.24</v>
      </c>
      <c r="Q152" s="90"/>
      <c r="R152" s="90">
        <v>201.28660504200002</v>
      </c>
      <c r="S152" s="91">
        <v>1.6082042795621874E-4</v>
      </c>
      <c r="T152" s="91">
        <f t="shared" si="4"/>
        <v>1.7367096140971097E-3</v>
      </c>
      <c r="U152" s="91">
        <f>R152/'סכום נכסי הקרן'!$C$42</f>
        <v>3.4216725273623867E-4</v>
      </c>
    </row>
    <row r="153" spans="2:21">
      <c r="B153" s="86" t="s">
        <v>504</v>
      </c>
      <c r="C153" s="110">
        <v>1171628</v>
      </c>
      <c r="D153" s="88" t="s">
        <v>120</v>
      </c>
      <c r="E153" s="88" t="s">
        <v>313</v>
      </c>
      <c r="F153" s="110">
        <v>510560188</v>
      </c>
      <c r="G153" s="88" t="s">
        <v>501</v>
      </c>
      <c r="H153" s="87" t="s">
        <v>502</v>
      </c>
      <c r="I153" s="87" t="s">
        <v>131</v>
      </c>
      <c r="J153" s="101"/>
      <c r="K153" s="90">
        <v>1.7299999999943623</v>
      </c>
      <c r="L153" s="88" t="s">
        <v>133</v>
      </c>
      <c r="M153" s="89">
        <v>1.2199999999999999E-2</v>
      </c>
      <c r="N153" s="89">
        <v>3.8700000000338249E-2</v>
      </c>
      <c r="O153" s="90">
        <v>27148.400566000004</v>
      </c>
      <c r="P153" s="102">
        <v>104.54</v>
      </c>
      <c r="Q153" s="90"/>
      <c r="R153" s="90">
        <v>28.380938792000006</v>
      </c>
      <c r="S153" s="91">
        <v>5.9018262100000012E-5</v>
      </c>
      <c r="T153" s="91">
        <f t="shared" si="4"/>
        <v>2.4487197867380884E-4</v>
      </c>
      <c r="U153" s="91">
        <f>R153/'סכום נכסי הקרן'!$C$42</f>
        <v>4.8244779400535391E-5</v>
      </c>
    </row>
    <row r="154" spans="2:21">
      <c r="B154" s="86" t="s">
        <v>505</v>
      </c>
      <c r="C154" s="110">
        <v>1178292</v>
      </c>
      <c r="D154" s="88" t="s">
        <v>120</v>
      </c>
      <c r="E154" s="88" t="s">
        <v>313</v>
      </c>
      <c r="F154" s="110">
        <v>510560188</v>
      </c>
      <c r="G154" s="88" t="s">
        <v>501</v>
      </c>
      <c r="H154" s="87" t="s">
        <v>502</v>
      </c>
      <c r="I154" s="87" t="s">
        <v>131</v>
      </c>
      <c r="J154" s="101"/>
      <c r="K154" s="90">
        <v>5.5500000000096472</v>
      </c>
      <c r="L154" s="88" t="s">
        <v>133</v>
      </c>
      <c r="M154" s="89">
        <v>1.09E-2</v>
      </c>
      <c r="N154" s="89">
        <v>4.4700000000078309E-2</v>
      </c>
      <c r="O154" s="90">
        <v>196346.92</v>
      </c>
      <c r="P154" s="102">
        <v>89.75</v>
      </c>
      <c r="Q154" s="90"/>
      <c r="R154" s="90">
        <v>176.221362046</v>
      </c>
      <c r="S154" s="91">
        <v>4.3632648888888891E-4</v>
      </c>
      <c r="T154" s="91">
        <f t="shared" si="4"/>
        <v>1.520445603475288E-3</v>
      </c>
      <c r="U154" s="91">
        <f>R154/'סכום נכסי הקרן'!$C$42</f>
        <v>2.9955882713674073E-4</v>
      </c>
    </row>
    <row r="155" spans="2:21">
      <c r="B155" s="86" t="s">
        <v>506</v>
      </c>
      <c r="C155" s="110">
        <v>1184530</v>
      </c>
      <c r="D155" s="88" t="s">
        <v>120</v>
      </c>
      <c r="E155" s="88" t="s">
        <v>313</v>
      </c>
      <c r="F155" s="110">
        <v>510560188</v>
      </c>
      <c r="G155" s="88" t="s">
        <v>501</v>
      </c>
      <c r="H155" s="87" t="s">
        <v>502</v>
      </c>
      <c r="I155" s="87" t="s">
        <v>131</v>
      </c>
      <c r="J155" s="101"/>
      <c r="K155" s="90">
        <v>6.489999999987945</v>
      </c>
      <c r="L155" s="88" t="s">
        <v>133</v>
      </c>
      <c r="M155" s="89">
        <v>1.54E-2</v>
      </c>
      <c r="N155" s="89">
        <v>4.6799999999898E-2</v>
      </c>
      <c r="O155" s="90">
        <v>248489.66078199996</v>
      </c>
      <c r="P155" s="102">
        <v>86.8</v>
      </c>
      <c r="Q155" s="90"/>
      <c r="R155" s="90">
        <v>215.68902473999998</v>
      </c>
      <c r="S155" s="91">
        <v>7.0997045937714275E-4</v>
      </c>
      <c r="T155" s="91">
        <f t="shared" si="4"/>
        <v>1.8609743198909155E-3</v>
      </c>
      <c r="U155" s="91">
        <f>R155/'סכום נכסי הקרן'!$C$42</f>
        <v>3.6664993691579774E-4</v>
      </c>
    </row>
    <row r="156" spans="2:21">
      <c r="B156" s="86" t="s">
        <v>507</v>
      </c>
      <c r="C156" s="110">
        <v>1182989</v>
      </c>
      <c r="D156" s="88" t="s">
        <v>120</v>
      </c>
      <c r="E156" s="88" t="s">
        <v>313</v>
      </c>
      <c r="F156" s="110">
        <v>510381601</v>
      </c>
      <c r="G156" s="88" t="s">
        <v>509</v>
      </c>
      <c r="H156" s="87" t="s">
        <v>510</v>
      </c>
      <c r="I156" s="87" t="s">
        <v>316</v>
      </c>
      <c r="J156" s="101"/>
      <c r="K156" s="90">
        <v>4.7099999999985602</v>
      </c>
      <c r="L156" s="88" t="s">
        <v>133</v>
      </c>
      <c r="M156" s="89">
        <v>7.4999999999999997E-3</v>
      </c>
      <c r="N156" s="89">
        <v>3.8399999999987403E-2</v>
      </c>
      <c r="O156" s="90">
        <v>721503.68511800002</v>
      </c>
      <c r="P156" s="102">
        <v>92.39</v>
      </c>
      <c r="Q156" s="90"/>
      <c r="R156" s="90">
        <v>666.59727717599992</v>
      </c>
      <c r="S156" s="91">
        <v>5.3899871889884958E-4</v>
      </c>
      <c r="T156" s="91">
        <f t="shared" si="4"/>
        <v>5.7514304032350019E-3</v>
      </c>
      <c r="U156" s="91">
        <f>R156/'סכום נכסי הקרן'!$C$42</f>
        <v>1.1331492175804575E-3</v>
      </c>
    </row>
    <row r="157" spans="2:21">
      <c r="B157" s="86" t="s">
        <v>511</v>
      </c>
      <c r="C157" s="110">
        <v>1260769</v>
      </c>
      <c r="D157" s="88" t="s">
        <v>120</v>
      </c>
      <c r="E157" s="88" t="s">
        <v>313</v>
      </c>
      <c r="F157" s="110">
        <v>520033234</v>
      </c>
      <c r="G157" s="88" t="s">
        <v>501</v>
      </c>
      <c r="H157" s="87" t="s">
        <v>502</v>
      </c>
      <c r="I157" s="87" t="s">
        <v>131</v>
      </c>
      <c r="J157" s="101"/>
      <c r="K157" s="90">
        <v>3.7900000000003762</v>
      </c>
      <c r="L157" s="88" t="s">
        <v>133</v>
      </c>
      <c r="M157" s="89">
        <v>1.0800000000000001E-2</v>
      </c>
      <c r="N157" s="89">
        <v>3.6900000000007184E-2</v>
      </c>
      <c r="O157" s="90">
        <v>292253.97555199999</v>
      </c>
      <c r="P157" s="102">
        <v>99.93</v>
      </c>
      <c r="Q157" s="90"/>
      <c r="R157" s="90">
        <v>292.049396591</v>
      </c>
      <c r="S157" s="91">
        <v>8.9101821814634142E-4</v>
      </c>
      <c r="T157" s="91">
        <f t="shared" si="4"/>
        <v>2.5198149412128893E-3</v>
      </c>
      <c r="U157" s="91">
        <f>R157/'סכום נכסי הקרן'!$C$42</f>
        <v>4.9645499100135142E-4</v>
      </c>
    </row>
    <row r="158" spans="2:21">
      <c r="B158" s="86" t="s">
        <v>513</v>
      </c>
      <c r="C158" s="110">
        <v>6120224</v>
      </c>
      <c r="D158" s="88" t="s">
        <v>120</v>
      </c>
      <c r="E158" s="88" t="s">
        <v>313</v>
      </c>
      <c r="F158" s="110">
        <v>520020116</v>
      </c>
      <c r="G158" s="88" t="s">
        <v>332</v>
      </c>
      <c r="H158" s="87" t="s">
        <v>510</v>
      </c>
      <c r="I158" s="87" t="s">
        <v>316</v>
      </c>
      <c r="J158" s="101"/>
      <c r="K158" s="90">
        <v>3.9900000000136617</v>
      </c>
      <c r="L158" s="88" t="s">
        <v>133</v>
      </c>
      <c r="M158" s="89">
        <v>1.8000000000000002E-2</v>
      </c>
      <c r="N158" s="89">
        <v>3.2799999999953491E-2</v>
      </c>
      <c r="O158" s="90">
        <v>33136.353483999999</v>
      </c>
      <c r="P158" s="102">
        <v>103.82</v>
      </c>
      <c r="Q158" s="90"/>
      <c r="R158" s="90">
        <v>34.402162247</v>
      </c>
      <c r="S158" s="91">
        <v>5.9382226961113276E-5</v>
      </c>
      <c r="T158" s="91">
        <f t="shared" si="4"/>
        <v>2.9682335745901685E-4</v>
      </c>
      <c r="U158" s="91">
        <f>R158/'סכום נכסי הקרן'!$C$42</f>
        <v>5.8480261723258553E-5</v>
      </c>
    </row>
    <row r="159" spans="2:21">
      <c r="B159" s="86" t="s">
        <v>514</v>
      </c>
      <c r="C159" s="110">
        <v>1193630</v>
      </c>
      <c r="D159" s="88" t="s">
        <v>120</v>
      </c>
      <c r="E159" s="88" t="s">
        <v>313</v>
      </c>
      <c r="F159" s="110">
        <v>520025438</v>
      </c>
      <c r="G159" s="88" t="s">
        <v>332</v>
      </c>
      <c r="H159" s="87" t="s">
        <v>510</v>
      </c>
      <c r="I159" s="87" t="s">
        <v>316</v>
      </c>
      <c r="J159" s="101"/>
      <c r="K159" s="90">
        <v>5.0899999999988745</v>
      </c>
      <c r="L159" s="88" t="s">
        <v>133</v>
      </c>
      <c r="M159" s="89">
        <v>3.6200000000000003E-2</v>
      </c>
      <c r="N159" s="89">
        <v>4.6199999999985003E-2</v>
      </c>
      <c r="O159" s="90">
        <v>609945.62583499996</v>
      </c>
      <c r="P159" s="102">
        <v>96.18</v>
      </c>
      <c r="Q159" s="90"/>
      <c r="R159" s="90">
        <v>586.64568857400002</v>
      </c>
      <c r="S159" s="91">
        <v>4.8382041668980217E-4</v>
      </c>
      <c r="T159" s="91">
        <f t="shared" si="4"/>
        <v>5.0616046070353126E-3</v>
      </c>
      <c r="U159" s="91">
        <f>R159/'סכום נכסי הקרן'!$C$42</f>
        <v>9.9723945141327484E-4</v>
      </c>
    </row>
    <row r="160" spans="2:21">
      <c r="B160" s="86" t="s">
        <v>515</v>
      </c>
      <c r="C160" s="110">
        <v>1132828</v>
      </c>
      <c r="D160" s="88" t="s">
        <v>120</v>
      </c>
      <c r="E160" s="88" t="s">
        <v>313</v>
      </c>
      <c r="F160" s="110">
        <v>511930125</v>
      </c>
      <c r="G160" s="88" t="s">
        <v>157</v>
      </c>
      <c r="H160" s="87" t="s">
        <v>510</v>
      </c>
      <c r="I160" s="87" t="s">
        <v>316</v>
      </c>
      <c r="J160" s="101"/>
      <c r="K160" s="90">
        <v>0.76000000000000012</v>
      </c>
      <c r="L160" s="88" t="s">
        <v>133</v>
      </c>
      <c r="M160" s="89">
        <v>1.9799999999999998E-2</v>
      </c>
      <c r="N160" s="89">
        <v>2.1799999999981213E-2</v>
      </c>
      <c r="O160" s="90">
        <v>243209.61861999999</v>
      </c>
      <c r="P160" s="102">
        <v>109.42</v>
      </c>
      <c r="Q160" s="90"/>
      <c r="R160" s="90">
        <v>266.11995192500001</v>
      </c>
      <c r="S160" s="91">
        <v>8.0034867568379775E-4</v>
      </c>
      <c r="T160" s="91">
        <f t="shared" si="4"/>
        <v>2.2960945608614747E-3</v>
      </c>
      <c r="U160" s="91">
        <f>R160/'סכום נכסי הקרן'!$C$42</f>
        <v>4.523775083268819E-4</v>
      </c>
    </row>
    <row r="161" spans="2:21">
      <c r="B161" s="86" t="s">
        <v>517</v>
      </c>
      <c r="C161" s="110">
        <v>1166057</v>
      </c>
      <c r="D161" s="88" t="s">
        <v>120</v>
      </c>
      <c r="E161" s="88" t="s">
        <v>313</v>
      </c>
      <c r="F161" s="110">
        <v>514401702</v>
      </c>
      <c r="G161" s="88" t="s">
        <v>341</v>
      </c>
      <c r="H161" s="87" t="s">
        <v>519</v>
      </c>
      <c r="I161" s="87" t="s">
        <v>316</v>
      </c>
      <c r="J161" s="101"/>
      <c r="K161" s="90">
        <v>3.9700000000029427</v>
      </c>
      <c r="L161" s="88" t="s">
        <v>133</v>
      </c>
      <c r="M161" s="89">
        <v>2.75E-2</v>
      </c>
      <c r="N161" s="89">
        <v>3.7800000000015169E-2</v>
      </c>
      <c r="O161" s="90">
        <v>430193.82880800002</v>
      </c>
      <c r="P161" s="102">
        <v>104.28</v>
      </c>
      <c r="Q161" s="90"/>
      <c r="R161" s="90">
        <v>448.60612384399991</v>
      </c>
      <c r="S161" s="91">
        <v>4.7640540301310808E-4</v>
      </c>
      <c r="T161" s="91">
        <f t="shared" si="4"/>
        <v>3.8705932173685787E-3</v>
      </c>
      <c r="U161" s="91">
        <f>R161/'סכום נכסי הקרן'!$C$42</f>
        <v>7.6258589052324507E-4</v>
      </c>
    </row>
    <row r="162" spans="2:21">
      <c r="B162" s="86" t="s">
        <v>520</v>
      </c>
      <c r="C162" s="110">
        <v>1180355</v>
      </c>
      <c r="D162" s="88" t="s">
        <v>120</v>
      </c>
      <c r="E162" s="88" t="s">
        <v>313</v>
      </c>
      <c r="F162" s="110">
        <v>514401702</v>
      </c>
      <c r="G162" s="88" t="s">
        <v>341</v>
      </c>
      <c r="H162" s="87" t="s">
        <v>519</v>
      </c>
      <c r="I162" s="87" t="s">
        <v>316</v>
      </c>
      <c r="J162" s="101"/>
      <c r="K162" s="90">
        <v>4.2100000000135456</v>
      </c>
      <c r="L162" s="88" t="s">
        <v>133</v>
      </c>
      <c r="M162" s="89">
        <v>2.5000000000000001E-2</v>
      </c>
      <c r="N162" s="89">
        <v>6.1400000000090299E-2</v>
      </c>
      <c r="O162" s="90">
        <v>30792.795748</v>
      </c>
      <c r="P162" s="102">
        <v>86.31</v>
      </c>
      <c r="Q162" s="90"/>
      <c r="R162" s="90">
        <v>26.577259183999999</v>
      </c>
      <c r="S162" s="91">
        <v>3.6194158621573239E-5</v>
      </c>
      <c r="T162" s="91">
        <f t="shared" si="4"/>
        <v>2.2930975228864576E-4</v>
      </c>
      <c r="U162" s="91">
        <f>R162/'סכום נכסי הקרן'!$C$42</f>
        <v>4.5178703065465987E-5</v>
      </c>
    </row>
    <row r="163" spans="2:21">
      <c r="B163" s="86" t="s">
        <v>521</v>
      </c>
      <c r="C163" s="110">
        <v>1260603</v>
      </c>
      <c r="D163" s="88" t="s">
        <v>120</v>
      </c>
      <c r="E163" s="88" t="s">
        <v>313</v>
      </c>
      <c r="F163" s="110">
        <v>520033234</v>
      </c>
      <c r="G163" s="88" t="s">
        <v>501</v>
      </c>
      <c r="H163" s="87" t="s">
        <v>522</v>
      </c>
      <c r="I163" s="87" t="s">
        <v>131</v>
      </c>
      <c r="J163" s="101"/>
      <c r="K163" s="90">
        <v>2.4600000000004663</v>
      </c>
      <c r="L163" s="88" t="s">
        <v>133</v>
      </c>
      <c r="M163" s="89">
        <v>0.04</v>
      </c>
      <c r="N163" s="89">
        <v>0.13529999999997902</v>
      </c>
      <c r="O163" s="90">
        <v>487514.46316400002</v>
      </c>
      <c r="P163" s="102">
        <v>87.99</v>
      </c>
      <c r="Q163" s="90"/>
      <c r="R163" s="90">
        <v>428.96398002999996</v>
      </c>
      <c r="S163" s="91">
        <v>1.6843095320326918E-4</v>
      </c>
      <c r="T163" s="91">
        <f t="shared" si="4"/>
        <v>3.7011199431974838E-3</v>
      </c>
      <c r="U163" s="91">
        <f>R163/'סכום נכסי הקרן'!$C$42</f>
        <v>7.2919619534067635E-4</v>
      </c>
    </row>
    <row r="164" spans="2:21">
      <c r="B164" s="86" t="s">
        <v>523</v>
      </c>
      <c r="C164" s="110">
        <v>1260652</v>
      </c>
      <c r="D164" s="88" t="s">
        <v>120</v>
      </c>
      <c r="E164" s="88" t="s">
        <v>313</v>
      </c>
      <c r="F164" s="110">
        <v>520033234</v>
      </c>
      <c r="G164" s="88" t="s">
        <v>501</v>
      </c>
      <c r="H164" s="87" t="s">
        <v>522</v>
      </c>
      <c r="I164" s="87" t="s">
        <v>131</v>
      </c>
      <c r="J164" s="101"/>
      <c r="K164" s="90">
        <v>3.1899999999983968</v>
      </c>
      <c r="L164" s="88" t="s">
        <v>133</v>
      </c>
      <c r="M164" s="89">
        <v>3.2799999999999996E-2</v>
      </c>
      <c r="N164" s="89">
        <v>0.12139999999992965</v>
      </c>
      <c r="O164" s="90">
        <v>455557.02808700001</v>
      </c>
      <c r="P164" s="102">
        <v>84.87</v>
      </c>
      <c r="Q164" s="90"/>
      <c r="R164" s="90">
        <v>386.63124669799998</v>
      </c>
      <c r="S164" s="91">
        <v>3.0361017235430656E-4</v>
      </c>
      <c r="T164" s="91">
        <f t="shared" si="4"/>
        <v>3.3358712722620625E-3</v>
      </c>
      <c r="U164" s="91">
        <f>R164/'סכום נכסי הקרן'!$C$42</f>
        <v>6.5723474980879982E-4</v>
      </c>
    </row>
    <row r="165" spans="2:21">
      <c r="B165" s="86" t="s">
        <v>524</v>
      </c>
      <c r="C165" s="110">
        <v>1260736</v>
      </c>
      <c r="D165" s="88" t="s">
        <v>120</v>
      </c>
      <c r="E165" s="88" t="s">
        <v>313</v>
      </c>
      <c r="F165" s="110">
        <v>520033234</v>
      </c>
      <c r="G165" s="88" t="s">
        <v>501</v>
      </c>
      <c r="H165" s="87" t="s">
        <v>522</v>
      </c>
      <c r="I165" s="87" t="s">
        <v>131</v>
      </c>
      <c r="J165" s="101"/>
      <c r="K165" s="90">
        <v>4.0700000000064609</v>
      </c>
      <c r="L165" s="88" t="s">
        <v>133</v>
      </c>
      <c r="M165" s="89">
        <v>1.29E-2</v>
      </c>
      <c r="N165" s="89">
        <v>9.500000000009598E-2</v>
      </c>
      <c r="O165" s="90">
        <v>199572.092068</v>
      </c>
      <c r="P165" s="102">
        <v>78.33</v>
      </c>
      <c r="Q165" s="90"/>
      <c r="R165" s="90">
        <v>156.32481915699998</v>
      </c>
      <c r="S165" s="91">
        <v>1.9366123699634513E-4</v>
      </c>
      <c r="T165" s="91">
        <f t="shared" si="4"/>
        <v>1.348777362981035E-3</v>
      </c>
      <c r="U165" s="91">
        <f>R165/'סכום נכסי הקרן'!$C$42</f>
        <v>2.6573667877342888E-4</v>
      </c>
    </row>
    <row r="166" spans="2:21">
      <c r="B166" s="86" t="s">
        <v>525</v>
      </c>
      <c r="C166" s="110">
        <v>6120323</v>
      </c>
      <c r="D166" s="88" t="s">
        <v>120</v>
      </c>
      <c r="E166" s="88" t="s">
        <v>313</v>
      </c>
      <c r="F166" s="110">
        <v>520020116</v>
      </c>
      <c r="G166" s="88" t="s">
        <v>332</v>
      </c>
      <c r="H166" s="87" t="s">
        <v>519</v>
      </c>
      <c r="I166" s="87" t="s">
        <v>316</v>
      </c>
      <c r="J166" s="101"/>
      <c r="K166" s="90">
        <v>3.1899999999994315</v>
      </c>
      <c r="L166" s="88" t="s">
        <v>133</v>
      </c>
      <c r="M166" s="89">
        <v>3.3000000000000002E-2</v>
      </c>
      <c r="N166" s="89">
        <v>5.759999999997726E-2</v>
      </c>
      <c r="O166" s="90">
        <v>518846.71366000007</v>
      </c>
      <c r="P166" s="102">
        <v>101.7</v>
      </c>
      <c r="Q166" s="90"/>
      <c r="R166" s="90">
        <v>527.66713067000001</v>
      </c>
      <c r="S166" s="91">
        <v>8.2174793181436639E-4</v>
      </c>
      <c r="T166" s="91">
        <f t="shared" si="4"/>
        <v>4.5527350351326646E-3</v>
      </c>
      <c r="U166" s="91">
        <f>R166/'סכום נכסי הקרן'!$C$42</f>
        <v>8.9698175605323817E-4</v>
      </c>
    </row>
    <row r="167" spans="2:21">
      <c r="B167" s="86" t="s">
        <v>526</v>
      </c>
      <c r="C167" s="110">
        <v>1168350</v>
      </c>
      <c r="D167" s="88" t="s">
        <v>120</v>
      </c>
      <c r="E167" s="88" t="s">
        <v>313</v>
      </c>
      <c r="F167" s="110">
        <v>515434074</v>
      </c>
      <c r="G167" s="88" t="s">
        <v>332</v>
      </c>
      <c r="H167" s="87" t="s">
        <v>519</v>
      </c>
      <c r="I167" s="87" t="s">
        <v>316</v>
      </c>
      <c r="J167" s="101"/>
      <c r="K167" s="90">
        <v>2.7500000000009144</v>
      </c>
      <c r="L167" s="88" t="s">
        <v>133</v>
      </c>
      <c r="M167" s="89">
        <v>1E-3</v>
      </c>
      <c r="N167" s="89">
        <v>3.2400000000016825E-2</v>
      </c>
      <c r="O167" s="90">
        <v>546203.47196800006</v>
      </c>
      <c r="P167" s="102">
        <v>100.12</v>
      </c>
      <c r="Q167" s="90"/>
      <c r="R167" s="90">
        <v>546.85893414200007</v>
      </c>
      <c r="S167" s="91">
        <v>9.6449554478642452E-4</v>
      </c>
      <c r="T167" s="91">
        <f t="shared" si="4"/>
        <v>4.718322753176447E-3</v>
      </c>
      <c r="U167" s="91">
        <f>R167/'סכום נכסי הקרן'!$C$42</f>
        <v>9.2960591734652363E-4</v>
      </c>
    </row>
    <row r="168" spans="2:21">
      <c r="B168" s="86" t="s">
        <v>527</v>
      </c>
      <c r="C168" s="110">
        <v>1175975</v>
      </c>
      <c r="D168" s="88" t="s">
        <v>120</v>
      </c>
      <c r="E168" s="88" t="s">
        <v>313</v>
      </c>
      <c r="F168" s="110">
        <v>515434074</v>
      </c>
      <c r="G168" s="88" t="s">
        <v>332</v>
      </c>
      <c r="H168" s="87" t="s">
        <v>519</v>
      </c>
      <c r="I168" s="87" t="s">
        <v>316</v>
      </c>
      <c r="J168" s="101"/>
      <c r="K168" s="90">
        <v>5.4600000000010276</v>
      </c>
      <c r="L168" s="88" t="s">
        <v>133</v>
      </c>
      <c r="M168" s="89">
        <v>3.0000000000000001E-3</v>
      </c>
      <c r="N168" s="89">
        <v>4.0200000000013211E-2</v>
      </c>
      <c r="O168" s="90">
        <v>308023.46623399999</v>
      </c>
      <c r="P168" s="102">
        <v>88.42</v>
      </c>
      <c r="Q168" s="90"/>
      <c r="R168" s="90">
        <v>272.35434878199999</v>
      </c>
      <c r="S168" s="91">
        <v>8.5137803897798194E-4</v>
      </c>
      <c r="T168" s="91">
        <f t="shared" si="4"/>
        <v>2.3498852090637705E-3</v>
      </c>
      <c r="U168" s="91">
        <f>R168/'סכום נכסי הקרן'!$C$42</f>
        <v>4.6297536427751518E-4</v>
      </c>
    </row>
    <row r="169" spans="2:21">
      <c r="B169" s="86" t="s">
        <v>528</v>
      </c>
      <c r="C169" s="110">
        <v>1185834</v>
      </c>
      <c r="D169" s="88" t="s">
        <v>120</v>
      </c>
      <c r="E169" s="88" t="s">
        <v>313</v>
      </c>
      <c r="F169" s="110">
        <v>515434074</v>
      </c>
      <c r="G169" s="88" t="s">
        <v>332</v>
      </c>
      <c r="H169" s="87" t="s">
        <v>519</v>
      </c>
      <c r="I169" s="87" t="s">
        <v>316</v>
      </c>
      <c r="J169" s="101"/>
      <c r="K169" s="90">
        <v>3.9799999999979008</v>
      </c>
      <c r="L169" s="88" t="s">
        <v>133</v>
      </c>
      <c r="M169" s="89">
        <v>3.0000000000000001E-3</v>
      </c>
      <c r="N169" s="89">
        <v>3.8500000000001221E-2</v>
      </c>
      <c r="O169" s="90">
        <v>447379.26217599993</v>
      </c>
      <c r="P169" s="102">
        <v>91.6</v>
      </c>
      <c r="Q169" s="90"/>
      <c r="R169" s="90">
        <v>409.79940510700004</v>
      </c>
      <c r="S169" s="91">
        <v>8.7962890714903647E-4</v>
      </c>
      <c r="T169" s="91">
        <f t="shared" si="4"/>
        <v>3.5357671542629518E-3</v>
      </c>
      <c r="U169" s="91">
        <f>R169/'סכום נכסי הקרן'!$C$42</f>
        <v>6.9661831987850929E-4</v>
      </c>
    </row>
    <row r="170" spans="2:21">
      <c r="B170" s="86" t="s">
        <v>529</v>
      </c>
      <c r="C170" s="110">
        <v>1192129</v>
      </c>
      <c r="D170" s="88" t="s">
        <v>120</v>
      </c>
      <c r="E170" s="88" t="s">
        <v>313</v>
      </c>
      <c r="F170" s="110">
        <v>515434074</v>
      </c>
      <c r="G170" s="88" t="s">
        <v>332</v>
      </c>
      <c r="H170" s="87" t="s">
        <v>519</v>
      </c>
      <c r="I170" s="87" t="s">
        <v>316</v>
      </c>
      <c r="J170" s="101"/>
      <c r="K170" s="90">
        <v>3.4900000000065536</v>
      </c>
      <c r="L170" s="88" t="s">
        <v>133</v>
      </c>
      <c r="M170" s="89">
        <v>3.0000000000000001E-3</v>
      </c>
      <c r="N170" s="89">
        <v>3.2800000000010182E-2</v>
      </c>
      <c r="O170" s="90">
        <v>172201.858752</v>
      </c>
      <c r="P170" s="102">
        <v>91.26</v>
      </c>
      <c r="Q170" s="90"/>
      <c r="R170" s="90">
        <v>157.151416353</v>
      </c>
      <c r="S170" s="91">
        <v>6.8880743500800005E-4</v>
      </c>
      <c r="T170" s="91">
        <f t="shared" si="4"/>
        <v>1.3559092796675894E-3</v>
      </c>
      <c r="U170" s="91">
        <f>R170/'סכום נכסי הקרן'!$C$42</f>
        <v>2.6714181197449706E-4</v>
      </c>
    </row>
    <row r="171" spans="2:21">
      <c r="B171" s="86" t="s">
        <v>530</v>
      </c>
      <c r="C171" s="110">
        <v>1188192</v>
      </c>
      <c r="D171" s="88" t="s">
        <v>120</v>
      </c>
      <c r="E171" s="88" t="s">
        <v>313</v>
      </c>
      <c r="F171" s="110">
        <v>512607888</v>
      </c>
      <c r="G171" s="88" t="s">
        <v>532</v>
      </c>
      <c r="H171" s="87" t="s">
        <v>522</v>
      </c>
      <c r="I171" s="87" t="s">
        <v>131</v>
      </c>
      <c r="J171" s="101"/>
      <c r="K171" s="90">
        <v>4.4099999999894388</v>
      </c>
      <c r="L171" s="88" t="s">
        <v>133</v>
      </c>
      <c r="M171" s="89">
        <v>3.2500000000000001E-2</v>
      </c>
      <c r="N171" s="89">
        <v>5.559999999990161E-2</v>
      </c>
      <c r="O171" s="90">
        <v>220715.54185100002</v>
      </c>
      <c r="P171" s="102">
        <v>93.95</v>
      </c>
      <c r="Q171" s="90"/>
      <c r="R171" s="90">
        <v>207.36225305900001</v>
      </c>
      <c r="S171" s="91">
        <v>8.4890593019615389E-4</v>
      </c>
      <c r="T171" s="91">
        <f t="shared" ref="T171:T179" si="5">IFERROR(R171/$R$11,0)</f>
        <v>1.7891305703787868E-3</v>
      </c>
      <c r="U171" s="91">
        <f>R171/'סכום נכסי הקרן'!$C$42</f>
        <v>3.5249525141322702E-4</v>
      </c>
    </row>
    <row r="172" spans="2:21">
      <c r="B172" s="86" t="s">
        <v>536</v>
      </c>
      <c r="C172" s="110">
        <v>3660156</v>
      </c>
      <c r="D172" s="88" t="s">
        <v>120</v>
      </c>
      <c r="E172" s="88" t="s">
        <v>313</v>
      </c>
      <c r="F172" s="110">
        <v>520038332</v>
      </c>
      <c r="G172" s="88" t="s">
        <v>332</v>
      </c>
      <c r="H172" s="87" t="s">
        <v>535</v>
      </c>
      <c r="I172" s="87"/>
      <c r="J172" s="101"/>
      <c r="K172" s="90">
        <v>3.6599999999964474</v>
      </c>
      <c r="L172" s="88" t="s">
        <v>133</v>
      </c>
      <c r="M172" s="89">
        <v>1.9E-2</v>
      </c>
      <c r="N172" s="89">
        <v>3.6999999999975268E-2</v>
      </c>
      <c r="O172" s="90">
        <v>448792.96</v>
      </c>
      <c r="P172" s="102">
        <v>98.09</v>
      </c>
      <c r="Q172" s="90">
        <v>4.4586972459999998</v>
      </c>
      <c r="R172" s="90">
        <v>444.67971311299993</v>
      </c>
      <c r="S172" s="91">
        <v>8.25273780780455E-4</v>
      </c>
      <c r="T172" s="91">
        <f t="shared" si="5"/>
        <v>3.8367159742008139E-3</v>
      </c>
      <c r="U172" s="91">
        <f>R172/'סכום נכסי הקרן'!$C$42</f>
        <v>7.5591138194052029E-4</v>
      </c>
    </row>
    <row r="173" spans="2:21">
      <c r="B173" s="86" t="s">
        <v>537</v>
      </c>
      <c r="C173" s="110">
        <v>1140581</v>
      </c>
      <c r="D173" s="88" t="s">
        <v>120</v>
      </c>
      <c r="E173" s="88" t="s">
        <v>313</v>
      </c>
      <c r="F173" s="110">
        <v>515327120</v>
      </c>
      <c r="G173" s="88" t="s">
        <v>332</v>
      </c>
      <c r="H173" s="87" t="s">
        <v>535</v>
      </c>
      <c r="I173" s="87"/>
      <c r="J173" s="101"/>
      <c r="K173" s="90">
        <v>9.9984412542426723E-3</v>
      </c>
      <c r="L173" s="88" t="s">
        <v>133</v>
      </c>
      <c r="M173" s="89">
        <v>2.1000000000000001E-2</v>
      </c>
      <c r="N173" s="89">
        <v>0.24750365283459966</v>
      </c>
      <c r="O173" s="90">
        <v>1.2229999999999998E-2</v>
      </c>
      <c r="P173" s="102">
        <v>111.53</v>
      </c>
      <c r="Q173" s="90"/>
      <c r="R173" s="90">
        <v>1.3688E-5</v>
      </c>
      <c r="S173" s="91">
        <v>5.9989202924490795E-11</v>
      </c>
      <c r="T173" s="91">
        <f t="shared" si="5"/>
        <v>1.1810066145633985E-10</v>
      </c>
      <c r="U173" s="91">
        <f>R173/'סכום נכסי הקרן'!$C$42</f>
        <v>2.3268241592511176E-11</v>
      </c>
    </row>
    <row r="174" spans="2:21">
      <c r="B174" s="86" t="s">
        <v>539</v>
      </c>
      <c r="C174" s="110">
        <v>1155928</v>
      </c>
      <c r="D174" s="88" t="s">
        <v>120</v>
      </c>
      <c r="E174" s="88" t="s">
        <v>313</v>
      </c>
      <c r="F174" s="110">
        <v>515327120</v>
      </c>
      <c r="G174" s="88" t="s">
        <v>332</v>
      </c>
      <c r="H174" s="87" t="s">
        <v>535</v>
      </c>
      <c r="I174" s="87"/>
      <c r="J174" s="101"/>
      <c r="K174" s="90">
        <v>3.9400000000020028</v>
      </c>
      <c r="L174" s="88" t="s">
        <v>133</v>
      </c>
      <c r="M174" s="89">
        <v>2.75E-2</v>
      </c>
      <c r="N174" s="89">
        <v>3.4700000000030047E-2</v>
      </c>
      <c r="O174" s="90">
        <v>470050.66534599999</v>
      </c>
      <c r="P174" s="102">
        <v>106.19</v>
      </c>
      <c r="Q174" s="90"/>
      <c r="R174" s="90">
        <v>499.14680245000005</v>
      </c>
      <c r="S174" s="91">
        <v>9.2027382138776921E-4</v>
      </c>
      <c r="T174" s="91">
        <f t="shared" si="5"/>
        <v>4.3066603983899767E-3</v>
      </c>
      <c r="U174" s="91">
        <f>R174/'סכום נכסי הקרן'!$C$42</f>
        <v>8.4850002845821525E-4</v>
      </c>
    </row>
    <row r="175" spans="2:21">
      <c r="B175" s="86" t="s">
        <v>540</v>
      </c>
      <c r="C175" s="110">
        <v>1177658</v>
      </c>
      <c r="D175" s="88" t="s">
        <v>120</v>
      </c>
      <c r="E175" s="88" t="s">
        <v>313</v>
      </c>
      <c r="F175" s="110">
        <v>515327120</v>
      </c>
      <c r="G175" s="88" t="s">
        <v>332</v>
      </c>
      <c r="H175" s="87" t="s">
        <v>535</v>
      </c>
      <c r="I175" s="87"/>
      <c r="J175" s="101"/>
      <c r="K175" s="90">
        <v>5.6500000000010493</v>
      </c>
      <c r="L175" s="88" t="s">
        <v>133</v>
      </c>
      <c r="M175" s="89">
        <v>8.5000000000000006E-3</v>
      </c>
      <c r="N175" s="89">
        <v>3.6300000000017082E-2</v>
      </c>
      <c r="O175" s="90">
        <v>361626.70272499998</v>
      </c>
      <c r="P175" s="102">
        <v>92.28</v>
      </c>
      <c r="Q175" s="90"/>
      <c r="R175" s="90">
        <v>333.709111361</v>
      </c>
      <c r="S175" s="91">
        <v>6.9933070083580862E-4</v>
      </c>
      <c r="T175" s="91">
        <f t="shared" si="5"/>
        <v>2.8792567786193363E-3</v>
      </c>
      <c r="U175" s="91">
        <f>R175/'סכום נכסי הקרן'!$C$42</f>
        <v>5.6727237176869988E-4</v>
      </c>
    </row>
    <row r="176" spans="2:21">
      <c r="B176" s="86" t="s">
        <v>541</v>
      </c>
      <c r="C176" s="110">
        <v>1193929</v>
      </c>
      <c r="D176" s="88" t="s">
        <v>120</v>
      </c>
      <c r="E176" s="88" t="s">
        <v>313</v>
      </c>
      <c r="F176" s="110">
        <v>515327120</v>
      </c>
      <c r="G176" s="88" t="s">
        <v>332</v>
      </c>
      <c r="H176" s="87" t="s">
        <v>535</v>
      </c>
      <c r="I176" s="87"/>
      <c r="J176" s="101"/>
      <c r="K176" s="90">
        <v>6.9599999999924531</v>
      </c>
      <c r="L176" s="88" t="s">
        <v>133</v>
      </c>
      <c r="M176" s="89">
        <v>3.1800000000000002E-2</v>
      </c>
      <c r="N176" s="89">
        <v>3.8199999999997306E-2</v>
      </c>
      <c r="O176" s="90">
        <v>153694.75906400001</v>
      </c>
      <c r="P176" s="102">
        <v>96.57</v>
      </c>
      <c r="Q176" s="90"/>
      <c r="R176" s="90">
        <v>148.423024172</v>
      </c>
      <c r="S176" s="91">
        <v>7.847174464617585E-4</v>
      </c>
      <c r="T176" s="91">
        <f t="shared" si="5"/>
        <v>1.2806003309514553E-3</v>
      </c>
      <c r="U176" s="91">
        <f>R176/'סכום נכסי הקרן'!$C$42</f>
        <v>2.5230441147904893E-4</v>
      </c>
    </row>
    <row r="177" spans="2:21">
      <c r="B177" s="86" t="s">
        <v>542</v>
      </c>
      <c r="C177" s="110">
        <v>1169531</v>
      </c>
      <c r="D177" s="88" t="s">
        <v>120</v>
      </c>
      <c r="E177" s="88" t="s">
        <v>313</v>
      </c>
      <c r="F177" s="110">
        <v>516167343</v>
      </c>
      <c r="G177" s="88" t="s">
        <v>341</v>
      </c>
      <c r="H177" s="87" t="s">
        <v>535</v>
      </c>
      <c r="I177" s="87"/>
      <c r="J177" s="101"/>
      <c r="K177" s="90">
        <v>2.7600000000005753</v>
      </c>
      <c r="L177" s="88" t="s">
        <v>133</v>
      </c>
      <c r="M177" s="89">
        <v>1.6399999999999998E-2</v>
      </c>
      <c r="N177" s="89">
        <v>3.4099999999996161E-2</v>
      </c>
      <c r="O177" s="90">
        <v>200489.12188699999</v>
      </c>
      <c r="P177" s="102">
        <v>104.01</v>
      </c>
      <c r="Q177" s="90"/>
      <c r="R177" s="90">
        <v>208.52873518799998</v>
      </c>
      <c r="S177" s="91">
        <v>7.6884430688871103E-4</v>
      </c>
      <c r="T177" s="91">
        <f t="shared" si="5"/>
        <v>1.799195029102625E-3</v>
      </c>
      <c r="U177" s="91">
        <f>R177/'סכום נכסי הקרן'!$C$42</f>
        <v>3.5447815526995692E-4</v>
      </c>
    </row>
    <row r="178" spans="2:21">
      <c r="B178" s="86" t="s">
        <v>544</v>
      </c>
      <c r="C178" s="110">
        <v>1179340</v>
      </c>
      <c r="D178" s="88" t="s">
        <v>120</v>
      </c>
      <c r="E178" s="88" t="s">
        <v>313</v>
      </c>
      <c r="F178" s="110">
        <v>514599943</v>
      </c>
      <c r="G178" s="88" t="s">
        <v>546</v>
      </c>
      <c r="H178" s="87" t="s">
        <v>535</v>
      </c>
      <c r="I178" s="87"/>
      <c r="J178" s="101"/>
      <c r="K178" s="90">
        <v>3.1299999999990815</v>
      </c>
      <c r="L178" s="88" t="s">
        <v>133</v>
      </c>
      <c r="M178" s="89">
        <v>1.4800000000000001E-2</v>
      </c>
      <c r="N178" s="89">
        <v>4.8299999999990816E-2</v>
      </c>
      <c r="O178" s="90">
        <v>786795.76791199995</v>
      </c>
      <c r="P178" s="102">
        <v>96.82</v>
      </c>
      <c r="Q178" s="90"/>
      <c r="R178" s="90">
        <v>761.77565648999985</v>
      </c>
      <c r="S178" s="91">
        <v>1.0973365149643307E-3</v>
      </c>
      <c r="T178" s="91">
        <f t="shared" si="5"/>
        <v>6.5726336143195879E-3</v>
      </c>
      <c r="U178" s="91">
        <f>R178/'סכום נכסי הקרן'!$C$42</f>
        <v>1.2949430168397954E-3</v>
      </c>
    </row>
    <row r="179" spans="2:21">
      <c r="B179" s="86" t="s">
        <v>547</v>
      </c>
      <c r="C179" s="110">
        <v>1113034</v>
      </c>
      <c r="D179" s="88" t="s">
        <v>120</v>
      </c>
      <c r="E179" s="88" t="s">
        <v>313</v>
      </c>
      <c r="F179" s="87" t="s">
        <v>548</v>
      </c>
      <c r="G179" s="88" t="s">
        <v>482</v>
      </c>
      <c r="H179" s="87" t="s">
        <v>535</v>
      </c>
      <c r="I179" s="87"/>
      <c r="J179" s="101"/>
      <c r="K179" s="90">
        <v>1.759999999982095</v>
      </c>
      <c r="L179" s="88" t="s">
        <v>133</v>
      </c>
      <c r="M179" s="89">
        <v>4.9000000000000002E-2</v>
      </c>
      <c r="N179" s="89">
        <v>0</v>
      </c>
      <c r="O179" s="90">
        <v>150706.36847799999</v>
      </c>
      <c r="P179" s="102">
        <v>25.2</v>
      </c>
      <c r="Q179" s="90"/>
      <c r="R179" s="90">
        <v>37.978001667999997</v>
      </c>
      <c r="S179" s="91">
        <v>3.3184616270370571E-4</v>
      </c>
      <c r="T179" s="91">
        <f t="shared" si="5"/>
        <v>3.2767585606230116E-4</v>
      </c>
      <c r="U179" s="91">
        <f>R179/'סכום נכסי הקרן'!$C$42</f>
        <v>6.4558833869945669E-5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2"/>
      <c r="Q180" s="87"/>
      <c r="R180" s="87"/>
      <c r="S180" s="87"/>
      <c r="T180" s="91"/>
      <c r="U180" s="87"/>
    </row>
    <row r="181" spans="2:21">
      <c r="B181" s="85" t="s">
        <v>48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4.1104754339694232</v>
      </c>
      <c r="L181" s="81"/>
      <c r="M181" s="82"/>
      <c r="N181" s="82">
        <v>6.5000606384576026E-2</v>
      </c>
      <c r="O181" s="83"/>
      <c r="P181" s="100"/>
      <c r="Q181" s="83">
        <v>8.1659927809999999</v>
      </c>
      <c r="R181" s="83">
        <v>15598.916288909993</v>
      </c>
      <c r="S181" s="84"/>
      <c r="T181" s="84">
        <f t="shared" ref="T181:T202" si="6">IFERROR(R181/$R$11,0)</f>
        <v>0.13458813060508068</v>
      </c>
      <c r="U181" s="84">
        <f>R181/'סכום נכסי הקרן'!$C$42</f>
        <v>2.6516609642878112E-2</v>
      </c>
    </row>
    <row r="182" spans="2:21">
      <c r="B182" s="86" t="s">
        <v>549</v>
      </c>
      <c r="C182" s="110">
        <v>7480163</v>
      </c>
      <c r="D182" s="88" t="s">
        <v>120</v>
      </c>
      <c r="E182" s="88" t="s">
        <v>313</v>
      </c>
      <c r="F182" s="87" t="s">
        <v>321</v>
      </c>
      <c r="G182" s="88" t="s">
        <v>318</v>
      </c>
      <c r="H182" s="87" t="s">
        <v>319</v>
      </c>
      <c r="I182" s="87" t="s">
        <v>131</v>
      </c>
      <c r="J182" s="101"/>
      <c r="K182" s="90">
        <v>3.8300031964432639</v>
      </c>
      <c r="L182" s="88" t="s">
        <v>133</v>
      </c>
      <c r="M182" s="89">
        <v>2.6800000000000001E-2</v>
      </c>
      <c r="N182" s="89">
        <v>4.5700332096112531E-2</v>
      </c>
      <c r="O182" s="90">
        <v>2.1822999999999995E-2</v>
      </c>
      <c r="P182" s="102">
        <v>93.96</v>
      </c>
      <c r="Q182" s="90"/>
      <c r="R182" s="90">
        <v>2.0476000000000002E-5</v>
      </c>
      <c r="S182" s="91">
        <v>8.3627388109629931E-12</v>
      </c>
      <c r="T182" s="91">
        <f t="shared" si="6"/>
        <v>1.7666782174021151E-10</v>
      </c>
      <c r="U182" s="91">
        <f>R182/'סכום נכסי הקרן'!$C$42</f>
        <v>3.4807167946249184E-11</v>
      </c>
    </row>
    <row r="183" spans="2:21">
      <c r="B183" s="86" t="s">
        <v>550</v>
      </c>
      <c r="C183" s="110">
        <v>1143585</v>
      </c>
      <c r="D183" s="88" t="s">
        <v>120</v>
      </c>
      <c r="E183" s="88" t="s">
        <v>313</v>
      </c>
      <c r="F183" s="87" t="s">
        <v>551</v>
      </c>
      <c r="G183" s="88" t="s">
        <v>332</v>
      </c>
      <c r="H183" s="87" t="s">
        <v>319</v>
      </c>
      <c r="I183" s="87" t="s">
        <v>131</v>
      </c>
      <c r="J183" s="101"/>
      <c r="K183" s="90">
        <v>2.63</v>
      </c>
      <c r="L183" s="88" t="s">
        <v>133</v>
      </c>
      <c r="M183" s="89">
        <v>1.44E-2</v>
      </c>
      <c r="N183" s="89">
        <v>4.5700534759358293E-2</v>
      </c>
      <c r="O183" s="90">
        <v>3.029E-3</v>
      </c>
      <c r="P183" s="102">
        <v>92.24</v>
      </c>
      <c r="Q183" s="90"/>
      <c r="R183" s="90">
        <v>2.8050000000000002E-6</v>
      </c>
      <c r="S183" s="91">
        <v>6.0580000000000002E-12</v>
      </c>
      <c r="T183" s="91">
        <f t="shared" si="6"/>
        <v>2.4201662433155562E-11</v>
      </c>
      <c r="U183" s="91">
        <f>R183/'סכום נכסי הקרן'!$C$42</f>
        <v>4.768221629675179E-12</v>
      </c>
    </row>
    <row r="184" spans="2:21">
      <c r="B184" s="86" t="s">
        <v>552</v>
      </c>
      <c r="C184" s="110">
        <v>6620488</v>
      </c>
      <c r="D184" s="88" t="s">
        <v>120</v>
      </c>
      <c r="E184" s="88" t="s">
        <v>313</v>
      </c>
      <c r="F184" s="87" t="s">
        <v>335</v>
      </c>
      <c r="G184" s="88" t="s">
        <v>318</v>
      </c>
      <c r="H184" s="87" t="s">
        <v>319</v>
      </c>
      <c r="I184" s="87" t="s">
        <v>131</v>
      </c>
      <c r="J184" s="101"/>
      <c r="K184" s="90">
        <v>4.2600000000128651</v>
      </c>
      <c r="L184" s="88" t="s">
        <v>133</v>
      </c>
      <c r="M184" s="89">
        <v>2.5000000000000001E-2</v>
      </c>
      <c r="N184" s="89">
        <v>4.5300000000143628E-2</v>
      </c>
      <c r="O184" s="90">
        <v>122610.587852</v>
      </c>
      <c r="P184" s="102">
        <v>92.55</v>
      </c>
      <c r="Q184" s="90"/>
      <c r="R184" s="90">
        <v>113.47609632900001</v>
      </c>
      <c r="S184" s="91">
        <v>4.132465140712106E-5</v>
      </c>
      <c r="T184" s="91">
        <f t="shared" si="6"/>
        <v>9.7907671215212173E-4</v>
      </c>
      <c r="U184" s="91">
        <f>R184/'סכום נכסי הקרן'!$C$42</f>
        <v>1.9289810230554082E-4</v>
      </c>
    </row>
    <row r="185" spans="2:21">
      <c r="B185" s="86" t="s">
        <v>553</v>
      </c>
      <c r="C185" s="110">
        <v>6000202</v>
      </c>
      <c r="D185" s="88" t="s">
        <v>120</v>
      </c>
      <c r="E185" s="88" t="s">
        <v>313</v>
      </c>
      <c r="F185" s="87" t="s">
        <v>340</v>
      </c>
      <c r="G185" s="88" t="s">
        <v>341</v>
      </c>
      <c r="H185" s="87" t="s">
        <v>342</v>
      </c>
      <c r="I185" s="87" t="s">
        <v>131</v>
      </c>
      <c r="J185" s="101"/>
      <c r="K185" s="90">
        <v>0.52</v>
      </c>
      <c r="L185" s="88" t="s">
        <v>133</v>
      </c>
      <c r="M185" s="89">
        <v>4.8000000000000001E-2</v>
      </c>
      <c r="N185" s="89">
        <v>4.8604706441644885E-2</v>
      </c>
      <c r="O185" s="90">
        <v>4.0949999999999997E-3</v>
      </c>
      <c r="P185" s="102">
        <v>102.23</v>
      </c>
      <c r="Q185" s="90"/>
      <c r="R185" s="90">
        <v>4.2069999999999997E-6</v>
      </c>
      <c r="S185" s="91">
        <v>6.041432275322895E-12</v>
      </c>
      <c r="T185" s="91">
        <f t="shared" si="6"/>
        <v>3.6298179627909244E-11</v>
      </c>
      <c r="U185" s="91">
        <f>R185/'סכום נכסי הקרן'!$C$42</f>
        <v>7.1514824941331468E-12</v>
      </c>
    </row>
    <row r="186" spans="2:21">
      <c r="B186" s="86" t="s">
        <v>554</v>
      </c>
      <c r="C186" s="110">
        <v>7460389</v>
      </c>
      <c r="D186" s="88" t="s">
        <v>120</v>
      </c>
      <c r="E186" s="88" t="s">
        <v>313</v>
      </c>
      <c r="F186" s="87" t="s">
        <v>555</v>
      </c>
      <c r="G186" s="88" t="s">
        <v>556</v>
      </c>
      <c r="H186" s="87" t="s">
        <v>342</v>
      </c>
      <c r="I186" s="87" t="s">
        <v>131</v>
      </c>
      <c r="J186" s="101"/>
      <c r="K186" s="90">
        <v>2.4700000000000002</v>
      </c>
      <c r="L186" s="88" t="s">
        <v>133</v>
      </c>
      <c r="M186" s="89">
        <v>2.6099999999999998E-2</v>
      </c>
      <c r="N186" s="89">
        <v>4.7703133796209413E-2</v>
      </c>
      <c r="O186" s="90">
        <v>5.4980000000000003E-3</v>
      </c>
      <c r="P186" s="102">
        <v>95.61</v>
      </c>
      <c r="Q186" s="90"/>
      <c r="R186" s="90">
        <v>5.3290000000000001E-6</v>
      </c>
      <c r="S186" s="91">
        <v>1.0724766368630781E-11</v>
      </c>
      <c r="T186" s="91">
        <f t="shared" si="6"/>
        <v>4.5978844601171473E-11</v>
      </c>
      <c r="U186" s="91">
        <f>R186/'סכום נכסי הקרן'!$C$42</f>
        <v>9.0587711460032188E-12</v>
      </c>
    </row>
    <row r="187" spans="2:21">
      <c r="B187" s="86" t="s">
        <v>557</v>
      </c>
      <c r="C187" s="110">
        <v>1133131</v>
      </c>
      <c r="D187" s="88" t="s">
        <v>120</v>
      </c>
      <c r="E187" s="88" t="s">
        <v>313</v>
      </c>
      <c r="F187" s="87" t="s">
        <v>558</v>
      </c>
      <c r="G187" s="88" t="s">
        <v>559</v>
      </c>
      <c r="H187" s="87" t="s">
        <v>351</v>
      </c>
      <c r="I187" s="87" t="s">
        <v>316</v>
      </c>
      <c r="J187" s="101"/>
      <c r="K187" s="90">
        <v>0.66000033941522995</v>
      </c>
      <c r="L187" s="88" t="s">
        <v>133</v>
      </c>
      <c r="M187" s="89">
        <v>5.2000000000000005E-2</v>
      </c>
      <c r="N187" s="89">
        <v>4.5999850415098104E-2</v>
      </c>
      <c r="O187" s="90">
        <v>3.9268999999999998E-2</v>
      </c>
      <c r="P187" s="102">
        <v>102.13</v>
      </c>
      <c r="Q187" s="90"/>
      <c r="R187" s="90">
        <v>4.0111000000000003E-5</v>
      </c>
      <c r="S187" s="91">
        <v>2.5424987184560752E-10</v>
      </c>
      <c r="T187" s="91">
        <f t="shared" si="6"/>
        <v>3.4607945877230043E-10</v>
      </c>
      <c r="U187" s="91">
        <f>R187/'סכום נכסי הקרן'!$C$42</f>
        <v>6.8184719353975446E-11</v>
      </c>
    </row>
    <row r="188" spans="2:21">
      <c r="B188" s="86" t="s">
        <v>560</v>
      </c>
      <c r="C188" s="110">
        <v>2810372</v>
      </c>
      <c r="D188" s="88" t="s">
        <v>120</v>
      </c>
      <c r="E188" s="88" t="s">
        <v>313</v>
      </c>
      <c r="F188" s="87" t="s">
        <v>561</v>
      </c>
      <c r="G188" s="88" t="s">
        <v>423</v>
      </c>
      <c r="H188" s="87" t="s">
        <v>365</v>
      </c>
      <c r="I188" s="87" t="s">
        <v>316</v>
      </c>
      <c r="J188" s="101"/>
      <c r="K188" s="90">
        <v>8.5699999999960532</v>
      </c>
      <c r="L188" s="88" t="s">
        <v>133</v>
      </c>
      <c r="M188" s="89">
        <v>2.4E-2</v>
      </c>
      <c r="N188" s="89">
        <v>5.1599999999961989E-2</v>
      </c>
      <c r="O188" s="90">
        <v>171621.03090300001</v>
      </c>
      <c r="P188" s="102">
        <v>79.739999999999995</v>
      </c>
      <c r="Q188" s="90"/>
      <c r="R188" s="90">
        <v>136.85061002200001</v>
      </c>
      <c r="S188" s="91">
        <v>2.2851038130593392E-4</v>
      </c>
      <c r="T188" s="91">
        <f t="shared" si="6"/>
        <v>1.1807530365503956E-3</v>
      </c>
      <c r="U188" s="91">
        <f>R188/'סכום נכסי הקרן'!$C$42</f>
        <v>2.3263245587919546E-4</v>
      </c>
    </row>
    <row r="189" spans="2:21">
      <c r="B189" s="86" t="s">
        <v>562</v>
      </c>
      <c r="C189" s="110">
        <v>1138114</v>
      </c>
      <c r="D189" s="88" t="s">
        <v>120</v>
      </c>
      <c r="E189" s="88" t="s">
        <v>313</v>
      </c>
      <c r="F189" s="87" t="s">
        <v>359</v>
      </c>
      <c r="G189" s="88" t="s">
        <v>332</v>
      </c>
      <c r="H189" s="87" t="s">
        <v>360</v>
      </c>
      <c r="I189" s="87" t="s">
        <v>131</v>
      </c>
      <c r="J189" s="101"/>
      <c r="K189" s="90">
        <v>1.7099984220373756</v>
      </c>
      <c r="L189" s="88" t="s">
        <v>133</v>
      </c>
      <c r="M189" s="89">
        <v>3.39E-2</v>
      </c>
      <c r="N189" s="89">
        <v>5.4798761609907112E-2</v>
      </c>
      <c r="O189" s="90">
        <v>1.0995E-2</v>
      </c>
      <c r="P189" s="102">
        <v>97.37</v>
      </c>
      <c r="Q189" s="90"/>
      <c r="R189" s="90">
        <v>1.0659000000000001E-5</v>
      </c>
      <c r="S189" s="91">
        <v>1.6886087513334939E-11</v>
      </c>
      <c r="T189" s="91">
        <f t="shared" si="6"/>
        <v>9.1966317245991139E-11</v>
      </c>
      <c r="U189" s="91">
        <f>R189/'סכום נכסי הקרן'!$C$42</f>
        <v>1.8119242192765682E-11</v>
      </c>
    </row>
    <row r="190" spans="2:21">
      <c r="B190" s="86" t="s">
        <v>563</v>
      </c>
      <c r="C190" s="110">
        <v>1162866</v>
      </c>
      <c r="D190" s="88" t="s">
        <v>120</v>
      </c>
      <c r="E190" s="88" t="s">
        <v>313</v>
      </c>
      <c r="F190" s="87" t="s">
        <v>359</v>
      </c>
      <c r="G190" s="88" t="s">
        <v>332</v>
      </c>
      <c r="H190" s="87" t="s">
        <v>360</v>
      </c>
      <c r="I190" s="87" t="s">
        <v>131</v>
      </c>
      <c r="J190" s="101"/>
      <c r="K190" s="90">
        <v>6.6000000000265064</v>
      </c>
      <c r="L190" s="88" t="s">
        <v>133</v>
      </c>
      <c r="M190" s="89">
        <v>2.4399999999999998E-2</v>
      </c>
      <c r="N190" s="89">
        <v>5.5100000000181122E-2</v>
      </c>
      <c r="O190" s="90">
        <v>109630.26912300001</v>
      </c>
      <c r="P190" s="102">
        <v>82.59</v>
      </c>
      <c r="Q190" s="90"/>
      <c r="R190" s="90">
        <v>90.543638036000004</v>
      </c>
      <c r="S190" s="91">
        <v>9.9796519667958694E-5</v>
      </c>
      <c r="T190" s="91">
        <f t="shared" si="6"/>
        <v>7.8121446103996295E-4</v>
      </c>
      <c r="U190" s="91">
        <f>R190/'סכום נכסי הקרן'!$C$42</f>
        <v>1.5391519904197341E-4</v>
      </c>
    </row>
    <row r="191" spans="2:21">
      <c r="B191" s="86" t="s">
        <v>564</v>
      </c>
      <c r="C191" s="110">
        <v>1132521</v>
      </c>
      <c r="D191" s="88" t="s">
        <v>120</v>
      </c>
      <c r="E191" s="88" t="s">
        <v>313</v>
      </c>
      <c r="F191" s="87" t="s">
        <v>368</v>
      </c>
      <c r="G191" s="88" t="s">
        <v>332</v>
      </c>
      <c r="H191" s="87" t="s">
        <v>360</v>
      </c>
      <c r="I191" s="87" t="s">
        <v>131</v>
      </c>
      <c r="J191" s="101"/>
      <c r="K191" s="90">
        <v>0.260000000003905</v>
      </c>
      <c r="L191" s="88" t="s">
        <v>133</v>
      </c>
      <c r="M191" s="89">
        <v>3.5000000000000003E-2</v>
      </c>
      <c r="N191" s="89">
        <v>3.150000000005114E-2</v>
      </c>
      <c r="O191" s="90">
        <v>106552.16067300001</v>
      </c>
      <c r="P191" s="102">
        <v>100.94</v>
      </c>
      <c r="Q191" s="90"/>
      <c r="R191" s="90">
        <v>107.553746283</v>
      </c>
      <c r="S191" s="91">
        <v>9.3461068770338664E-4</v>
      </c>
      <c r="T191" s="91">
        <f t="shared" si="6"/>
        <v>9.2797841745541018E-4</v>
      </c>
      <c r="U191" s="91">
        <f>R191/'סכום נכסי הקרן'!$C$42</f>
        <v>1.8283069496584562E-4</v>
      </c>
    </row>
    <row r="192" spans="2:21">
      <c r="B192" s="86" t="s">
        <v>565</v>
      </c>
      <c r="C192" s="110">
        <v>7590151</v>
      </c>
      <c r="D192" s="88" t="s">
        <v>120</v>
      </c>
      <c r="E192" s="88" t="s">
        <v>313</v>
      </c>
      <c r="F192" s="87" t="s">
        <v>373</v>
      </c>
      <c r="G192" s="88" t="s">
        <v>332</v>
      </c>
      <c r="H192" s="87" t="s">
        <v>365</v>
      </c>
      <c r="I192" s="87" t="s">
        <v>316</v>
      </c>
      <c r="J192" s="101"/>
      <c r="K192" s="90">
        <v>5.9500000000011868</v>
      </c>
      <c r="L192" s="88" t="s">
        <v>133</v>
      </c>
      <c r="M192" s="89">
        <v>2.5499999999999998E-2</v>
      </c>
      <c r="N192" s="89">
        <v>5.4500000000011879E-2</v>
      </c>
      <c r="O192" s="90">
        <v>991690.51598800009</v>
      </c>
      <c r="P192" s="102">
        <v>84.96</v>
      </c>
      <c r="Q192" s="90"/>
      <c r="R192" s="90">
        <v>842.54029535999996</v>
      </c>
      <c r="S192" s="91">
        <v>7.016590203696131E-4</v>
      </c>
      <c r="T192" s="91">
        <f t="shared" si="6"/>
        <v>7.2694744437197508E-3</v>
      </c>
      <c r="U192" s="91">
        <f>R192/'סכום נכסי הקרן'!$C$42</f>
        <v>1.432234887774854E-3</v>
      </c>
    </row>
    <row r="193" spans="2:21">
      <c r="B193" s="86" t="s">
        <v>566</v>
      </c>
      <c r="C193" s="110">
        <v>4160156</v>
      </c>
      <c r="D193" s="88" t="s">
        <v>120</v>
      </c>
      <c r="E193" s="88" t="s">
        <v>313</v>
      </c>
      <c r="F193" s="87" t="s">
        <v>567</v>
      </c>
      <c r="G193" s="88" t="s">
        <v>332</v>
      </c>
      <c r="H193" s="87" t="s">
        <v>365</v>
      </c>
      <c r="I193" s="87" t="s">
        <v>316</v>
      </c>
      <c r="J193" s="101"/>
      <c r="K193" s="90">
        <v>1.1000000000000001</v>
      </c>
      <c r="L193" s="88" t="s">
        <v>133</v>
      </c>
      <c r="M193" s="89">
        <v>2.5499999999999998E-2</v>
      </c>
      <c r="N193" s="89">
        <v>5.2299999999991915E-2</v>
      </c>
      <c r="O193" s="90">
        <v>252446.04</v>
      </c>
      <c r="P193" s="102">
        <v>97.85</v>
      </c>
      <c r="Q193" s="90"/>
      <c r="R193" s="90">
        <v>247.01845013999997</v>
      </c>
      <c r="S193" s="91">
        <v>8.3595279251356025E-4</v>
      </c>
      <c r="T193" s="91">
        <f t="shared" si="6"/>
        <v>2.1312859697146334E-3</v>
      </c>
      <c r="U193" s="91">
        <f>R193/'סכום נכסי הקרן'!$C$42</f>
        <v>4.1990685093988859E-4</v>
      </c>
    </row>
    <row r="194" spans="2:21">
      <c r="B194" s="86" t="s">
        <v>568</v>
      </c>
      <c r="C194" s="110">
        <v>2320232</v>
      </c>
      <c r="D194" s="88" t="s">
        <v>120</v>
      </c>
      <c r="E194" s="88" t="s">
        <v>313</v>
      </c>
      <c r="F194" s="87" t="s">
        <v>569</v>
      </c>
      <c r="G194" s="88" t="s">
        <v>127</v>
      </c>
      <c r="H194" s="87" t="s">
        <v>365</v>
      </c>
      <c r="I194" s="87" t="s">
        <v>316</v>
      </c>
      <c r="J194" s="101"/>
      <c r="K194" s="90">
        <v>4.0600000000070766</v>
      </c>
      <c r="L194" s="88" t="s">
        <v>133</v>
      </c>
      <c r="M194" s="89">
        <v>2.2400000000000003E-2</v>
      </c>
      <c r="N194" s="89">
        <v>4.9900000000032717E-2</v>
      </c>
      <c r="O194" s="90">
        <v>165325.24539600001</v>
      </c>
      <c r="P194" s="102">
        <v>90.6</v>
      </c>
      <c r="Q194" s="90"/>
      <c r="R194" s="90">
        <v>149.78466464900001</v>
      </c>
      <c r="S194" s="91">
        <v>5.0081452600796487E-4</v>
      </c>
      <c r="T194" s="91">
        <f t="shared" si="6"/>
        <v>1.2923486244201452E-3</v>
      </c>
      <c r="U194" s="91">
        <f>R194/'סכום נכסי הקרן'!$C$42</f>
        <v>2.5461906515971658E-4</v>
      </c>
    </row>
    <row r="195" spans="2:21">
      <c r="B195" s="86" t="s">
        <v>570</v>
      </c>
      <c r="C195" s="110">
        <v>1135920</v>
      </c>
      <c r="D195" s="88" t="s">
        <v>120</v>
      </c>
      <c r="E195" s="88" t="s">
        <v>313</v>
      </c>
      <c r="F195" s="87" t="s">
        <v>571</v>
      </c>
      <c r="G195" s="88" t="s">
        <v>446</v>
      </c>
      <c r="H195" s="87" t="s">
        <v>360</v>
      </c>
      <c r="I195" s="87" t="s">
        <v>131</v>
      </c>
      <c r="J195" s="101"/>
      <c r="K195" s="90">
        <v>1.2200000000059372</v>
      </c>
      <c r="L195" s="88" t="s">
        <v>133</v>
      </c>
      <c r="M195" s="89">
        <v>4.0999999999999995E-2</v>
      </c>
      <c r="N195" s="89">
        <v>4.9200000000133581E-2</v>
      </c>
      <c r="O195" s="90">
        <v>134637.88800000001</v>
      </c>
      <c r="P195" s="102">
        <v>100.08</v>
      </c>
      <c r="Q195" s="90"/>
      <c r="R195" s="90">
        <v>134.74559830999999</v>
      </c>
      <c r="S195" s="91">
        <v>4.4879296000000001E-4</v>
      </c>
      <c r="T195" s="91">
        <f t="shared" si="6"/>
        <v>1.1625909036193213E-3</v>
      </c>
      <c r="U195" s="91">
        <f>R195/'סכום נכסי הקרן'!$C$42</f>
        <v>2.2905414487175228E-4</v>
      </c>
    </row>
    <row r="196" spans="2:21">
      <c r="B196" s="86" t="s">
        <v>572</v>
      </c>
      <c r="C196" s="110">
        <v>7770209</v>
      </c>
      <c r="D196" s="88" t="s">
        <v>120</v>
      </c>
      <c r="E196" s="88" t="s">
        <v>313</v>
      </c>
      <c r="F196" s="87" t="s">
        <v>416</v>
      </c>
      <c r="G196" s="88" t="s">
        <v>417</v>
      </c>
      <c r="H196" s="87" t="s">
        <v>365</v>
      </c>
      <c r="I196" s="87" t="s">
        <v>316</v>
      </c>
      <c r="J196" s="101"/>
      <c r="K196" s="90">
        <v>3.17</v>
      </c>
      <c r="L196" s="88" t="s">
        <v>133</v>
      </c>
      <c r="M196" s="89">
        <v>5.0900000000000001E-2</v>
      </c>
      <c r="N196" s="89">
        <v>4.9096496619545169E-2</v>
      </c>
      <c r="O196" s="90">
        <v>3.1979999999999999E-3</v>
      </c>
      <c r="P196" s="102">
        <v>102.93</v>
      </c>
      <c r="Q196" s="90"/>
      <c r="R196" s="90">
        <v>3.2540000000000005E-6</v>
      </c>
      <c r="S196" s="91">
        <v>4.4250613902548286E-12</v>
      </c>
      <c r="T196" s="91">
        <f t="shared" si="6"/>
        <v>2.8075654031190089E-11</v>
      </c>
      <c r="U196" s="91">
        <f>R196/'סכום נכסי הקרן'!$C$42</f>
        <v>5.5314770705750568E-12</v>
      </c>
    </row>
    <row r="197" spans="2:21">
      <c r="B197" s="86" t="s">
        <v>573</v>
      </c>
      <c r="C197" s="110">
        <v>7770258</v>
      </c>
      <c r="D197" s="88" t="s">
        <v>120</v>
      </c>
      <c r="E197" s="88" t="s">
        <v>313</v>
      </c>
      <c r="F197" s="87" t="s">
        <v>416</v>
      </c>
      <c r="G197" s="88" t="s">
        <v>417</v>
      </c>
      <c r="H197" s="87" t="s">
        <v>365</v>
      </c>
      <c r="I197" s="87" t="s">
        <v>316</v>
      </c>
      <c r="J197" s="101"/>
      <c r="K197" s="90">
        <v>4.4100032031445489</v>
      </c>
      <c r="L197" s="88" t="s">
        <v>133</v>
      </c>
      <c r="M197" s="89">
        <v>3.5200000000000002E-2</v>
      </c>
      <c r="N197" s="89">
        <v>5.1099505766062613E-2</v>
      </c>
      <c r="O197" s="90">
        <v>3.2313000000000001E-2</v>
      </c>
      <c r="P197" s="102">
        <v>93.91</v>
      </c>
      <c r="Q197" s="90"/>
      <c r="R197" s="90">
        <v>3.0349999999999999E-5</v>
      </c>
      <c r="S197" s="91">
        <v>4.0208122107859755E-11</v>
      </c>
      <c r="T197" s="91">
        <f t="shared" si="6"/>
        <v>2.6186112472237834E-10</v>
      </c>
      <c r="U197" s="91">
        <f>R197/'סכום נכסי הקרן'!$C$42</f>
        <v>5.1591988043009511E-11</v>
      </c>
    </row>
    <row r="198" spans="2:21">
      <c r="B198" s="86" t="s">
        <v>574</v>
      </c>
      <c r="C198" s="110">
        <v>1410299</v>
      </c>
      <c r="D198" s="88" t="s">
        <v>120</v>
      </c>
      <c r="E198" s="88" t="s">
        <v>313</v>
      </c>
      <c r="F198" s="87" t="s">
        <v>419</v>
      </c>
      <c r="G198" s="88" t="s">
        <v>129</v>
      </c>
      <c r="H198" s="87" t="s">
        <v>365</v>
      </c>
      <c r="I198" s="87" t="s">
        <v>316</v>
      </c>
      <c r="J198" s="101"/>
      <c r="K198" s="90">
        <v>1.6599999998537389</v>
      </c>
      <c r="L198" s="88" t="s">
        <v>133</v>
      </c>
      <c r="M198" s="89">
        <v>2.7000000000000003E-2</v>
      </c>
      <c r="N198" s="89">
        <v>5.369999999866866E-2</v>
      </c>
      <c r="O198" s="90">
        <v>5559.7606770000002</v>
      </c>
      <c r="P198" s="102">
        <v>95.92</v>
      </c>
      <c r="Q198" s="90"/>
      <c r="R198" s="90">
        <v>5.332922482999999</v>
      </c>
      <c r="S198" s="91">
        <v>2.7345999573344695E-5</v>
      </c>
      <c r="T198" s="91">
        <f t="shared" si="6"/>
        <v>4.6012687955704725E-5</v>
      </c>
      <c r="U198" s="91">
        <f>R198/'סכום נכסי הקרן'!$C$42</f>
        <v>9.0654389778330322E-6</v>
      </c>
    </row>
    <row r="199" spans="2:21">
      <c r="B199" s="86" t="s">
        <v>575</v>
      </c>
      <c r="C199" s="110">
        <v>1192731</v>
      </c>
      <c r="D199" s="88" t="s">
        <v>120</v>
      </c>
      <c r="E199" s="88" t="s">
        <v>313</v>
      </c>
      <c r="F199" s="87" t="s">
        <v>419</v>
      </c>
      <c r="G199" s="88" t="s">
        <v>129</v>
      </c>
      <c r="H199" s="87" t="s">
        <v>365</v>
      </c>
      <c r="I199" s="87" t="s">
        <v>316</v>
      </c>
      <c r="J199" s="101"/>
      <c r="K199" s="90">
        <v>3.8999999999888684</v>
      </c>
      <c r="L199" s="88" t="s">
        <v>133</v>
      </c>
      <c r="M199" s="89">
        <v>4.5599999999999995E-2</v>
      </c>
      <c r="N199" s="89">
        <v>5.5399999999875132E-2</v>
      </c>
      <c r="O199" s="90">
        <v>213450.935425</v>
      </c>
      <c r="P199" s="102">
        <v>96.8</v>
      </c>
      <c r="Q199" s="90"/>
      <c r="R199" s="90">
        <v>206.62049837700002</v>
      </c>
      <c r="S199" s="91">
        <v>7.3830915466479977E-4</v>
      </c>
      <c r="T199" s="91">
        <f t="shared" si="6"/>
        <v>1.7827306786062462E-3</v>
      </c>
      <c r="U199" s="91">
        <f>R199/'סכום נכסי הקרן'!$C$42</f>
        <v>3.512343420661236E-4</v>
      </c>
    </row>
    <row r="200" spans="2:21">
      <c r="B200" s="86" t="s">
        <v>576</v>
      </c>
      <c r="C200" s="110">
        <v>2300309</v>
      </c>
      <c r="D200" s="88" t="s">
        <v>120</v>
      </c>
      <c r="E200" s="88" t="s">
        <v>313</v>
      </c>
      <c r="F200" s="87" t="s">
        <v>426</v>
      </c>
      <c r="G200" s="88" t="s">
        <v>157</v>
      </c>
      <c r="H200" s="87" t="s">
        <v>427</v>
      </c>
      <c r="I200" s="87" t="s">
        <v>131</v>
      </c>
      <c r="J200" s="101"/>
      <c r="K200" s="90">
        <v>8.9400000000005058</v>
      </c>
      <c r="L200" s="88" t="s">
        <v>133</v>
      </c>
      <c r="M200" s="89">
        <v>2.7900000000000001E-2</v>
      </c>
      <c r="N200" s="89">
        <v>5.3900000000030361E-2</v>
      </c>
      <c r="O200" s="90">
        <v>196346.92</v>
      </c>
      <c r="P200" s="102">
        <v>80.540000000000006</v>
      </c>
      <c r="Q200" s="90"/>
      <c r="R200" s="90">
        <v>158.13780936799998</v>
      </c>
      <c r="S200" s="91">
        <v>4.5657827178867085E-4</v>
      </c>
      <c r="T200" s="91">
        <f t="shared" si="6"/>
        <v>1.3644199216552729E-3</v>
      </c>
      <c r="U200" s="91">
        <f>R200/'סכום נכסי הקרן'!$C$42</f>
        <v>2.6881858220960701E-4</v>
      </c>
    </row>
    <row r="201" spans="2:21">
      <c r="B201" s="86" t="s">
        <v>577</v>
      </c>
      <c r="C201" s="110">
        <v>2300176</v>
      </c>
      <c r="D201" s="88" t="s">
        <v>120</v>
      </c>
      <c r="E201" s="88" t="s">
        <v>313</v>
      </c>
      <c r="F201" s="87" t="s">
        <v>426</v>
      </c>
      <c r="G201" s="88" t="s">
        <v>157</v>
      </c>
      <c r="H201" s="87" t="s">
        <v>427</v>
      </c>
      <c r="I201" s="87" t="s">
        <v>131</v>
      </c>
      <c r="J201" s="101"/>
      <c r="K201" s="90">
        <v>1.5999999999984236</v>
      </c>
      <c r="L201" s="88" t="s">
        <v>133</v>
      </c>
      <c r="M201" s="89">
        <v>3.6499999999999998E-2</v>
      </c>
      <c r="N201" s="89">
        <v>5.1699999999795854E-2</v>
      </c>
      <c r="O201" s="90">
        <v>128278.53444800001</v>
      </c>
      <c r="P201" s="102">
        <v>98.9</v>
      </c>
      <c r="Q201" s="90"/>
      <c r="R201" s="90">
        <v>126.867466327</v>
      </c>
      <c r="S201" s="91">
        <v>8.0300992069182975E-5</v>
      </c>
      <c r="T201" s="91">
        <f t="shared" si="6"/>
        <v>1.0946180370038445E-3</v>
      </c>
      <c r="U201" s="91">
        <f>R201/'סכום נכסי הקרן'!$C$42</f>
        <v>2.1566210233243808E-4</v>
      </c>
    </row>
    <row r="202" spans="2:21">
      <c r="B202" s="86" t="s">
        <v>578</v>
      </c>
      <c r="C202" s="110">
        <v>1185941</v>
      </c>
      <c r="D202" s="88" t="s">
        <v>120</v>
      </c>
      <c r="E202" s="88" t="s">
        <v>313</v>
      </c>
      <c r="F202" s="87" t="s">
        <v>579</v>
      </c>
      <c r="G202" s="88" t="s">
        <v>130</v>
      </c>
      <c r="H202" s="87" t="s">
        <v>427</v>
      </c>
      <c r="I202" s="87" t="s">
        <v>131</v>
      </c>
      <c r="J202" s="101"/>
      <c r="K202" s="90">
        <v>1.9600000000019864</v>
      </c>
      <c r="L202" s="88" t="s">
        <v>133</v>
      </c>
      <c r="M202" s="89">
        <v>5.5999999999999994E-2</v>
      </c>
      <c r="N202" s="89">
        <v>6.7400000000081825E-2</v>
      </c>
      <c r="O202" s="90">
        <v>420743.4</v>
      </c>
      <c r="P202" s="102">
        <v>100.51</v>
      </c>
      <c r="Q202" s="90"/>
      <c r="R202" s="90">
        <v>422.88918197099997</v>
      </c>
      <c r="S202" s="91">
        <v>1.0922442304197712E-3</v>
      </c>
      <c r="T202" s="91">
        <f t="shared" si="6"/>
        <v>3.6487063203905295E-3</v>
      </c>
      <c r="U202" s="91">
        <f>R202/'סכום נכסי הקרן'!$C$42</f>
        <v>7.188696415079375E-4</v>
      </c>
    </row>
    <row r="203" spans="2:21">
      <c r="B203" s="86" t="s">
        <v>580</v>
      </c>
      <c r="C203" s="110">
        <v>1143130</v>
      </c>
      <c r="D203" s="88" t="s">
        <v>120</v>
      </c>
      <c r="E203" s="88" t="s">
        <v>313</v>
      </c>
      <c r="F203" s="87" t="s">
        <v>448</v>
      </c>
      <c r="G203" s="88" t="s">
        <v>446</v>
      </c>
      <c r="H203" s="87" t="s">
        <v>427</v>
      </c>
      <c r="I203" s="87" t="s">
        <v>131</v>
      </c>
      <c r="J203" s="101"/>
      <c r="K203" s="90">
        <v>7.5699999999965426</v>
      </c>
      <c r="L203" s="88" t="s">
        <v>133</v>
      </c>
      <c r="M203" s="89">
        <v>3.0499999999999999E-2</v>
      </c>
      <c r="N203" s="89">
        <v>5.4899999999961355E-2</v>
      </c>
      <c r="O203" s="90">
        <v>349512.47923500004</v>
      </c>
      <c r="P203" s="102">
        <v>84.4</v>
      </c>
      <c r="Q203" s="90"/>
      <c r="R203" s="90">
        <v>294.988532486</v>
      </c>
      <c r="S203" s="91">
        <v>5.1198354567806841E-4</v>
      </c>
      <c r="T203" s="91">
        <f t="shared" ref="T203:T266" si="7">IFERROR(R203/$R$11,0)</f>
        <v>2.5451739340028928E-3</v>
      </c>
      <c r="U203" s="91">
        <f>R203/'סכום נכסי הקרן'!$C$42</f>
        <v>5.0145123034077877E-4</v>
      </c>
    </row>
    <row r="204" spans="2:21">
      <c r="B204" s="86" t="s">
        <v>581</v>
      </c>
      <c r="C204" s="110">
        <v>1157601</v>
      </c>
      <c r="D204" s="88" t="s">
        <v>120</v>
      </c>
      <c r="E204" s="88" t="s">
        <v>313</v>
      </c>
      <c r="F204" s="87" t="s">
        <v>448</v>
      </c>
      <c r="G204" s="88" t="s">
        <v>446</v>
      </c>
      <c r="H204" s="87" t="s">
        <v>427</v>
      </c>
      <c r="I204" s="87" t="s">
        <v>131</v>
      </c>
      <c r="J204" s="101"/>
      <c r="K204" s="90">
        <v>3.1000000000077512</v>
      </c>
      <c r="L204" s="88" t="s">
        <v>133</v>
      </c>
      <c r="M204" s="89">
        <v>2.9100000000000001E-2</v>
      </c>
      <c r="N204" s="89">
        <v>5.0000000000103351E-2</v>
      </c>
      <c r="O204" s="90">
        <v>204352.68516699999</v>
      </c>
      <c r="P204" s="102">
        <v>94.7</v>
      </c>
      <c r="Q204" s="90"/>
      <c r="R204" s="90">
        <v>193.52199282499998</v>
      </c>
      <c r="S204" s="91">
        <v>3.4058780861166666E-4</v>
      </c>
      <c r="T204" s="91">
        <f t="shared" si="7"/>
        <v>1.6697162009776121E-3</v>
      </c>
      <c r="U204" s="91">
        <f>R204/'סכום נכסי הקרן'!$C$42</f>
        <v>3.2896818253333676E-4</v>
      </c>
    </row>
    <row r="205" spans="2:21">
      <c r="B205" s="86" t="s">
        <v>582</v>
      </c>
      <c r="C205" s="110">
        <v>1138163</v>
      </c>
      <c r="D205" s="88" t="s">
        <v>120</v>
      </c>
      <c r="E205" s="88" t="s">
        <v>313</v>
      </c>
      <c r="F205" s="87" t="s">
        <v>448</v>
      </c>
      <c r="G205" s="88" t="s">
        <v>446</v>
      </c>
      <c r="H205" s="87" t="s">
        <v>427</v>
      </c>
      <c r="I205" s="87" t="s">
        <v>131</v>
      </c>
      <c r="J205" s="101"/>
      <c r="K205" s="90">
        <v>5.1399929856852378</v>
      </c>
      <c r="L205" s="88" t="s">
        <v>133</v>
      </c>
      <c r="M205" s="89">
        <v>3.95E-2</v>
      </c>
      <c r="N205" s="89">
        <v>5.0799813345776948E-2</v>
      </c>
      <c r="O205" s="90">
        <v>1.1220000000000001E-2</v>
      </c>
      <c r="P205" s="102">
        <v>95.66</v>
      </c>
      <c r="Q205" s="90"/>
      <c r="R205" s="90">
        <v>1.0715E-5</v>
      </c>
      <c r="S205" s="91">
        <v>4.6748057423430489E-11</v>
      </c>
      <c r="T205" s="91">
        <f t="shared" si="7"/>
        <v>9.2449487690289416E-11</v>
      </c>
      <c r="U205" s="91">
        <f>R205/'סכום נכסי הקרן'!$C$42</f>
        <v>1.821443663528326E-11</v>
      </c>
    </row>
    <row r="206" spans="2:21">
      <c r="B206" s="86" t="s">
        <v>583</v>
      </c>
      <c r="C206" s="110">
        <v>1143122</v>
      </c>
      <c r="D206" s="88" t="s">
        <v>120</v>
      </c>
      <c r="E206" s="88" t="s">
        <v>313</v>
      </c>
      <c r="F206" s="87" t="s">
        <v>448</v>
      </c>
      <c r="G206" s="88" t="s">
        <v>446</v>
      </c>
      <c r="H206" s="87" t="s">
        <v>427</v>
      </c>
      <c r="I206" s="87" t="s">
        <v>131</v>
      </c>
      <c r="J206" s="101"/>
      <c r="K206" s="90">
        <v>6.8199999999943373</v>
      </c>
      <c r="L206" s="88" t="s">
        <v>133</v>
      </c>
      <c r="M206" s="89">
        <v>3.0499999999999999E-2</v>
      </c>
      <c r="N206" s="89">
        <v>5.5299999999947343E-2</v>
      </c>
      <c r="O206" s="90">
        <v>469901.32539299992</v>
      </c>
      <c r="P206" s="102">
        <v>85.68</v>
      </c>
      <c r="Q206" s="90"/>
      <c r="R206" s="90">
        <v>402.61145560400001</v>
      </c>
      <c r="S206" s="91">
        <v>6.4469707677279175E-4</v>
      </c>
      <c r="T206" s="91">
        <f t="shared" si="7"/>
        <v>3.4737492122101266E-3</v>
      </c>
      <c r="U206" s="91">
        <f>R206/'סכום נכסי הקרן'!$C$42</f>
        <v>6.8439951906096286E-4</v>
      </c>
    </row>
    <row r="207" spans="2:21">
      <c r="B207" s="86" t="s">
        <v>584</v>
      </c>
      <c r="C207" s="110">
        <v>1182666</v>
      </c>
      <c r="D207" s="88" t="s">
        <v>120</v>
      </c>
      <c r="E207" s="88" t="s">
        <v>313</v>
      </c>
      <c r="F207" s="87" t="s">
        <v>448</v>
      </c>
      <c r="G207" s="88" t="s">
        <v>446</v>
      </c>
      <c r="H207" s="87" t="s">
        <v>427</v>
      </c>
      <c r="I207" s="87" t="s">
        <v>131</v>
      </c>
      <c r="J207" s="101"/>
      <c r="K207" s="90">
        <v>8.4299999999996</v>
      </c>
      <c r="L207" s="88" t="s">
        <v>133</v>
      </c>
      <c r="M207" s="89">
        <v>2.63E-2</v>
      </c>
      <c r="N207" s="89">
        <v>5.4999999999999979E-2</v>
      </c>
      <c r="O207" s="90">
        <v>504892.08</v>
      </c>
      <c r="P207" s="102">
        <v>79.64</v>
      </c>
      <c r="Q207" s="90"/>
      <c r="R207" s="90">
        <v>402.09605251200009</v>
      </c>
      <c r="S207" s="91">
        <v>7.2783321704733518E-4</v>
      </c>
      <c r="T207" s="91">
        <f t="shared" si="7"/>
        <v>3.4693022918359422E-3</v>
      </c>
      <c r="U207" s="91">
        <f>R207/'סכום נכסי הקרן'!$C$42</f>
        <v>6.8352338495355624E-4</v>
      </c>
    </row>
    <row r="208" spans="2:21">
      <c r="B208" s="86" t="s">
        <v>585</v>
      </c>
      <c r="C208" s="110">
        <v>1141647</v>
      </c>
      <c r="D208" s="88" t="s">
        <v>120</v>
      </c>
      <c r="E208" s="88" t="s">
        <v>313</v>
      </c>
      <c r="F208" s="87" t="s">
        <v>586</v>
      </c>
      <c r="G208" s="88" t="s">
        <v>128</v>
      </c>
      <c r="H208" s="87" t="s">
        <v>424</v>
      </c>
      <c r="I208" s="87" t="s">
        <v>316</v>
      </c>
      <c r="J208" s="101"/>
      <c r="K208" s="90">
        <v>0.22999999996507003</v>
      </c>
      <c r="L208" s="88" t="s">
        <v>133</v>
      </c>
      <c r="M208" s="89">
        <v>3.4000000000000002E-2</v>
      </c>
      <c r="N208" s="89">
        <v>5.9499999992819942E-2</v>
      </c>
      <c r="O208" s="90">
        <v>2578.9044840000001</v>
      </c>
      <c r="P208" s="102">
        <v>99.91</v>
      </c>
      <c r="Q208" s="90"/>
      <c r="R208" s="90">
        <v>2.576583383</v>
      </c>
      <c r="S208" s="91">
        <v>3.6833394543685325E-5</v>
      </c>
      <c r="T208" s="91">
        <f t="shared" si="7"/>
        <v>2.2230873891709077E-5</v>
      </c>
      <c r="U208" s="91">
        <f>R208/'סכום נכסי הקרן'!$C$42</f>
        <v>4.3799360490132781E-6</v>
      </c>
    </row>
    <row r="209" spans="2:21">
      <c r="B209" s="86" t="s">
        <v>587</v>
      </c>
      <c r="C209" s="110">
        <v>1136068</v>
      </c>
      <c r="D209" s="88" t="s">
        <v>120</v>
      </c>
      <c r="E209" s="88" t="s">
        <v>313</v>
      </c>
      <c r="F209" s="87" t="s">
        <v>454</v>
      </c>
      <c r="G209" s="88" t="s">
        <v>446</v>
      </c>
      <c r="H209" s="87" t="s">
        <v>427</v>
      </c>
      <c r="I209" s="87" t="s">
        <v>131</v>
      </c>
      <c r="J209" s="101"/>
      <c r="K209" s="90">
        <v>1.3100000000210237</v>
      </c>
      <c r="L209" s="88" t="s">
        <v>133</v>
      </c>
      <c r="M209" s="89">
        <v>3.9199999999999999E-2</v>
      </c>
      <c r="N209" s="89">
        <v>5.3400000000433018E-2</v>
      </c>
      <c r="O209" s="90">
        <v>32220.162067000001</v>
      </c>
      <c r="P209" s="102">
        <v>98.91</v>
      </c>
      <c r="Q209" s="90"/>
      <c r="R209" s="90">
        <v>31.868963342999997</v>
      </c>
      <c r="S209" s="91">
        <v>3.3567773918741808E-5</v>
      </c>
      <c r="T209" s="91">
        <f t="shared" si="7"/>
        <v>2.7496680674577351E-4</v>
      </c>
      <c r="U209" s="91">
        <f>R209/'סכום נכסי הקרן'!$C$42</f>
        <v>5.4174074983036714E-5</v>
      </c>
    </row>
    <row r="210" spans="2:21">
      <c r="B210" s="86" t="s">
        <v>588</v>
      </c>
      <c r="C210" s="110">
        <v>1160647</v>
      </c>
      <c r="D210" s="88" t="s">
        <v>120</v>
      </c>
      <c r="E210" s="88" t="s">
        <v>313</v>
      </c>
      <c r="F210" s="87" t="s">
        <v>454</v>
      </c>
      <c r="G210" s="88" t="s">
        <v>446</v>
      </c>
      <c r="H210" s="87" t="s">
        <v>427</v>
      </c>
      <c r="I210" s="87" t="s">
        <v>131</v>
      </c>
      <c r="J210" s="101"/>
      <c r="K210" s="90">
        <v>6.3799999999984127</v>
      </c>
      <c r="L210" s="88" t="s">
        <v>133</v>
      </c>
      <c r="M210" s="89">
        <v>2.64E-2</v>
      </c>
      <c r="N210" s="89">
        <v>5.3399999999978832E-2</v>
      </c>
      <c r="O210" s="90">
        <v>1070248.9301239999</v>
      </c>
      <c r="P210" s="102">
        <v>84.75</v>
      </c>
      <c r="Q210" s="90"/>
      <c r="R210" s="90">
        <v>907.03596828799994</v>
      </c>
      <c r="S210" s="91">
        <v>6.5411751494947722E-4</v>
      </c>
      <c r="T210" s="91">
        <f t="shared" si="7"/>
        <v>7.8259459248615215E-3</v>
      </c>
      <c r="U210" s="91">
        <f>R210/'סכום נכסי הקרן'!$C$42</f>
        <v>1.5418711311530164E-3</v>
      </c>
    </row>
    <row r="211" spans="2:21">
      <c r="B211" s="86" t="s">
        <v>589</v>
      </c>
      <c r="C211" s="110">
        <v>1179928</v>
      </c>
      <c r="D211" s="88" t="s">
        <v>120</v>
      </c>
      <c r="E211" s="88" t="s">
        <v>313</v>
      </c>
      <c r="F211" s="87" t="s">
        <v>454</v>
      </c>
      <c r="G211" s="88" t="s">
        <v>446</v>
      </c>
      <c r="H211" s="87" t="s">
        <v>427</v>
      </c>
      <c r="I211" s="87" t="s">
        <v>131</v>
      </c>
      <c r="J211" s="101"/>
      <c r="K211" s="90">
        <v>7.9800000000100937</v>
      </c>
      <c r="L211" s="88" t="s">
        <v>133</v>
      </c>
      <c r="M211" s="89">
        <v>2.5000000000000001E-2</v>
      </c>
      <c r="N211" s="89">
        <v>5.5300000000087494E-2</v>
      </c>
      <c r="O211" s="90">
        <v>423118.08696900005</v>
      </c>
      <c r="P211" s="102">
        <v>79.150000000000006</v>
      </c>
      <c r="Q211" s="90"/>
      <c r="R211" s="90">
        <v>334.89796581899998</v>
      </c>
      <c r="S211" s="91">
        <v>3.1726386037460308E-4</v>
      </c>
      <c r="T211" s="91">
        <f t="shared" si="7"/>
        <v>2.8895142667742981E-3</v>
      </c>
      <c r="U211" s="91">
        <f>R211/'סכום נכסי הקרן'!$C$42</f>
        <v>5.6929330636448284E-4</v>
      </c>
    </row>
    <row r="212" spans="2:21">
      <c r="B212" s="86" t="s">
        <v>590</v>
      </c>
      <c r="C212" s="110">
        <v>1143411</v>
      </c>
      <c r="D212" s="88" t="s">
        <v>120</v>
      </c>
      <c r="E212" s="88" t="s">
        <v>313</v>
      </c>
      <c r="F212" s="87" t="s">
        <v>571</v>
      </c>
      <c r="G212" s="88" t="s">
        <v>446</v>
      </c>
      <c r="H212" s="87" t="s">
        <v>427</v>
      </c>
      <c r="I212" s="87" t="s">
        <v>131</v>
      </c>
      <c r="J212" s="101"/>
      <c r="K212" s="90">
        <v>5.5999999999905086</v>
      </c>
      <c r="L212" s="88" t="s">
        <v>133</v>
      </c>
      <c r="M212" s="89">
        <v>3.4300000000000004E-2</v>
      </c>
      <c r="N212" s="89">
        <v>5.2599999999914576E-2</v>
      </c>
      <c r="O212" s="90">
        <v>345434.89225799998</v>
      </c>
      <c r="P212" s="102">
        <v>91.5</v>
      </c>
      <c r="Q212" s="90"/>
      <c r="R212" s="90">
        <v>316.07292644500001</v>
      </c>
      <c r="S212" s="91">
        <v>1.1367477038896933E-3</v>
      </c>
      <c r="T212" s="91">
        <f t="shared" si="7"/>
        <v>2.727091005376648E-3</v>
      </c>
      <c r="U212" s="91">
        <f>R212/'סכום נכסי הקרן'!$C$42</f>
        <v>5.3729260763985052E-4</v>
      </c>
    </row>
    <row r="213" spans="2:21">
      <c r="B213" s="86" t="s">
        <v>591</v>
      </c>
      <c r="C213" s="110">
        <v>1184191</v>
      </c>
      <c r="D213" s="88" t="s">
        <v>120</v>
      </c>
      <c r="E213" s="88" t="s">
        <v>313</v>
      </c>
      <c r="F213" s="87" t="s">
        <v>571</v>
      </c>
      <c r="G213" s="88" t="s">
        <v>446</v>
      </c>
      <c r="H213" s="87" t="s">
        <v>427</v>
      </c>
      <c r="I213" s="87" t="s">
        <v>131</v>
      </c>
      <c r="J213" s="101"/>
      <c r="K213" s="90">
        <v>6.8399999999873353</v>
      </c>
      <c r="L213" s="88" t="s">
        <v>133</v>
      </c>
      <c r="M213" s="89">
        <v>2.98E-2</v>
      </c>
      <c r="N213" s="89">
        <v>5.5099999999906307E-2</v>
      </c>
      <c r="O213" s="90">
        <v>273982.49216800003</v>
      </c>
      <c r="P213" s="102">
        <v>85.31</v>
      </c>
      <c r="Q213" s="90"/>
      <c r="R213" s="90">
        <v>233.73446406900001</v>
      </c>
      <c r="S213" s="91">
        <v>6.9796957298132037E-4</v>
      </c>
      <c r="T213" s="91">
        <f t="shared" si="7"/>
        <v>2.0166711580721802E-3</v>
      </c>
      <c r="U213" s="91">
        <f>R213/'סכום נכסי הקרן'!$C$42</f>
        <v>3.9732539293202917E-4</v>
      </c>
    </row>
    <row r="214" spans="2:21">
      <c r="B214" s="86" t="s">
        <v>592</v>
      </c>
      <c r="C214" s="110">
        <v>1139815</v>
      </c>
      <c r="D214" s="88" t="s">
        <v>120</v>
      </c>
      <c r="E214" s="88" t="s">
        <v>313</v>
      </c>
      <c r="F214" s="87" t="s">
        <v>465</v>
      </c>
      <c r="G214" s="88" t="s">
        <v>446</v>
      </c>
      <c r="H214" s="87" t="s">
        <v>427</v>
      </c>
      <c r="I214" s="87" t="s">
        <v>131</v>
      </c>
      <c r="J214" s="101"/>
      <c r="K214" s="90">
        <v>2.2500000000010787</v>
      </c>
      <c r="L214" s="88" t="s">
        <v>133</v>
      </c>
      <c r="M214" s="89">
        <v>3.61E-2</v>
      </c>
      <c r="N214" s="89">
        <v>4.9500000000035238E-2</v>
      </c>
      <c r="O214" s="90">
        <v>710999.37173400004</v>
      </c>
      <c r="P214" s="102">
        <v>97.78</v>
      </c>
      <c r="Q214" s="90"/>
      <c r="R214" s="90">
        <v>695.21516198900008</v>
      </c>
      <c r="S214" s="91">
        <v>9.263835462332248E-4</v>
      </c>
      <c r="T214" s="91">
        <f t="shared" si="7"/>
        <v>5.9983467625202638E-3</v>
      </c>
      <c r="U214" s="91">
        <f>R214/'סכום נכסי הקרן'!$C$42</f>
        <v>1.1817967817019904E-3</v>
      </c>
    </row>
    <row r="215" spans="2:21">
      <c r="B215" s="86" t="s">
        <v>593</v>
      </c>
      <c r="C215" s="110">
        <v>1155522</v>
      </c>
      <c r="D215" s="88" t="s">
        <v>120</v>
      </c>
      <c r="E215" s="88" t="s">
        <v>313</v>
      </c>
      <c r="F215" s="87" t="s">
        <v>465</v>
      </c>
      <c r="G215" s="88" t="s">
        <v>446</v>
      </c>
      <c r="H215" s="87" t="s">
        <v>427</v>
      </c>
      <c r="I215" s="87" t="s">
        <v>131</v>
      </c>
      <c r="J215" s="101"/>
      <c r="K215" s="90">
        <v>3.2499999999944698</v>
      </c>
      <c r="L215" s="88" t="s">
        <v>133</v>
      </c>
      <c r="M215" s="89">
        <v>3.3000000000000002E-2</v>
      </c>
      <c r="N215" s="89">
        <v>4.86999999999208E-2</v>
      </c>
      <c r="O215" s="90">
        <v>236546.69668499997</v>
      </c>
      <c r="P215" s="102">
        <v>95.55</v>
      </c>
      <c r="Q215" s="90"/>
      <c r="R215" s="90">
        <v>226.020368717</v>
      </c>
      <c r="S215" s="91">
        <v>7.6714944845870687E-4</v>
      </c>
      <c r="T215" s="91">
        <f t="shared" si="7"/>
        <v>1.9501136066688723E-3</v>
      </c>
      <c r="U215" s="91">
        <f>R215/'סכום נכסי הקרן'!$C$42</f>
        <v>3.842121963862954E-4</v>
      </c>
    </row>
    <row r="216" spans="2:21">
      <c r="B216" s="86" t="s">
        <v>594</v>
      </c>
      <c r="C216" s="110">
        <v>1159359</v>
      </c>
      <c r="D216" s="88" t="s">
        <v>120</v>
      </c>
      <c r="E216" s="88" t="s">
        <v>313</v>
      </c>
      <c r="F216" s="87" t="s">
        <v>465</v>
      </c>
      <c r="G216" s="88" t="s">
        <v>446</v>
      </c>
      <c r="H216" s="87" t="s">
        <v>427</v>
      </c>
      <c r="I216" s="87" t="s">
        <v>131</v>
      </c>
      <c r="J216" s="101"/>
      <c r="K216" s="90">
        <v>5.5599999999948322</v>
      </c>
      <c r="L216" s="88" t="s">
        <v>133</v>
      </c>
      <c r="M216" s="89">
        <v>2.6200000000000001E-2</v>
      </c>
      <c r="N216" s="89">
        <v>5.329999999995693E-2</v>
      </c>
      <c r="O216" s="90">
        <v>663489.04944500001</v>
      </c>
      <c r="P216" s="102">
        <v>87.48</v>
      </c>
      <c r="Q216" s="90"/>
      <c r="R216" s="90">
        <v>580.42019834999996</v>
      </c>
      <c r="S216" s="91">
        <v>5.1299602310955717E-4</v>
      </c>
      <c r="T216" s="91">
        <f t="shared" si="7"/>
        <v>5.0078908056512984E-3</v>
      </c>
      <c r="U216" s="91">
        <f>R216/'סכום נכסי הקרן'!$C$42</f>
        <v>9.8665673585484042E-4</v>
      </c>
    </row>
    <row r="217" spans="2:21">
      <c r="B217" s="86" t="s">
        <v>595</v>
      </c>
      <c r="C217" s="110">
        <v>1141829</v>
      </c>
      <c r="D217" s="88" t="s">
        <v>120</v>
      </c>
      <c r="E217" s="88" t="s">
        <v>313</v>
      </c>
      <c r="F217" s="87" t="s">
        <v>596</v>
      </c>
      <c r="G217" s="88" t="s">
        <v>128</v>
      </c>
      <c r="H217" s="87" t="s">
        <v>424</v>
      </c>
      <c r="I217" s="87" t="s">
        <v>316</v>
      </c>
      <c r="J217" s="101"/>
      <c r="K217" s="90">
        <v>2.550000000000876</v>
      </c>
      <c r="L217" s="88" t="s">
        <v>133</v>
      </c>
      <c r="M217" s="89">
        <v>2.3E-2</v>
      </c>
      <c r="N217" s="89">
        <v>5.7200000000007002E-2</v>
      </c>
      <c r="O217" s="90">
        <v>310005.58552999998</v>
      </c>
      <c r="P217" s="102">
        <v>92.03</v>
      </c>
      <c r="Q217" s="90"/>
      <c r="R217" s="90">
        <v>285.29813346500003</v>
      </c>
      <c r="S217" s="91">
        <v>3.7973582449444816E-4</v>
      </c>
      <c r="T217" s="91">
        <f t="shared" si="7"/>
        <v>2.4615647482813877E-3</v>
      </c>
      <c r="U217" s="91">
        <f>R217/'סכום נכסי הקרן'!$C$42</f>
        <v>4.8497851368761822E-4</v>
      </c>
    </row>
    <row r="218" spans="2:21">
      <c r="B218" s="86" t="s">
        <v>597</v>
      </c>
      <c r="C218" s="110">
        <v>1173566</v>
      </c>
      <c r="D218" s="88" t="s">
        <v>120</v>
      </c>
      <c r="E218" s="88" t="s">
        <v>313</v>
      </c>
      <c r="F218" s="87" t="s">
        <v>596</v>
      </c>
      <c r="G218" s="88" t="s">
        <v>128</v>
      </c>
      <c r="H218" s="87" t="s">
        <v>424</v>
      </c>
      <c r="I218" s="87" t="s">
        <v>316</v>
      </c>
      <c r="J218" s="101"/>
      <c r="K218" s="90">
        <v>2.6899999999950275</v>
      </c>
      <c r="L218" s="88" t="s">
        <v>133</v>
      </c>
      <c r="M218" s="89">
        <v>2.1499999999999998E-2</v>
      </c>
      <c r="N218" s="89">
        <v>6.0199999999863911E-2</v>
      </c>
      <c r="O218" s="90">
        <v>160081.17550399998</v>
      </c>
      <c r="P218" s="102">
        <v>90.37</v>
      </c>
      <c r="Q218" s="90">
        <v>8.1659925009999998</v>
      </c>
      <c r="R218" s="90">
        <v>152.83135080399998</v>
      </c>
      <c r="S218" s="91">
        <v>2.8525541658089353E-4</v>
      </c>
      <c r="T218" s="91">
        <f t="shared" si="7"/>
        <v>1.3186355655478022E-3</v>
      </c>
      <c r="U218" s="91">
        <f>R218/'סכום נכסי הקרן'!$C$42</f>
        <v>2.5979812926777459E-4</v>
      </c>
    </row>
    <row r="219" spans="2:21">
      <c r="B219" s="86" t="s">
        <v>598</v>
      </c>
      <c r="C219" s="110">
        <v>1136464</v>
      </c>
      <c r="D219" s="88" t="s">
        <v>120</v>
      </c>
      <c r="E219" s="88" t="s">
        <v>313</v>
      </c>
      <c r="F219" s="87" t="s">
        <v>596</v>
      </c>
      <c r="G219" s="88" t="s">
        <v>128</v>
      </c>
      <c r="H219" s="87" t="s">
        <v>424</v>
      </c>
      <c r="I219" s="87" t="s">
        <v>316</v>
      </c>
      <c r="J219" s="101"/>
      <c r="K219" s="90">
        <v>1.8399999999959138</v>
      </c>
      <c r="L219" s="88" t="s">
        <v>133</v>
      </c>
      <c r="M219" s="89">
        <v>2.75E-2</v>
      </c>
      <c r="N219" s="89">
        <v>5.9699999999864646E-2</v>
      </c>
      <c r="O219" s="90">
        <v>165459.34910799999</v>
      </c>
      <c r="P219" s="102">
        <v>94.66</v>
      </c>
      <c r="Q219" s="90"/>
      <c r="R219" s="90">
        <v>156.623814396</v>
      </c>
      <c r="S219" s="91">
        <v>5.2562106739204311E-4</v>
      </c>
      <c r="T219" s="91">
        <f t="shared" si="7"/>
        <v>1.3513571069537263E-3</v>
      </c>
      <c r="U219" s="91">
        <f>R219/'סכום נכסי הקרן'!$C$42</f>
        <v>2.6624494100721492E-4</v>
      </c>
    </row>
    <row r="220" spans="2:21">
      <c r="B220" s="86" t="s">
        <v>599</v>
      </c>
      <c r="C220" s="110">
        <v>1139591</v>
      </c>
      <c r="D220" s="88" t="s">
        <v>120</v>
      </c>
      <c r="E220" s="88" t="s">
        <v>313</v>
      </c>
      <c r="F220" s="87" t="s">
        <v>596</v>
      </c>
      <c r="G220" s="88" t="s">
        <v>128</v>
      </c>
      <c r="H220" s="87" t="s">
        <v>424</v>
      </c>
      <c r="I220" s="87" t="s">
        <v>316</v>
      </c>
      <c r="J220" s="101"/>
      <c r="K220" s="90">
        <v>0.65999999998891379</v>
      </c>
      <c r="L220" s="88" t="s">
        <v>133</v>
      </c>
      <c r="M220" s="89">
        <v>2.4E-2</v>
      </c>
      <c r="N220" s="89">
        <v>5.9299999999806001E-2</v>
      </c>
      <c r="O220" s="90">
        <v>36831.901189999997</v>
      </c>
      <c r="P220" s="102">
        <v>97.96</v>
      </c>
      <c r="Q220" s="90"/>
      <c r="R220" s="90">
        <v>36.08053039</v>
      </c>
      <c r="S220" s="91">
        <v>3.1643939354887351E-4</v>
      </c>
      <c r="T220" s="91">
        <f t="shared" si="7"/>
        <v>3.1130439105454209E-4</v>
      </c>
      <c r="U220" s="91">
        <f>R220/'סכום נכסי הקרן'!$C$42</f>
        <v>6.1333321003832663E-5</v>
      </c>
    </row>
    <row r="221" spans="2:21">
      <c r="B221" s="86" t="s">
        <v>600</v>
      </c>
      <c r="C221" s="110">
        <v>1158740</v>
      </c>
      <c r="D221" s="88" t="s">
        <v>120</v>
      </c>
      <c r="E221" s="88" t="s">
        <v>313</v>
      </c>
      <c r="F221" s="87" t="s">
        <v>469</v>
      </c>
      <c r="G221" s="88" t="s">
        <v>129</v>
      </c>
      <c r="H221" s="87" t="s">
        <v>470</v>
      </c>
      <c r="I221" s="87" t="s">
        <v>316</v>
      </c>
      <c r="J221" s="101"/>
      <c r="K221" s="90">
        <v>1.800000000194858</v>
      </c>
      <c r="L221" s="88" t="s">
        <v>133</v>
      </c>
      <c r="M221" s="89">
        <v>3.2500000000000001E-2</v>
      </c>
      <c r="N221" s="89">
        <v>6.3400000005131241E-2</v>
      </c>
      <c r="O221" s="90">
        <v>3223.9266680000001</v>
      </c>
      <c r="P221" s="102">
        <v>95.51</v>
      </c>
      <c r="Q221" s="90"/>
      <c r="R221" s="90">
        <v>3.0791723129999999</v>
      </c>
      <c r="S221" s="91">
        <v>7.7795651107776151E-6</v>
      </c>
      <c r="T221" s="91">
        <f t="shared" si="7"/>
        <v>2.6567233116843071E-5</v>
      </c>
      <c r="U221" s="91">
        <f>R221/'סכום נכסי הקרן'!$C$42</f>
        <v>5.2342873527071479E-6</v>
      </c>
    </row>
    <row r="222" spans="2:21">
      <c r="B222" s="86" t="s">
        <v>601</v>
      </c>
      <c r="C222" s="110">
        <v>1191832</v>
      </c>
      <c r="D222" s="88" t="s">
        <v>120</v>
      </c>
      <c r="E222" s="88" t="s">
        <v>313</v>
      </c>
      <c r="F222" s="87" t="s">
        <v>469</v>
      </c>
      <c r="G222" s="88" t="s">
        <v>129</v>
      </c>
      <c r="H222" s="87" t="s">
        <v>470</v>
      </c>
      <c r="I222" s="87" t="s">
        <v>316</v>
      </c>
      <c r="J222" s="101"/>
      <c r="K222" s="90">
        <v>2.5800000000017849</v>
      </c>
      <c r="L222" s="88" t="s">
        <v>133</v>
      </c>
      <c r="M222" s="89">
        <v>5.7000000000000002E-2</v>
      </c>
      <c r="N222" s="89">
        <v>6.6500000000037765E-2</v>
      </c>
      <c r="O222" s="90">
        <v>296786.78444800002</v>
      </c>
      <c r="P222" s="102">
        <v>98.15</v>
      </c>
      <c r="Q222" s="90"/>
      <c r="R222" s="90">
        <v>291.296219006</v>
      </c>
      <c r="S222" s="91">
        <v>1.3839568774155042E-3</v>
      </c>
      <c r="T222" s="91">
        <f t="shared" si="7"/>
        <v>2.5133164921346757E-3</v>
      </c>
      <c r="U222" s="91">
        <f>R222/'סכום נכסי הקרן'!$C$42</f>
        <v>4.9517466385276543E-4</v>
      </c>
    </row>
    <row r="223" spans="2:21">
      <c r="B223" s="86" t="s">
        <v>602</v>
      </c>
      <c r="C223" s="110">
        <v>1161678</v>
      </c>
      <c r="D223" s="88" t="s">
        <v>120</v>
      </c>
      <c r="E223" s="88" t="s">
        <v>313</v>
      </c>
      <c r="F223" s="87" t="s">
        <v>473</v>
      </c>
      <c r="G223" s="88" t="s">
        <v>129</v>
      </c>
      <c r="H223" s="87" t="s">
        <v>470</v>
      </c>
      <c r="I223" s="87" t="s">
        <v>316</v>
      </c>
      <c r="J223" s="101"/>
      <c r="K223" s="90">
        <v>2.130000000003756</v>
      </c>
      <c r="L223" s="88" t="s">
        <v>133</v>
      </c>
      <c r="M223" s="89">
        <v>2.7999999999999997E-2</v>
      </c>
      <c r="N223" s="89">
        <v>6.2000000000142455E-2</v>
      </c>
      <c r="O223" s="90">
        <v>164411.021206</v>
      </c>
      <c r="P223" s="102">
        <v>93.93</v>
      </c>
      <c r="Q223" s="90"/>
      <c r="R223" s="90">
        <v>154.431268534</v>
      </c>
      <c r="S223" s="91">
        <v>4.7286877182724436E-4</v>
      </c>
      <c r="T223" s="91">
        <f t="shared" si="7"/>
        <v>1.3324397255557454E-3</v>
      </c>
      <c r="U223" s="91">
        <f>R223/'סכום נכסי הקרן'!$C$42</f>
        <v>2.6251783063172712E-4</v>
      </c>
    </row>
    <row r="224" spans="2:21">
      <c r="B224" s="86" t="s">
        <v>603</v>
      </c>
      <c r="C224" s="110">
        <v>1192459</v>
      </c>
      <c r="D224" s="88" t="s">
        <v>120</v>
      </c>
      <c r="E224" s="88" t="s">
        <v>313</v>
      </c>
      <c r="F224" s="87" t="s">
        <v>473</v>
      </c>
      <c r="G224" s="88" t="s">
        <v>129</v>
      </c>
      <c r="H224" s="87" t="s">
        <v>470</v>
      </c>
      <c r="I224" s="87" t="s">
        <v>316</v>
      </c>
      <c r="J224" s="101"/>
      <c r="K224" s="90">
        <v>3.7399999999967264</v>
      </c>
      <c r="L224" s="88" t="s">
        <v>133</v>
      </c>
      <c r="M224" s="89">
        <v>5.6500000000000002E-2</v>
      </c>
      <c r="N224" s="89">
        <v>6.2999999999954731E-2</v>
      </c>
      <c r="O224" s="90">
        <v>289751.18624200003</v>
      </c>
      <c r="P224" s="102">
        <v>99.11</v>
      </c>
      <c r="Q224" s="90"/>
      <c r="R224" s="90">
        <v>287.172389581</v>
      </c>
      <c r="S224" s="91">
        <v>9.5010357231578406E-4</v>
      </c>
      <c r="T224" s="91">
        <f t="shared" si="7"/>
        <v>2.4777359118581107E-3</v>
      </c>
      <c r="U224" s="91">
        <f>R224/'סכום נכסי הקרן'!$C$42</f>
        <v>4.8816456308222144E-4</v>
      </c>
    </row>
    <row r="225" spans="2:21">
      <c r="B225" s="86" t="s">
        <v>604</v>
      </c>
      <c r="C225" s="110">
        <v>7390149</v>
      </c>
      <c r="D225" s="88" t="s">
        <v>120</v>
      </c>
      <c r="E225" s="88" t="s">
        <v>313</v>
      </c>
      <c r="F225" s="87" t="s">
        <v>605</v>
      </c>
      <c r="G225" s="88" t="s">
        <v>482</v>
      </c>
      <c r="H225" s="87" t="s">
        <v>477</v>
      </c>
      <c r="I225" s="87" t="s">
        <v>131</v>
      </c>
      <c r="J225" s="101"/>
      <c r="K225" s="90">
        <v>1.6599999999968866</v>
      </c>
      <c r="L225" s="88" t="s">
        <v>133</v>
      </c>
      <c r="M225" s="89">
        <v>0.04</v>
      </c>
      <c r="N225" s="89">
        <v>5.1700000001572148E-2</v>
      </c>
      <c r="O225" s="90">
        <v>6476.7705249999999</v>
      </c>
      <c r="P225" s="102">
        <v>99.19</v>
      </c>
      <c r="Q225" s="90"/>
      <c r="R225" s="90">
        <v>6.424308647000001</v>
      </c>
      <c r="S225" s="91">
        <v>2.4578356672240209E-5</v>
      </c>
      <c r="T225" s="91">
        <f t="shared" si="7"/>
        <v>5.5429215415720622E-5</v>
      </c>
      <c r="U225" s="91">
        <f>R225/'סכום נכסי הקרן'!$C$42</f>
        <v>1.0920687146643382E-5</v>
      </c>
    </row>
    <row r="226" spans="2:21">
      <c r="B226" s="86" t="s">
        <v>606</v>
      </c>
      <c r="C226" s="110">
        <v>7390222</v>
      </c>
      <c r="D226" s="88" t="s">
        <v>120</v>
      </c>
      <c r="E226" s="88" t="s">
        <v>313</v>
      </c>
      <c r="F226" s="87" t="s">
        <v>605</v>
      </c>
      <c r="G226" s="88" t="s">
        <v>482</v>
      </c>
      <c r="H226" s="87" t="s">
        <v>470</v>
      </c>
      <c r="I226" s="87" t="s">
        <v>316</v>
      </c>
      <c r="J226" s="101"/>
      <c r="K226" s="90">
        <v>3.8099999999572711</v>
      </c>
      <c r="L226" s="88" t="s">
        <v>133</v>
      </c>
      <c r="M226" s="89">
        <v>0.04</v>
      </c>
      <c r="N226" s="89">
        <v>5.1099999999350422E-2</v>
      </c>
      <c r="O226" s="90">
        <v>41748.297132</v>
      </c>
      <c r="P226" s="102">
        <v>96.98</v>
      </c>
      <c r="Q226" s="90"/>
      <c r="R226" s="90">
        <v>40.487498133000003</v>
      </c>
      <c r="S226" s="91">
        <v>5.3920050269640371E-5</v>
      </c>
      <c r="T226" s="91">
        <f t="shared" si="7"/>
        <v>3.4932790109728416E-4</v>
      </c>
      <c r="U226" s="91">
        <f>R226/'סכום נכסי הקרן'!$C$42</f>
        <v>6.8824728816115521E-5</v>
      </c>
    </row>
    <row r="227" spans="2:21">
      <c r="B227" s="86" t="s">
        <v>607</v>
      </c>
      <c r="C227" s="110">
        <v>2590388</v>
      </c>
      <c r="D227" s="88" t="s">
        <v>120</v>
      </c>
      <c r="E227" s="88" t="s">
        <v>313</v>
      </c>
      <c r="F227" s="87" t="s">
        <v>608</v>
      </c>
      <c r="G227" s="88" t="s">
        <v>341</v>
      </c>
      <c r="H227" s="87" t="s">
        <v>470</v>
      </c>
      <c r="I227" s="87" t="s">
        <v>316</v>
      </c>
      <c r="J227" s="101"/>
      <c r="K227" s="90">
        <v>0.72999999999191223</v>
      </c>
      <c r="L227" s="88" t="s">
        <v>133</v>
      </c>
      <c r="M227" s="89">
        <v>5.9000000000000004E-2</v>
      </c>
      <c r="N227" s="89">
        <v>6.1500000002168979E-2</v>
      </c>
      <c r="O227" s="90">
        <v>13419.714302</v>
      </c>
      <c r="P227" s="102">
        <v>101.35</v>
      </c>
      <c r="Q227" s="90"/>
      <c r="R227" s="90">
        <v>13.600880407</v>
      </c>
      <c r="S227" s="91">
        <v>2.5500477723236654E-5</v>
      </c>
      <c r="T227" s="91">
        <f t="shared" si="7"/>
        <v>1.1734898980532385E-4</v>
      </c>
      <c r="U227" s="91">
        <f>R227/'סכום נכסי הקרן'!$C$42</f>
        <v>2.3120146930225577E-5</v>
      </c>
    </row>
    <row r="228" spans="2:21">
      <c r="B228" s="86" t="s">
        <v>609</v>
      </c>
      <c r="C228" s="110">
        <v>2590511</v>
      </c>
      <c r="D228" s="88" t="s">
        <v>120</v>
      </c>
      <c r="E228" s="88" t="s">
        <v>313</v>
      </c>
      <c r="F228" s="87" t="s">
        <v>608</v>
      </c>
      <c r="G228" s="88" t="s">
        <v>341</v>
      </c>
      <c r="H228" s="87" t="s">
        <v>470</v>
      </c>
      <c r="I228" s="87" t="s">
        <v>316</v>
      </c>
      <c r="J228" s="101"/>
      <c r="K228" s="90">
        <v>3.4099984094293005</v>
      </c>
      <c r="L228" s="88" t="s">
        <v>133</v>
      </c>
      <c r="M228" s="89">
        <v>2.7000000000000003E-2</v>
      </c>
      <c r="N228" s="89">
        <v>6.6900148124099584E-2</v>
      </c>
      <c r="O228" s="90">
        <v>0.112479</v>
      </c>
      <c r="P228" s="102">
        <v>87.63</v>
      </c>
      <c r="Q228" s="90"/>
      <c r="R228" s="90">
        <v>9.8566000000000005E-5</v>
      </c>
      <c r="S228" s="91">
        <v>1.5043170826881087E-10</v>
      </c>
      <c r="T228" s="91">
        <f t="shared" si="7"/>
        <v>8.5043175022688455E-10</v>
      </c>
      <c r="U228" s="91">
        <f>R228/'סכום נכסי הקרן'!$C$42</f>
        <v>1.6755241823549508E-10</v>
      </c>
    </row>
    <row r="229" spans="2:21">
      <c r="B229" s="86" t="s">
        <v>610</v>
      </c>
      <c r="C229" s="110">
        <v>1137975</v>
      </c>
      <c r="D229" s="88" t="s">
        <v>120</v>
      </c>
      <c r="E229" s="88" t="s">
        <v>313</v>
      </c>
      <c r="F229" s="87" t="s">
        <v>611</v>
      </c>
      <c r="G229" s="88" t="s">
        <v>501</v>
      </c>
      <c r="H229" s="87" t="s">
        <v>470</v>
      </c>
      <c r="I229" s="87" t="s">
        <v>316</v>
      </c>
      <c r="J229" s="101"/>
      <c r="K229" s="90">
        <v>1.88</v>
      </c>
      <c r="L229" s="88" t="s">
        <v>133</v>
      </c>
      <c r="M229" s="89">
        <v>4.3499999999999997E-2</v>
      </c>
      <c r="N229" s="89">
        <v>0.23013290113452189</v>
      </c>
      <c r="O229" s="90">
        <v>4.1510000000000002E-3</v>
      </c>
      <c r="P229" s="102">
        <v>72.69</v>
      </c>
      <c r="Q229" s="90"/>
      <c r="R229" s="90">
        <v>3.0850000000000001E-6</v>
      </c>
      <c r="S229" s="91">
        <v>3.9850210977058668E-12</v>
      </c>
      <c r="T229" s="91">
        <f t="shared" si="7"/>
        <v>2.6617514654647026E-11</v>
      </c>
      <c r="U229" s="91">
        <f>R229/'סכום נכסי הקרן'!$C$42</f>
        <v>5.2441938422630755E-12</v>
      </c>
    </row>
    <row r="230" spans="2:21">
      <c r="B230" s="86" t="s">
        <v>612</v>
      </c>
      <c r="C230" s="110">
        <v>1141191</v>
      </c>
      <c r="D230" s="88" t="s">
        <v>120</v>
      </c>
      <c r="E230" s="88" t="s">
        <v>313</v>
      </c>
      <c r="F230" s="87" t="s">
        <v>613</v>
      </c>
      <c r="G230" s="88" t="s">
        <v>509</v>
      </c>
      <c r="H230" s="87" t="s">
        <v>477</v>
      </c>
      <c r="I230" s="87" t="s">
        <v>131</v>
      </c>
      <c r="J230" s="101"/>
      <c r="K230" s="90">
        <v>1.0099999999629263</v>
      </c>
      <c r="L230" s="88" t="s">
        <v>133</v>
      </c>
      <c r="M230" s="89">
        <v>3.0499999999999999E-2</v>
      </c>
      <c r="N230" s="89">
        <v>6.2799999998588804E-2</v>
      </c>
      <c r="O230" s="90">
        <v>17124.092346000001</v>
      </c>
      <c r="P230" s="102">
        <v>97.66</v>
      </c>
      <c r="Q230" s="90"/>
      <c r="R230" s="90">
        <v>16.723388562</v>
      </c>
      <c r="S230" s="91">
        <v>1.530679331024157E-4</v>
      </c>
      <c r="T230" s="91">
        <f t="shared" si="7"/>
        <v>1.4429012645847373E-4</v>
      </c>
      <c r="U230" s="91">
        <f>R230/'סכום נכסי הקרן'!$C$42</f>
        <v>2.842810091365094E-5</v>
      </c>
    </row>
    <row r="231" spans="2:21">
      <c r="B231" s="86" t="s">
        <v>614</v>
      </c>
      <c r="C231" s="110">
        <v>1168368</v>
      </c>
      <c r="D231" s="88" t="s">
        <v>120</v>
      </c>
      <c r="E231" s="88" t="s">
        <v>313</v>
      </c>
      <c r="F231" s="87" t="s">
        <v>613</v>
      </c>
      <c r="G231" s="88" t="s">
        <v>509</v>
      </c>
      <c r="H231" s="87" t="s">
        <v>477</v>
      </c>
      <c r="I231" s="87" t="s">
        <v>131</v>
      </c>
      <c r="J231" s="101"/>
      <c r="K231" s="90">
        <v>3.1299999999966692</v>
      </c>
      <c r="L231" s="88" t="s">
        <v>133</v>
      </c>
      <c r="M231" s="89">
        <v>2.58E-2</v>
      </c>
      <c r="N231" s="89">
        <v>6.0999999999889004E-2</v>
      </c>
      <c r="O231" s="90">
        <v>149332.891592</v>
      </c>
      <c r="P231" s="102">
        <v>90.5</v>
      </c>
      <c r="Q231" s="90"/>
      <c r="R231" s="90">
        <v>135.146266865</v>
      </c>
      <c r="S231" s="91">
        <v>4.9360534018212773E-4</v>
      </c>
      <c r="T231" s="91">
        <f t="shared" si="7"/>
        <v>1.1660478894003161E-3</v>
      </c>
      <c r="U231" s="91">
        <f>R231/'סכום נכסי הקרן'!$C$42</f>
        <v>2.2973524165260139E-4</v>
      </c>
    </row>
    <row r="232" spans="2:21">
      <c r="B232" s="86" t="s">
        <v>615</v>
      </c>
      <c r="C232" s="110">
        <v>2380046</v>
      </c>
      <c r="D232" s="88" t="s">
        <v>120</v>
      </c>
      <c r="E232" s="88" t="s">
        <v>313</v>
      </c>
      <c r="F232" s="87" t="s">
        <v>616</v>
      </c>
      <c r="G232" s="88" t="s">
        <v>129</v>
      </c>
      <c r="H232" s="87" t="s">
        <v>470</v>
      </c>
      <c r="I232" s="87" t="s">
        <v>316</v>
      </c>
      <c r="J232" s="101"/>
      <c r="K232" s="90">
        <v>0.97999999999816101</v>
      </c>
      <c r="L232" s="88" t="s">
        <v>133</v>
      </c>
      <c r="M232" s="89">
        <v>2.9500000000000002E-2</v>
      </c>
      <c r="N232" s="89">
        <v>5.3700000000011815E-2</v>
      </c>
      <c r="O232" s="90">
        <v>77309.972819000002</v>
      </c>
      <c r="P232" s="102">
        <v>98.48</v>
      </c>
      <c r="Q232" s="90"/>
      <c r="R232" s="90">
        <v>76.134861243000003</v>
      </c>
      <c r="S232" s="91">
        <v>1.0809608474193517E-3</v>
      </c>
      <c r="T232" s="91">
        <f t="shared" si="7"/>
        <v>6.5689490595302114E-4</v>
      </c>
      <c r="U232" s="91">
        <f>R232/'סכום נכסי הקרן'!$C$42</f>
        <v>1.2942170843179717E-4</v>
      </c>
    </row>
    <row r="233" spans="2:21">
      <c r="B233" s="86" t="s">
        <v>617</v>
      </c>
      <c r="C233" s="110">
        <v>1147495</v>
      </c>
      <c r="D233" s="88" t="s">
        <v>120</v>
      </c>
      <c r="E233" s="88" t="s">
        <v>313</v>
      </c>
      <c r="F233" s="87" t="s">
        <v>618</v>
      </c>
      <c r="G233" s="88" t="s">
        <v>501</v>
      </c>
      <c r="H233" s="87" t="s">
        <v>470</v>
      </c>
      <c r="I233" s="87" t="s">
        <v>316</v>
      </c>
      <c r="J233" s="101"/>
      <c r="K233" s="90">
        <v>1.57</v>
      </c>
      <c r="L233" s="88" t="s">
        <v>133</v>
      </c>
      <c r="M233" s="89">
        <v>3.9E-2</v>
      </c>
      <c r="N233" s="89">
        <v>6.8492387671741553E-2</v>
      </c>
      <c r="O233" s="90">
        <v>2.7490000000000001E-3</v>
      </c>
      <c r="P233" s="102">
        <v>96.96</v>
      </c>
      <c r="Q233" s="90"/>
      <c r="R233" s="90">
        <v>2.6929999999999995E-6</v>
      </c>
      <c r="S233" s="91">
        <v>6.8035393253977684E-12</v>
      </c>
      <c r="T233" s="91">
        <f t="shared" si="7"/>
        <v>2.3235321544558968E-11</v>
      </c>
      <c r="U233" s="91">
        <f>R233/'סכום נכסי הקרן'!$C$42</f>
        <v>4.5778327446400195E-12</v>
      </c>
    </row>
    <row r="234" spans="2:21">
      <c r="B234" s="86" t="s">
        <v>619</v>
      </c>
      <c r="C234" s="110">
        <v>1132505</v>
      </c>
      <c r="D234" s="88" t="s">
        <v>120</v>
      </c>
      <c r="E234" s="88" t="s">
        <v>313</v>
      </c>
      <c r="F234" s="87" t="s">
        <v>497</v>
      </c>
      <c r="G234" s="88" t="s">
        <v>341</v>
      </c>
      <c r="H234" s="87" t="s">
        <v>470</v>
      </c>
      <c r="I234" s="87" t="s">
        <v>316</v>
      </c>
      <c r="J234" s="101"/>
      <c r="K234" s="90">
        <v>1.1299990876996453</v>
      </c>
      <c r="L234" s="88" t="s">
        <v>133</v>
      </c>
      <c r="M234" s="89">
        <v>5.9000000000000004E-2</v>
      </c>
      <c r="N234" s="89">
        <v>5.2800220750551879E-2</v>
      </c>
      <c r="O234" s="90">
        <v>1.7840000000000002E-2</v>
      </c>
      <c r="P234" s="102">
        <v>101.28</v>
      </c>
      <c r="Q234" s="90"/>
      <c r="R234" s="90">
        <v>1.8119999999999999E-5</v>
      </c>
      <c r="S234" s="91">
        <v>2.568392202864585E-11</v>
      </c>
      <c r="T234" s="91">
        <f t="shared" si="7"/>
        <v>1.5634015090509045E-10</v>
      </c>
      <c r="U234" s="91">
        <f>R234/'סכום נכסי הקרן'!$C$42</f>
        <v>3.080220175747388E-11</v>
      </c>
    </row>
    <row r="235" spans="2:21">
      <c r="B235" s="86" t="s">
        <v>620</v>
      </c>
      <c r="C235" s="110">
        <v>1162817</v>
      </c>
      <c r="D235" s="88" t="s">
        <v>120</v>
      </c>
      <c r="E235" s="88" t="s">
        <v>313</v>
      </c>
      <c r="F235" s="87" t="s">
        <v>497</v>
      </c>
      <c r="G235" s="88" t="s">
        <v>341</v>
      </c>
      <c r="H235" s="87" t="s">
        <v>470</v>
      </c>
      <c r="I235" s="87" t="s">
        <v>316</v>
      </c>
      <c r="J235" s="101"/>
      <c r="K235" s="90">
        <v>5.1100000000034838</v>
      </c>
      <c r="L235" s="88" t="s">
        <v>133</v>
      </c>
      <c r="M235" s="89">
        <v>2.4300000000000002E-2</v>
      </c>
      <c r="N235" s="89">
        <v>5.3900000000050553E-2</v>
      </c>
      <c r="O235" s="90">
        <v>672768.44415400003</v>
      </c>
      <c r="P235" s="102">
        <v>87.04</v>
      </c>
      <c r="Q235" s="90"/>
      <c r="R235" s="90">
        <v>585.57765383599997</v>
      </c>
      <c r="S235" s="91">
        <v>4.5934832304325712E-4</v>
      </c>
      <c r="T235" s="91">
        <f t="shared" si="7"/>
        <v>5.0523895566980713E-3</v>
      </c>
      <c r="U235" s="91">
        <f>R235/'סכום נכסי הקרן'!$C$42</f>
        <v>9.9542389835125108E-4</v>
      </c>
    </row>
    <row r="236" spans="2:21">
      <c r="B236" s="86" t="s">
        <v>621</v>
      </c>
      <c r="C236" s="110">
        <v>1141415</v>
      </c>
      <c r="D236" s="88" t="s">
        <v>120</v>
      </c>
      <c r="E236" s="88" t="s">
        <v>313</v>
      </c>
      <c r="F236" s="87" t="s">
        <v>622</v>
      </c>
      <c r="G236" s="88" t="s">
        <v>157</v>
      </c>
      <c r="H236" s="87" t="s">
        <v>470</v>
      </c>
      <c r="I236" s="87" t="s">
        <v>316</v>
      </c>
      <c r="J236" s="101"/>
      <c r="K236" s="90">
        <v>0.72000000000000008</v>
      </c>
      <c r="L236" s="88" t="s">
        <v>133</v>
      </c>
      <c r="M236" s="89">
        <v>2.1600000000000001E-2</v>
      </c>
      <c r="N236" s="89">
        <v>4.9500000000055826E-2</v>
      </c>
      <c r="O236" s="90">
        <v>181623.39612100003</v>
      </c>
      <c r="P236" s="102">
        <v>98.63</v>
      </c>
      <c r="Q236" s="90"/>
      <c r="R236" s="90">
        <v>179.1351555</v>
      </c>
      <c r="S236" s="91">
        <v>7.1001272925189237E-4</v>
      </c>
      <c r="T236" s="91">
        <f t="shared" si="7"/>
        <v>1.5455859405781923E-3</v>
      </c>
      <c r="U236" s="91">
        <f>R236/'סכום נכסי הקרן'!$C$42</f>
        <v>3.0451198684147116E-4</v>
      </c>
    </row>
    <row r="237" spans="2:21">
      <c r="B237" s="86" t="s">
        <v>623</v>
      </c>
      <c r="C237" s="110">
        <v>1156397</v>
      </c>
      <c r="D237" s="88" t="s">
        <v>120</v>
      </c>
      <c r="E237" s="88" t="s">
        <v>313</v>
      </c>
      <c r="F237" s="87" t="s">
        <v>622</v>
      </c>
      <c r="G237" s="88" t="s">
        <v>157</v>
      </c>
      <c r="H237" s="87" t="s">
        <v>470</v>
      </c>
      <c r="I237" s="87" t="s">
        <v>316</v>
      </c>
      <c r="J237" s="101"/>
      <c r="K237" s="90">
        <v>2.7600000000018818</v>
      </c>
      <c r="L237" s="88" t="s">
        <v>133</v>
      </c>
      <c r="M237" s="89">
        <v>0.04</v>
      </c>
      <c r="N237" s="89">
        <v>5.1700000000074915E-2</v>
      </c>
      <c r="O237" s="90">
        <v>255250.99600000001</v>
      </c>
      <c r="P237" s="102">
        <v>99.89</v>
      </c>
      <c r="Q237" s="90"/>
      <c r="R237" s="90">
        <v>254.970211377</v>
      </c>
      <c r="S237" s="91">
        <v>3.3333413777222718E-4</v>
      </c>
      <c r="T237" s="91">
        <f t="shared" si="7"/>
        <v>2.1998941127474056E-3</v>
      </c>
      <c r="U237" s="91">
        <f>R237/'סכום נכסי הקרן'!$C$42</f>
        <v>4.3342405590397992E-4</v>
      </c>
    </row>
    <row r="238" spans="2:21">
      <c r="B238" s="86" t="s">
        <v>624</v>
      </c>
      <c r="C238" s="110">
        <v>1136134</v>
      </c>
      <c r="D238" s="88" t="s">
        <v>120</v>
      </c>
      <c r="E238" s="88" t="s">
        <v>313</v>
      </c>
      <c r="F238" s="87" t="s">
        <v>625</v>
      </c>
      <c r="G238" s="88" t="s">
        <v>626</v>
      </c>
      <c r="H238" s="87" t="s">
        <v>470</v>
      </c>
      <c r="I238" s="87" t="s">
        <v>316</v>
      </c>
      <c r="J238" s="101"/>
      <c r="K238" s="90">
        <v>1.4600003756554756</v>
      </c>
      <c r="L238" s="88" t="s">
        <v>133</v>
      </c>
      <c r="M238" s="89">
        <v>3.3500000000000002E-2</v>
      </c>
      <c r="N238" s="89">
        <v>5.0299656520194233E-2</v>
      </c>
      <c r="O238" s="90">
        <v>1.6997999999999999E-2</v>
      </c>
      <c r="P238" s="102">
        <v>97.67</v>
      </c>
      <c r="Q238" s="90">
        <v>2.7999999999999997E-7</v>
      </c>
      <c r="R238" s="90">
        <v>1.6886000000000001E-5</v>
      </c>
      <c r="S238" s="91">
        <v>8.2453883452760006E-11</v>
      </c>
      <c r="T238" s="91">
        <f t="shared" si="7"/>
        <v>1.4569314504323165E-10</v>
      </c>
      <c r="U238" s="91">
        <f>R238/'סכום נכסי הקרן'!$C$42</f>
        <v>2.8704524220568653E-11</v>
      </c>
    </row>
    <row r="239" spans="2:21">
      <c r="B239" s="86" t="s">
        <v>627</v>
      </c>
      <c r="C239" s="110">
        <v>1141951</v>
      </c>
      <c r="D239" s="88" t="s">
        <v>120</v>
      </c>
      <c r="E239" s="88" t="s">
        <v>313</v>
      </c>
      <c r="F239" s="87" t="s">
        <v>625</v>
      </c>
      <c r="G239" s="88" t="s">
        <v>626</v>
      </c>
      <c r="H239" s="87" t="s">
        <v>470</v>
      </c>
      <c r="I239" s="87" t="s">
        <v>316</v>
      </c>
      <c r="J239" s="101"/>
      <c r="K239" s="90">
        <v>3.4100001263968065</v>
      </c>
      <c r="L239" s="88" t="s">
        <v>133</v>
      </c>
      <c r="M239" s="89">
        <v>2.6200000000000001E-2</v>
      </c>
      <c r="N239" s="89">
        <v>5.3899172722702143E-2</v>
      </c>
      <c r="O239" s="90">
        <v>2.3897999999999996E-2</v>
      </c>
      <c r="P239" s="102">
        <v>91.75</v>
      </c>
      <c r="Q239" s="90"/>
      <c r="R239" s="90">
        <v>2.1878999999999998E-5</v>
      </c>
      <c r="S239" s="91">
        <v>4.1800984630606335E-11</v>
      </c>
      <c r="T239" s="91">
        <f t="shared" si="7"/>
        <v>1.8877296697861335E-10</v>
      </c>
      <c r="U239" s="91">
        <f>R239/'סכום נכסי הקרן'!$C$42</f>
        <v>3.7192128711466391E-11</v>
      </c>
    </row>
    <row r="240" spans="2:21">
      <c r="B240" s="86" t="s">
        <v>628</v>
      </c>
      <c r="C240" s="110">
        <v>7150410</v>
      </c>
      <c r="D240" s="88" t="s">
        <v>120</v>
      </c>
      <c r="E240" s="88" t="s">
        <v>313</v>
      </c>
      <c r="F240" s="87" t="s">
        <v>629</v>
      </c>
      <c r="G240" s="88" t="s">
        <v>509</v>
      </c>
      <c r="H240" s="87" t="s">
        <v>502</v>
      </c>
      <c r="I240" s="87" t="s">
        <v>131</v>
      </c>
      <c r="J240" s="101"/>
      <c r="K240" s="90">
        <v>2.309999999997209</v>
      </c>
      <c r="L240" s="88" t="s">
        <v>133</v>
      </c>
      <c r="M240" s="89">
        <v>2.9500000000000002E-2</v>
      </c>
      <c r="N240" s="89">
        <v>6.0599999999950062E-2</v>
      </c>
      <c r="O240" s="90">
        <v>362137.32415200002</v>
      </c>
      <c r="P240" s="102">
        <v>94</v>
      </c>
      <c r="Q240" s="90"/>
      <c r="R240" s="90">
        <v>340.40908474499997</v>
      </c>
      <c r="S240" s="91">
        <v>9.170740632601928E-4</v>
      </c>
      <c r="T240" s="91">
        <f t="shared" si="7"/>
        <v>2.9370644414181582E-3</v>
      </c>
      <c r="U240" s="91">
        <f>R240/'סכום נכסי הקרן'!$C$42</f>
        <v>5.7866166161106591E-4</v>
      </c>
    </row>
    <row r="241" spans="2:21">
      <c r="B241" s="86" t="s">
        <v>630</v>
      </c>
      <c r="C241" s="110">
        <v>7150444</v>
      </c>
      <c r="D241" s="88" t="s">
        <v>120</v>
      </c>
      <c r="E241" s="88" t="s">
        <v>313</v>
      </c>
      <c r="F241" s="87" t="s">
        <v>629</v>
      </c>
      <c r="G241" s="88" t="s">
        <v>509</v>
      </c>
      <c r="H241" s="87" t="s">
        <v>502</v>
      </c>
      <c r="I241" s="87" t="s">
        <v>131</v>
      </c>
      <c r="J241" s="101"/>
      <c r="K241" s="90">
        <v>3.6299999999889963</v>
      </c>
      <c r="L241" s="88" t="s">
        <v>133</v>
      </c>
      <c r="M241" s="89">
        <v>2.5499999999999998E-2</v>
      </c>
      <c r="N241" s="89">
        <v>6.1699999999697407E-2</v>
      </c>
      <c r="O241" s="90">
        <v>32798.950769000003</v>
      </c>
      <c r="P241" s="102">
        <v>88.67</v>
      </c>
      <c r="Q241" s="90"/>
      <c r="R241" s="90">
        <v>29.082829664000005</v>
      </c>
      <c r="S241" s="91">
        <v>5.6327518537155032E-5</v>
      </c>
      <c r="T241" s="91">
        <f t="shared" si="7"/>
        <v>2.5092792375368668E-4</v>
      </c>
      <c r="U241" s="91">
        <f>R241/'סכום נכסי הקרן'!$C$42</f>
        <v>4.9437924226753561E-5</v>
      </c>
    </row>
    <row r="242" spans="2:21">
      <c r="B242" s="86" t="s">
        <v>631</v>
      </c>
      <c r="C242" s="110">
        <v>1155878</v>
      </c>
      <c r="D242" s="88" t="s">
        <v>120</v>
      </c>
      <c r="E242" s="88" t="s">
        <v>313</v>
      </c>
      <c r="F242" s="87" t="s">
        <v>632</v>
      </c>
      <c r="G242" s="88" t="s">
        <v>446</v>
      </c>
      <c r="H242" s="87" t="s">
        <v>502</v>
      </c>
      <c r="I242" s="87" t="s">
        <v>131</v>
      </c>
      <c r="J242" s="101"/>
      <c r="K242" s="90">
        <v>2.5100000000026723</v>
      </c>
      <c r="L242" s="88" t="s">
        <v>133</v>
      </c>
      <c r="M242" s="89">
        <v>3.27E-2</v>
      </c>
      <c r="N242" s="89">
        <v>5.5900000000029537E-2</v>
      </c>
      <c r="O242" s="90">
        <v>148513.91557300001</v>
      </c>
      <c r="P242" s="102">
        <v>95.76</v>
      </c>
      <c r="Q242" s="90"/>
      <c r="R242" s="90">
        <v>142.216925562</v>
      </c>
      <c r="S242" s="91">
        <v>4.7058684943265534E-4</v>
      </c>
      <c r="T242" s="91">
        <f t="shared" si="7"/>
        <v>1.2270538412594424E-3</v>
      </c>
      <c r="U242" s="91">
        <f>R242/'סכום נכסי הקרן'!$C$42</f>
        <v>2.4175465973997619E-4</v>
      </c>
    </row>
    <row r="243" spans="2:21">
      <c r="B243" s="86" t="s">
        <v>633</v>
      </c>
      <c r="C243" s="110">
        <v>7200249</v>
      </c>
      <c r="D243" s="88" t="s">
        <v>120</v>
      </c>
      <c r="E243" s="88" t="s">
        <v>313</v>
      </c>
      <c r="F243" s="87" t="s">
        <v>634</v>
      </c>
      <c r="G243" s="88" t="s">
        <v>546</v>
      </c>
      <c r="H243" s="87" t="s">
        <v>502</v>
      </c>
      <c r="I243" s="87" t="s">
        <v>131</v>
      </c>
      <c r="J243" s="101"/>
      <c r="K243" s="90">
        <v>5.3099999999986442</v>
      </c>
      <c r="L243" s="88" t="s">
        <v>133</v>
      </c>
      <c r="M243" s="89">
        <v>7.4999999999999997E-3</v>
      </c>
      <c r="N243" s="89">
        <v>5.1299999999989458E-2</v>
      </c>
      <c r="O243" s="90">
        <v>415862.77656000003</v>
      </c>
      <c r="P243" s="102">
        <v>79.8</v>
      </c>
      <c r="Q243" s="90"/>
      <c r="R243" s="90">
        <v>331.85849569499999</v>
      </c>
      <c r="S243" s="91">
        <v>7.8231015017410268E-4</v>
      </c>
      <c r="T243" s="91">
        <f t="shared" si="7"/>
        <v>2.8632895858770758E-3</v>
      </c>
      <c r="U243" s="91">
        <f>R243/'סכום נכסי הקרן'!$C$42</f>
        <v>5.6412650879300043E-4</v>
      </c>
    </row>
    <row r="244" spans="2:21">
      <c r="B244" s="86" t="s">
        <v>635</v>
      </c>
      <c r="C244" s="110">
        <v>7200173</v>
      </c>
      <c r="D244" s="88" t="s">
        <v>120</v>
      </c>
      <c r="E244" s="88" t="s">
        <v>313</v>
      </c>
      <c r="F244" s="87" t="s">
        <v>634</v>
      </c>
      <c r="G244" s="88" t="s">
        <v>546</v>
      </c>
      <c r="H244" s="87" t="s">
        <v>502</v>
      </c>
      <c r="I244" s="87" t="s">
        <v>131</v>
      </c>
      <c r="J244" s="101"/>
      <c r="K244" s="90">
        <v>2.6400000000078734</v>
      </c>
      <c r="L244" s="88" t="s">
        <v>133</v>
      </c>
      <c r="M244" s="89">
        <v>3.4500000000000003E-2</v>
      </c>
      <c r="N244" s="89">
        <v>5.560000000008998E-2</v>
      </c>
      <c r="O244" s="90">
        <v>186979.84259099996</v>
      </c>
      <c r="P244" s="102">
        <v>95.1</v>
      </c>
      <c r="Q244" s="90"/>
      <c r="R244" s="90">
        <v>177.81782401499999</v>
      </c>
      <c r="S244" s="91">
        <v>4.2543526023010314E-4</v>
      </c>
      <c r="T244" s="91">
        <f t="shared" si="7"/>
        <v>1.5342199470264855E-3</v>
      </c>
      <c r="U244" s="91">
        <f>R244/'סכום נכסי הקרן'!$C$42</f>
        <v>3.0227265404994557E-4</v>
      </c>
    </row>
    <row r="245" spans="2:21">
      <c r="B245" s="86" t="s">
        <v>636</v>
      </c>
      <c r="C245" s="110">
        <v>1168483</v>
      </c>
      <c r="D245" s="88" t="s">
        <v>120</v>
      </c>
      <c r="E245" s="88" t="s">
        <v>313</v>
      </c>
      <c r="F245" s="87" t="s">
        <v>637</v>
      </c>
      <c r="G245" s="88" t="s">
        <v>546</v>
      </c>
      <c r="H245" s="87" t="s">
        <v>502</v>
      </c>
      <c r="I245" s="87" t="s">
        <v>131</v>
      </c>
      <c r="J245" s="101"/>
      <c r="K245" s="90">
        <v>4.3099999999944103</v>
      </c>
      <c r="L245" s="88" t="s">
        <v>133</v>
      </c>
      <c r="M245" s="89">
        <v>2.5000000000000001E-3</v>
      </c>
      <c r="N245" s="89">
        <v>5.7299999999924599E-2</v>
      </c>
      <c r="O245" s="90">
        <v>245241.39270600001</v>
      </c>
      <c r="P245" s="102">
        <v>79.5</v>
      </c>
      <c r="Q245" s="90"/>
      <c r="R245" s="90">
        <v>194.966899039</v>
      </c>
      <c r="S245" s="91">
        <v>4.328283216543535E-4</v>
      </c>
      <c r="T245" s="91">
        <f t="shared" si="7"/>
        <v>1.6821829148595362E-3</v>
      </c>
      <c r="U245" s="91">
        <f>R245/'סכום נכסי הקרן'!$C$42</f>
        <v>3.3142437970354961E-4</v>
      </c>
    </row>
    <row r="246" spans="2:21">
      <c r="B246" s="86" t="s">
        <v>638</v>
      </c>
      <c r="C246" s="110">
        <v>1161751</v>
      </c>
      <c r="D246" s="88" t="s">
        <v>120</v>
      </c>
      <c r="E246" s="88" t="s">
        <v>313</v>
      </c>
      <c r="F246" s="87" t="s">
        <v>637</v>
      </c>
      <c r="G246" s="88" t="s">
        <v>546</v>
      </c>
      <c r="H246" s="87" t="s">
        <v>502</v>
      </c>
      <c r="I246" s="87" t="s">
        <v>131</v>
      </c>
      <c r="J246" s="101"/>
      <c r="K246" s="90">
        <v>3.4999999997137365</v>
      </c>
      <c r="L246" s="88" t="s">
        <v>133</v>
      </c>
      <c r="M246" s="89">
        <v>2.0499999999999997E-2</v>
      </c>
      <c r="N246" s="89">
        <v>5.629999999658393E-2</v>
      </c>
      <c r="O246" s="90">
        <v>5906.8109830000003</v>
      </c>
      <c r="P246" s="102">
        <v>88.71</v>
      </c>
      <c r="Q246" s="90"/>
      <c r="R246" s="90">
        <v>5.2399321329999999</v>
      </c>
      <c r="S246" s="91">
        <v>1.0572449317578554E-5</v>
      </c>
      <c r="T246" s="91">
        <f t="shared" si="7"/>
        <v>4.5210363157044844E-5</v>
      </c>
      <c r="U246" s="91">
        <f>R246/'סכום נכסי הקרן'!$C$42</f>
        <v>8.9073646112658092E-6</v>
      </c>
    </row>
    <row r="247" spans="2:21">
      <c r="B247" s="86" t="s">
        <v>639</v>
      </c>
      <c r="C247" s="110">
        <v>1162825</v>
      </c>
      <c r="D247" s="88" t="s">
        <v>120</v>
      </c>
      <c r="E247" s="88" t="s">
        <v>313</v>
      </c>
      <c r="F247" s="87" t="s">
        <v>640</v>
      </c>
      <c r="G247" s="88" t="s">
        <v>509</v>
      </c>
      <c r="H247" s="87" t="s">
        <v>502</v>
      </c>
      <c r="I247" s="87" t="s">
        <v>131</v>
      </c>
      <c r="J247" s="101"/>
      <c r="K247" s="90">
        <v>3.0800004981846265</v>
      </c>
      <c r="L247" s="88" t="s">
        <v>133</v>
      </c>
      <c r="M247" s="89">
        <v>2.4E-2</v>
      </c>
      <c r="N247" s="89">
        <v>6.0300221498003695E-2</v>
      </c>
      <c r="O247" s="90">
        <v>0.157807</v>
      </c>
      <c r="P247" s="102">
        <v>89.83</v>
      </c>
      <c r="Q247" s="90"/>
      <c r="R247" s="90">
        <v>1.41762E-4</v>
      </c>
      <c r="S247" s="91">
        <v>6.055349114914531E-10</v>
      </c>
      <c r="T247" s="91">
        <f t="shared" si="7"/>
        <v>1.2231287236538319E-9</v>
      </c>
      <c r="U247" s="91">
        <f>R247/'סכום נכסי הקרן'!$C$42</f>
        <v>2.4098133143173359E-10</v>
      </c>
    </row>
    <row r="248" spans="2:21">
      <c r="B248" s="86" t="s">
        <v>641</v>
      </c>
      <c r="C248" s="110">
        <v>1140102</v>
      </c>
      <c r="D248" s="88" t="s">
        <v>120</v>
      </c>
      <c r="E248" s="88" t="s">
        <v>313</v>
      </c>
      <c r="F248" s="87" t="s">
        <v>508</v>
      </c>
      <c r="G248" s="88" t="s">
        <v>509</v>
      </c>
      <c r="H248" s="87" t="s">
        <v>510</v>
      </c>
      <c r="I248" s="87" t="s">
        <v>316</v>
      </c>
      <c r="J248" s="101"/>
      <c r="K248" s="90">
        <v>2.7500000000031108</v>
      </c>
      <c r="L248" s="88" t="s">
        <v>133</v>
      </c>
      <c r="M248" s="89">
        <v>4.2999999999999997E-2</v>
      </c>
      <c r="N248" s="89">
        <v>6.4199999999987559E-2</v>
      </c>
      <c r="O248" s="90">
        <v>84148.68</v>
      </c>
      <c r="P248" s="102">
        <v>95.5</v>
      </c>
      <c r="Q248" s="90"/>
      <c r="R248" s="90">
        <v>80.361992205000007</v>
      </c>
      <c r="S248" s="91">
        <v>9.2327444943235873E-5</v>
      </c>
      <c r="T248" s="91">
        <f t="shared" si="7"/>
        <v>6.9336677639974642E-4</v>
      </c>
      <c r="U248" s="91">
        <f>R248/'סכום נכסי הקרן'!$C$42</f>
        <v>1.3660741156351842E-4</v>
      </c>
    </row>
    <row r="249" spans="2:21">
      <c r="B249" s="86" t="s">
        <v>642</v>
      </c>
      <c r="C249" s="110">
        <v>1132836</v>
      </c>
      <c r="D249" s="88" t="s">
        <v>120</v>
      </c>
      <c r="E249" s="88" t="s">
        <v>313</v>
      </c>
      <c r="F249" s="87" t="s">
        <v>516</v>
      </c>
      <c r="G249" s="88" t="s">
        <v>157</v>
      </c>
      <c r="H249" s="87" t="s">
        <v>510</v>
      </c>
      <c r="I249" s="87" t="s">
        <v>316</v>
      </c>
      <c r="J249" s="101"/>
      <c r="K249" s="90">
        <v>1.2100000000055642</v>
      </c>
      <c r="L249" s="88" t="s">
        <v>133</v>
      </c>
      <c r="M249" s="89">
        <v>4.1399999999999999E-2</v>
      </c>
      <c r="N249" s="89">
        <v>5.3900000000991731E-2</v>
      </c>
      <c r="O249" s="90">
        <v>30687.774829999998</v>
      </c>
      <c r="P249" s="102">
        <v>99.56</v>
      </c>
      <c r="Q249" s="90"/>
      <c r="R249" s="90">
        <v>30.552748623000003</v>
      </c>
      <c r="S249" s="91">
        <v>9.0877150662729028E-5</v>
      </c>
      <c r="T249" s="91">
        <f t="shared" si="7"/>
        <v>2.6361044869123153E-4</v>
      </c>
      <c r="U249" s="91">
        <f>R249/'סכום נכסי הקרן'!$C$42</f>
        <v>5.1936640581182586E-5</v>
      </c>
    </row>
    <row r="250" spans="2:21">
      <c r="B250" s="86" t="s">
        <v>643</v>
      </c>
      <c r="C250" s="110">
        <v>1139252</v>
      </c>
      <c r="D250" s="88" t="s">
        <v>120</v>
      </c>
      <c r="E250" s="88" t="s">
        <v>313</v>
      </c>
      <c r="F250" s="87" t="s">
        <v>516</v>
      </c>
      <c r="G250" s="88" t="s">
        <v>157</v>
      </c>
      <c r="H250" s="87" t="s">
        <v>510</v>
      </c>
      <c r="I250" s="87" t="s">
        <v>316</v>
      </c>
      <c r="J250" s="101"/>
      <c r="K250" s="90">
        <v>1.8000000000045697</v>
      </c>
      <c r="L250" s="88" t="s">
        <v>133</v>
      </c>
      <c r="M250" s="89">
        <v>3.5499999999999997E-2</v>
      </c>
      <c r="N250" s="89">
        <v>5.7300000000135951E-2</v>
      </c>
      <c r="O250" s="90">
        <v>180211.63786800002</v>
      </c>
      <c r="P250" s="102">
        <v>97.14</v>
      </c>
      <c r="Q250" s="90"/>
      <c r="R250" s="90">
        <v>175.05757699400002</v>
      </c>
      <c r="S250" s="91">
        <v>3.6227537234960011E-4</v>
      </c>
      <c r="T250" s="91">
        <f t="shared" si="7"/>
        <v>1.5104044152495285E-3</v>
      </c>
      <c r="U250" s="91">
        <f>R250/'סכום נכסי הקרן'!$C$42</f>
        <v>2.9758050804325095E-4</v>
      </c>
    </row>
    <row r="251" spans="2:21">
      <c r="B251" s="86" t="s">
        <v>644</v>
      </c>
      <c r="C251" s="110">
        <v>1143080</v>
      </c>
      <c r="D251" s="88" t="s">
        <v>120</v>
      </c>
      <c r="E251" s="88" t="s">
        <v>313</v>
      </c>
      <c r="F251" s="87" t="s">
        <v>516</v>
      </c>
      <c r="G251" s="88" t="s">
        <v>157</v>
      </c>
      <c r="H251" s="87" t="s">
        <v>510</v>
      </c>
      <c r="I251" s="87" t="s">
        <v>316</v>
      </c>
      <c r="J251" s="101"/>
      <c r="K251" s="90">
        <v>2.7700000000012204</v>
      </c>
      <c r="L251" s="88" t="s">
        <v>133</v>
      </c>
      <c r="M251" s="89">
        <v>2.5000000000000001E-2</v>
      </c>
      <c r="N251" s="89">
        <v>5.7900000000012525E-2</v>
      </c>
      <c r="O251" s="90">
        <v>685390.05304899986</v>
      </c>
      <c r="P251" s="102">
        <v>92.03</v>
      </c>
      <c r="Q251" s="90"/>
      <c r="R251" s="90">
        <v>630.76445059899993</v>
      </c>
      <c r="S251" s="91">
        <v>6.0628135802219259E-4</v>
      </c>
      <c r="T251" s="91">
        <f t="shared" si="7"/>
        <v>5.4422632114908458E-3</v>
      </c>
      <c r="U251" s="91">
        <f>R251/'סכום נכסי הקרן'!$C$42</f>
        <v>1.0722369684764107E-3</v>
      </c>
    </row>
    <row r="252" spans="2:21">
      <c r="B252" s="86" t="s">
        <v>645</v>
      </c>
      <c r="C252" s="110">
        <v>1189190</v>
      </c>
      <c r="D252" s="88" t="s">
        <v>120</v>
      </c>
      <c r="E252" s="88" t="s">
        <v>313</v>
      </c>
      <c r="F252" s="87" t="s">
        <v>516</v>
      </c>
      <c r="G252" s="88" t="s">
        <v>157</v>
      </c>
      <c r="H252" s="87" t="s">
        <v>510</v>
      </c>
      <c r="I252" s="87" t="s">
        <v>316</v>
      </c>
      <c r="J252" s="101"/>
      <c r="K252" s="90">
        <v>4.4700000000016376</v>
      </c>
      <c r="L252" s="88" t="s">
        <v>133</v>
      </c>
      <c r="M252" s="89">
        <v>4.7300000000000002E-2</v>
      </c>
      <c r="N252" s="89">
        <v>5.6300000000038208E-2</v>
      </c>
      <c r="O252" s="90">
        <v>281920.51764799998</v>
      </c>
      <c r="P252" s="102">
        <v>97.49</v>
      </c>
      <c r="Q252" s="90"/>
      <c r="R252" s="90">
        <v>274.84432516499999</v>
      </c>
      <c r="S252" s="91">
        <v>7.1387644847118999E-4</v>
      </c>
      <c r="T252" s="91">
        <f t="shared" si="7"/>
        <v>2.3713688339792411E-3</v>
      </c>
      <c r="U252" s="91">
        <f>R252/'סכום נכסי הקרן'!$C$42</f>
        <v>4.6720807702147274E-4</v>
      </c>
    </row>
    <row r="253" spans="2:21">
      <c r="B253" s="86" t="s">
        <v>646</v>
      </c>
      <c r="C253" s="110">
        <v>1137512</v>
      </c>
      <c r="D253" s="88" t="s">
        <v>120</v>
      </c>
      <c r="E253" s="88" t="s">
        <v>313</v>
      </c>
      <c r="F253" s="87" t="s">
        <v>647</v>
      </c>
      <c r="G253" s="88" t="s">
        <v>501</v>
      </c>
      <c r="H253" s="87" t="s">
        <v>502</v>
      </c>
      <c r="I253" s="87" t="s">
        <v>131</v>
      </c>
      <c r="J253" s="101"/>
      <c r="K253" s="90">
        <v>1.3299999999994343</v>
      </c>
      <c r="L253" s="88" t="s">
        <v>133</v>
      </c>
      <c r="M253" s="89">
        <v>3.5000000000000003E-2</v>
      </c>
      <c r="N253" s="89">
        <v>6.0800000000072935E-2</v>
      </c>
      <c r="O253" s="90">
        <v>163622.43267899999</v>
      </c>
      <c r="P253" s="102">
        <v>97.2</v>
      </c>
      <c r="Q253" s="90"/>
      <c r="R253" s="90">
        <v>159.04100817300002</v>
      </c>
      <c r="S253" s="91">
        <v>6.8275582173586474E-4</v>
      </c>
      <c r="T253" s="91">
        <f t="shared" si="7"/>
        <v>1.3722127603678007E-3</v>
      </c>
      <c r="U253" s="91">
        <f>R253/'סכום נכסי הקרן'!$C$42</f>
        <v>2.7035393054397345E-4</v>
      </c>
    </row>
    <row r="254" spans="2:21">
      <c r="B254" s="86" t="s">
        <v>648</v>
      </c>
      <c r="C254" s="110">
        <v>1141852</v>
      </c>
      <c r="D254" s="88" t="s">
        <v>120</v>
      </c>
      <c r="E254" s="88" t="s">
        <v>313</v>
      </c>
      <c r="F254" s="87" t="s">
        <v>647</v>
      </c>
      <c r="G254" s="88" t="s">
        <v>501</v>
      </c>
      <c r="H254" s="87" t="s">
        <v>502</v>
      </c>
      <c r="I254" s="87" t="s">
        <v>131</v>
      </c>
      <c r="J254" s="101"/>
      <c r="K254" s="90">
        <v>2.6499999999836414</v>
      </c>
      <c r="L254" s="88" t="s">
        <v>133</v>
      </c>
      <c r="M254" s="89">
        <v>2.6499999999999999E-2</v>
      </c>
      <c r="N254" s="89">
        <v>6.7699999999533342E-2</v>
      </c>
      <c r="O254" s="90">
        <v>64396.920356000002</v>
      </c>
      <c r="P254" s="102">
        <v>90.18</v>
      </c>
      <c r="Q254" s="90"/>
      <c r="R254" s="90">
        <v>58.073144923000001</v>
      </c>
      <c r="S254" s="91">
        <v>1.1773256420333676E-4</v>
      </c>
      <c r="T254" s="91">
        <f t="shared" si="7"/>
        <v>5.0105762918294745E-4</v>
      </c>
      <c r="U254" s="91">
        <f>R254/'סכום נכסי הקרן'!$C$42</f>
        <v>9.8718583146206737E-5</v>
      </c>
    </row>
    <row r="255" spans="2:21">
      <c r="B255" s="86" t="s">
        <v>649</v>
      </c>
      <c r="C255" s="110">
        <v>1168038</v>
      </c>
      <c r="D255" s="88" t="s">
        <v>120</v>
      </c>
      <c r="E255" s="88" t="s">
        <v>313</v>
      </c>
      <c r="F255" s="87" t="s">
        <v>647</v>
      </c>
      <c r="G255" s="88" t="s">
        <v>501</v>
      </c>
      <c r="H255" s="87" t="s">
        <v>502</v>
      </c>
      <c r="I255" s="87" t="s">
        <v>131</v>
      </c>
      <c r="J255" s="101"/>
      <c r="K255" s="90">
        <v>2.4200000000025388</v>
      </c>
      <c r="L255" s="88" t="s">
        <v>133</v>
      </c>
      <c r="M255" s="89">
        <v>4.99E-2</v>
      </c>
      <c r="N255" s="89">
        <v>5.400000000008464E-2</v>
      </c>
      <c r="O255" s="90">
        <v>95304.702470999997</v>
      </c>
      <c r="P255" s="102">
        <v>99.18</v>
      </c>
      <c r="Q255" s="90"/>
      <c r="R255" s="90">
        <v>94.523204928000013</v>
      </c>
      <c r="S255" s="91">
        <v>4.484927175105882E-4</v>
      </c>
      <c r="T255" s="91">
        <f t="shared" si="7"/>
        <v>8.1555033788500617E-4</v>
      </c>
      <c r="U255" s="91">
        <f>R255/'סכום נכסי הקרן'!$C$42</f>
        <v>1.6068006782314051E-4</v>
      </c>
    </row>
    <row r="256" spans="2:21">
      <c r="B256" s="86" t="s">
        <v>650</v>
      </c>
      <c r="C256" s="110">
        <v>1190008</v>
      </c>
      <c r="D256" s="88" t="s">
        <v>120</v>
      </c>
      <c r="E256" s="88" t="s">
        <v>313</v>
      </c>
      <c r="F256" s="87" t="s">
        <v>651</v>
      </c>
      <c r="G256" s="88" t="s">
        <v>509</v>
      </c>
      <c r="H256" s="87" t="s">
        <v>510</v>
      </c>
      <c r="I256" s="87" t="s">
        <v>316</v>
      </c>
      <c r="J256" s="101"/>
      <c r="K256" s="90">
        <v>4.0099999999957348</v>
      </c>
      <c r="L256" s="88" t="s">
        <v>133</v>
      </c>
      <c r="M256" s="89">
        <v>5.3399999999999996E-2</v>
      </c>
      <c r="N256" s="89">
        <v>6.6199999999907402E-2</v>
      </c>
      <c r="O256" s="90">
        <v>279773.60993600002</v>
      </c>
      <c r="P256" s="102">
        <v>98.05</v>
      </c>
      <c r="Q256" s="90"/>
      <c r="R256" s="90">
        <v>274.31801191699998</v>
      </c>
      <c r="S256" s="91">
        <v>1.1190944397440001E-3</v>
      </c>
      <c r="T256" s="91">
        <f t="shared" si="7"/>
        <v>2.3668277803028798E-3</v>
      </c>
      <c r="U256" s="91">
        <f>R256/'סכום נכסי הקרן'!$C$42</f>
        <v>4.6631339673159814E-4</v>
      </c>
    </row>
    <row r="257" spans="2:21">
      <c r="B257" s="86" t="s">
        <v>652</v>
      </c>
      <c r="C257" s="110">
        <v>1188572</v>
      </c>
      <c r="D257" s="88" t="s">
        <v>120</v>
      </c>
      <c r="E257" s="88" t="s">
        <v>313</v>
      </c>
      <c r="F257" s="87" t="s">
        <v>653</v>
      </c>
      <c r="G257" s="88" t="s">
        <v>509</v>
      </c>
      <c r="H257" s="87" t="s">
        <v>522</v>
      </c>
      <c r="I257" s="87" t="s">
        <v>131</v>
      </c>
      <c r="J257" s="101"/>
      <c r="K257" s="90">
        <v>3.5400000000016085</v>
      </c>
      <c r="L257" s="88" t="s">
        <v>133</v>
      </c>
      <c r="M257" s="89">
        <v>4.53E-2</v>
      </c>
      <c r="N257" s="89">
        <v>6.3800000000032178E-2</v>
      </c>
      <c r="O257" s="90">
        <v>784039.61814599996</v>
      </c>
      <c r="P257" s="102">
        <v>95.16</v>
      </c>
      <c r="Q257" s="90"/>
      <c r="R257" s="90">
        <v>746.09212676999994</v>
      </c>
      <c r="S257" s="91">
        <v>1.1200565973514284E-3</v>
      </c>
      <c r="T257" s="91">
        <f t="shared" si="7"/>
        <v>6.4373154353378403E-3</v>
      </c>
      <c r="U257" s="91">
        <f>R257/'סכום נכסי הקרן'!$C$42</f>
        <v>1.2682825727611655E-3</v>
      </c>
    </row>
    <row r="258" spans="2:21">
      <c r="B258" s="86" t="s">
        <v>654</v>
      </c>
      <c r="C258" s="110">
        <v>1150812</v>
      </c>
      <c r="D258" s="88" t="s">
        <v>120</v>
      </c>
      <c r="E258" s="88" t="s">
        <v>313</v>
      </c>
      <c r="F258" s="87" t="s">
        <v>531</v>
      </c>
      <c r="G258" s="88" t="s">
        <v>532</v>
      </c>
      <c r="H258" s="87" t="s">
        <v>522</v>
      </c>
      <c r="I258" s="87" t="s">
        <v>131</v>
      </c>
      <c r="J258" s="101"/>
      <c r="K258" s="90">
        <v>1.8800000000021391</v>
      </c>
      <c r="L258" s="88" t="s">
        <v>133</v>
      </c>
      <c r="M258" s="89">
        <v>3.7499999999999999E-2</v>
      </c>
      <c r="N258" s="89">
        <v>5.8999999999988118E-2</v>
      </c>
      <c r="O258" s="90">
        <v>173266.417139</v>
      </c>
      <c r="P258" s="102">
        <v>97.13</v>
      </c>
      <c r="Q258" s="90"/>
      <c r="R258" s="90">
        <v>168.29367097800002</v>
      </c>
      <c r="S258" s="91">
        <v>4.1023946570540237E-4</v>
      </c>
      <c r="T258" s="91">
        <f t="shared" si="7"/>
        <v>1.4520451389112674E-3</v>
      </c>
      <c r="U258" s="91">
        <f>R258/'סכום נכסי הקרן'!$C$42</f>
        <v>2.8608253907120771E-4</v>
      </c>
    </row>
    <row r="259" spans="2:21">
      <c r="B259" s="86" t="s">
        <v>655</v>
      </c>
      <c r="C259" s="110">
        <v>1161785</v>
      </c>
      <c r="D259" s="88" t="s">
        <v>120</v>
      </c>
      <c r="E259" s="88" t="s">
        <v>313</v>
      </c>
      <c r="F259" s="87" t="s">
        <v>531</v>
      </c>
      <c r="G259" s="88" t="s">
        <v>532</v>
      </c>
      <c r="H259" s="87" t="s">
        <v>522</v>
      </c>
      <c r="I259" s="87" t="s">
        <v>131</v>
      </c>
      <c r="J259" s="101"/>
      <c r="K259" s="90">
        <v>3.8999999999992978</v>
      </c>
      <c r="L259" s="88" t="s">
        <v>133</v>
      </c>
      <c r="M259" s="89">
        <v>2.6600000000000002E-2</v>
      </c>
      <c r="N259" s="89">
        <v>7.3099999999971216E-2</v>
      </c>
      <c r="O259" s="90">
        <v>848504.02978300001</v>
      </c>
      <c r="P259" s="102">
        <v>83.88</v>
      </c>
      <c r="Q259" s="90"/>
      <c r="R259" s="90">
        <v>711.72515185499992</v>
      </c>
      <c r="S259" s="91">
        <v>1.0309932721635435E-3</v>
      </c>
      <c r="T259" s="91">
        <f t="shared" si="7"/>
        <v>6.1407956757151827E-3</v>
      </c>
      <c r="U259" s="91">
        <f>R259/'סכום נכסי הקרן'!$C$42</f>
        <v>1.2098621260102894E-3</v>
      </c>
    </row>
    <row r="260" spans="2:21">
      <c r="B260" s="86" t="s">
        <v>656</v>
      </c>
      <c r="C260" s="110">
        <v>1169721</v>
      </c>
      <c r="D260" s="88" t="s">
        <v>120</v>
      </c>
      <c r="E260" s="88" t="s">
        <v>313</v>
      </c>
      <c r="F260" s="87" t="s">
        <v>531</v>
      </c>
      <c r="G260" s="88" t="s">
        <v>532</v>
      </c>
      <c r="H260" s="87" t="s">
        <v>522</v>
      </c>
      <c r="I260" s="87" t="s">
        <v>131</v>
      </c>
      <c r="J260" s="101"/>
      <c r="K260" s="90">
        <v>3.029999999993843</v>
      </c>
      <c r="L260" s="88" t="s">
        <v>133</v>
      </c>
      <c r="M260" s="89">
        <v>0.04</v>
      </c>
      <c r="N260" s="89">
        <v>1.3699999999979477E-2</v>
      </c>
      <c r="O260" s="90">
        <v>111045.96407499998</v>
      </c>
      <c r="P260" s="102">
        <v>109.7</v>
      </c>
      <c r="Q260" s="90"/>
      <c r="R260" s="90">
        <v>121.81742382500001</v>
      </c>
      <c r="S260" s="91">
        <v>1.3940686278165226E-3</v>
      </c>
      <c r="T260" s="91">
        <f t="shared" si="7"/>
        <v>1.0510460498714053E-3</v>
      </c>
      <c r="U260" s="91">
        <f>R260/'סכום נכסי הקרן'!$C$42</f>
        <v>2.0707753124908147E-4</v>
      </c>
    </row>
    <row r="261" spans="2:21">
      <c r="B261" s="86" t="s">
        <v>657</v>
      </c>
      <c r="C261" s="110">
        <v>1172725</v>
      </c>
      <c r="D261" s="88" t="s">
        <v>120</v>
      </c>
      <c r="E261" s="88" t="s">
        <v>313</v>
      </c>
      <c r="F261" s="87" t="s">
        <v>658</v>
      </c>
      <c r="G261" s="88" t="s">
        <v>509</v>
      </c>
      <c r="H261" s="87" t="s">
        <v>522</v>
      </c>
      <c r="I261" s="87" t="s">
        <v>131</v>
      </c>
      <c r="J261" s="101"/>
      <c r="K261" s="90">
        <v>3.6199999999924524</v>
      </c>
      <c r="L261" s="88" t="s">
        <v>133</v>
      </c>
      <c r="M261" s="89">
        <v>2.5000000000000001E-2</v>
      </c>
      <c r="N261" s="89">
        <v>6.3699999999853527E-2</v>
      </c>
      <c r="O261" s="90">
        <v>280495.59999999998</v>
      </c>
      <c r="P261" s="102">
        <v>87.86</v>
      </c>
      <c r="Q261" s="90"/>
      <c r="R261" s="90">
        <v>246.44342765299999</v>
      </c>
      <c r="S261" s="91">
        <v>1.3300204793175014E-3</v>
      </c>
      <c r="T261" s="91">
        <f t="shared" si="7"/>
        <v>2.1263246505981103E-3</v>
      </c>
      <c r="U261" s="91">
        <f>R261/'סכום נכסי הקרן'!$C$42</f>
        <v>4.1892936977765583E-4</v>
      </c>
    </row>
    <row r="262" spans="2:21">
      <c r="B262" s="86" t="s">
        <v>659</v>
      </c>
      <c r="C262" s="110">
        <v>1137314</v>
      </c>
      <c r="D262" s="88" t="s">
        <v>120</v>
      </c>
      <c r="E262" s="88" t="s">
        <v>313</v>
      </c>
      <c r="F262" s="87" t="s">
        <v>660</v>
      </c>
      <c r="G262" s="88" t="s">
        <v>501</v>
      </c>
      <c r="H262" s="87" t="s">
        <v>661</v>
      </c>
      <c r="I262" s="87" t="s">
        <v>131</v>
      </c>
      <c r="J262" s="101"/>
      <c r="K262" s="90">
        <v>0.50000092606312052</v>
      </c>
      <c r="L262" s="88" t="s">
        <v>133</v>
      </c>
      <c r="M262" s="89">
        <v>4.8499999999999995E-2</v>
      </c>
      <c r="N262" s="89">
        <v>9.0203314704181914E-2</v>
      </c>
      <c r="O262" s="90">
        <v>1.0603E-2</v>
      </c>
      <c r="P262" s="102">
        <v>98.06</v>
      </c>
      <c r="Q262" s="90"/>
      <c r="R262" s="90">
        <v>1.0378E-5</v>
      </c>
      <c r="S262" s="91">
        <v>4.8203062303314977E-11</v>
      </c>
      <c r="T262" s="91">
        <f t="shared" si="7"/>
        <v>8.9541836980851482E-11</v>
      </c>
      <c r="U262" s="91">
        <f>R262/'סכום נכסי הקרן'!$C$42</f>
        <v>1.7641570079418539E-11</v>
      </c>
    </row>
    <row r="263" spans="2:21">
      <c r="B263" s="86" t="s">
        <v>662</v>
      </c>
      <c r="C263" s="110">
        <v>1140136</v>
      </c>
      <c r="D263" s="88" t="s">
        <v>120</v>
      </c>
      <c r="E263" s="88" t="s">
        <v>313</v>
      </c>
      <c r="F263" s="87" t="s">
        <v>663</v>
      </c>
      <c r="G263" s="88" t="s">
        <v>501</v>
      </c>
      <c r="H263" s="87" t="s">
        <v>535</v>
      </c>
      <c r="I263" s="87"/>
      <c r="J263" s="101"/>
      <c r="K263" s="90">
        <v>0.88999999999680557</v>
      </c>
      <c r="L263" s="88" t="s">
        <v>133</v>
      </c>
      <c r="M263" s="89">
        <v>4.9500000000000002E-2</v>
      </c>
      <c r="N263" s="89">
        <v>0.79809999999979686</v>
      </c>
      <c r="O263" s="90">
        <v>267232.15658499999</v>
      </c>
      <c r="P263" s="102">
        <v>62.1</v>
      </c>
      <c r="Q263" s="90"/>
      <c r="R263" s="90">
        <v>165.91442477699999</v>
      </c>
      <c r="S263" s="91">
        <v>4.6126451719447005E-4</v>
      </c>
      <c r="T263" s="91">
        <f t="shared" si="7"/>
        <v>1.4315168988392637E-3</v>
      </c>
      <c r="U263" s="91">
        <f>R263/'סכום נכסי הקרן'!$C$42</f>
        <v>2.8203805664770294E-4</v>
      </c>
    </row>
    <row r="264" spans="2:21">
      <c r="B264" s="86" t="s">
        <v>664</v>
      </c>
      <c r="C264" s="110">
        <v>1143304</v>
      </c>
      <c r="D264" s="88" t="s">
        <v>120</v>
      </c>
      <c r="E264" s="88" t="s">
        <v>313</v>
      </c>
      <c r="F264" s="87" t="s">
        <v>663</v>
      </c>
      <c r="G264" s="88" t="s">
        <v>501</v>
      </c>
      <c r="H264" s="87" t="s">
        <v>535</v>
      </c>
      <c r="I264" s="87"/>
      <c r="J264" s="101"/>
      <c r="K264" s="90">
        <v>6.1799999941954598</v>
      </c>
      <c r="L264" s="88" t="s">
        <v>133</v>
      </c>
      <c r="M264" s="89">
        <v>0.04</v>
      </c>
      <c r="N264" s="89">
        <v>9.9899999904857921</v>
      </c>
      <c r="O264" s="90">
        <v>45826.196411999998</v>
      </c>
      <c r="P264" s="102">
        <v>1</v>
      </c>
      <c r="Q264" s="90"/>
      <c r="R264" s="90">
        <v>0.45826198700000004</v>
      </c>
      <c r="S264" s="91">
        <v>5.5869321517265083E-4</v>
      </c>
      <c r="T264" s="91">
        <f t="shared" si="7"/>
        <v>3.9539044261394378E-6</v>
      </c>
      <c r="U264" s="91">
        <f>R264/'סכום נכסי הקרן'!$C$42</f>
        <v>7.7899989963327119E-7</v>
      </c>
    </row>
    <row r="265" spans="2:21">
      <c r="B265" s="86" t="s">
        <v>665</v>
      </c>
      <c r="C265" s="110">
        <v>1159375</v>
      </c>
      <c r="D265" s="88" t="s">
        <v>120</v>
      </c>
      <c r="E265" s="88" t="s">
        <v>313</v>
      </c>
      <c r="F265" s="87" t="s">
        <v>666</v>
      </c>
      <c r="G265" s="88" t="s">
        <v>546</v>
      </c>
      <c r="H265" s="87" t="s">
        <v>535</v>
      </c>
      <c r="I265" s="87"/>
      <c r="J265" s="101"/>
      <c r="K265" s="90">
        <v>1.3900000000148742</v>
      </c>
      <c r="L265" s="88" t="s">
        <v>133</v>
      </c>
      <c r="M265" s="89">
        <v>3.5499999999999997E-2</v>
      </c>
      <c r="N265" s="89">
        <v>7.1700000000446226E-2</v>
      </c>
      <c r="O265" s="90">
        <v>63603.712459000002</v>
      </c>
      <c r="P265" s="102">
        <v>96.19</v>
      </c>
      <c r="Q265" s="90"/>
      <c r="R265" s="90">
        <v>61.180411731</v>
      </c>
      <c r="S265" s="91">
        <v>1.7766251249011879E-4</v>
      </c>
      <c r="T265" s="91">
        <f t="shared" si="7"/>
        <v>5.2786726282892421E-4</v>
      </c>
      <c r="U265" s="91">
        <f>R265/'סכום נכסי הקרן'!$C$42</f>
        <v>1.0400062835229491E-4</v>
      </c>
    </row>
    <row r="266" spans="2:21">
      <c r="B266" s="86" t="s">
        <v>667</v>
      </c>
      <c r="C266" s="110">
        <v>1193275</v>
      </c>
      <c r="D266" s="88" t="s">
        <v>120</v>
      </c>
      <c r="E266" s="88" t="s">
        <v>313</v>
      </c>
      <c r="F266" s="87" t="s">
        <v>666</v>
      </c>
      <c r="G266" s="88" t="s">
        <v>546</v>
      </c>
      <c r="H266" s="87" t="s">
        <v>535</v>
      </c>
      <c r="I266" s="87"/>
      <c r="J266" s="101"/>
      <c r="K266" s="90">
        <v>3.9999999999959703</v>
      </c>
      <c r="L266" s="88" t="s">
        <v>133</v>
      </c>
      <c r="M266" s="89">
        <v>6.0499999999999998E-2</v>
      </c>
      <c r="N266" s="89">
        <v>6.8799999999956493E-2</v>
      </c>
      <c r="O266" s="90">
        <v>255682.95922399999</v>
      </c>
      <c r="P266" s="102">
        <v>97.06</v>
      </c>
      <c r="Q266" s="90"/>
      <c r="R266" s="90">
        <v>248.165868891</v>
      </c>
      <c r="S266" s="91">
        <v>1.1621952691999999E-3</v>
      </c>
      <c r="T266" s="91">
        <f t="shared" si="7"/>
        <v>2.1411859487810063E-3</v>
      </c>
      <c r="U266" s="91">
        <f>R266/'סכום נכסי הקרן'!$C$42</f>
        <v>4.2185734894588264E-4</v>
      </c>
    </row>
    <row r="267" spans="2:21">
      <c r="B267" s="86" t="s">
        <v>668</v>
      </c>
      <c r="C267" s="110">
        <v>7200116</v>
      </c>
      <c r="D267" s="88" t="s">
        <v>120</v>
      </c>
      <c r="E267" s="88" t="s">
        <v>313</v>
      </c>
      <c r="F267" s="87" t="s">
        <v>634</v>
      </c>
      <c r="G267" s="88" t="s">
        <v>546</v>
      </c>
      <c r="H267" s="87" t="s">
        <v>535</v>
      </c>
      <c r="I267" s="87"/>
      <c r="J267" s="101"/>
      <c r="K267" s="90">
        <v>1.7099999999909521</v>
      </c>
      <c r="L267" s="88" t="s">
        <v>133</v>
      </c>
      <c r="M267" s="89">
        <v>4.2500000000000003E-2</v>
      </c>
      <c r="N267" s="89">
        <v>5.8499999999418344E-2</v>
      </c>
      <c r="O267" s="90">
        <v>23729.080719000005</v>
      </c>
      <c r="P267" s="102">
        <v>97.81</v>
      </c>
      <c r="Q267" s="90"/>
      <c r="R267" s="90">
        <v>23.209414150999997</v>
      </c>
      <c r="S267" s="91">
        <v>2.5659995370640718E-4</v>
      </c>
      <c r="T267" s="91">
        <f t="shared" ref="T267:T330" si="8">IFERROR(R267/$R$11,0)</f>
        <v>2.0025183834360274E-4</v>
      </c>
      <c r="U267" s="91">
        <f>R267/'סכום נכסי הקרן'!$C$42</f>
        <v>3.9453700736858238E-5</v>
      </c>
    </row>
    <row r="268" spans="2:21">
      <c r="B268" s="86" t="s">
        <v>669</v>
      </c>
      <c r="C268" s="110">
        <v>1183581</v>
      </c>
      <c r="D268" s="88" t="s">
        <v>120</v>
      </c>
      <c r="E268" s="88" t="s">
        <v>313</v>
      </c>
      <c r="F268" s="87" t="s">
        <v>670</v>
      </c>
      <c r="G268" s="88" t="s">
        <v>332</v>
      </c>
      <c r="H268" s="87" t="s">
        <v>535</v>
      </c>
      <c r="I268" s="87"/>
      <c r="J268" s="101"/>
      <c r="K268" s="90">
        <v>2.7200000000005882</v>
      </c>
      <c r="L268" s="88" t="s">
        <v>133</v>
      </c>
      <c r="M268" s="89">
        <v>0.01</v>
      </c>
      <c r="N268" s="89">
        <v>6.6400000000070541E-2</v>
      </c>
      <c r="O268" s="90">
        <v>78673.405887999994</v>
      </c>
      <c r="P268" s="102">
        <v>86.5</v>
      </c>
      <c r="Q268" s="90"/>
      <c r="R268" s="90">
        <v>68.052496092999988</v>
      </c>
      <c r="S268" s="91">
        <v>4.3707447715555554E-4</v>
      </c>
      <c r="T268" s="91">
        <f t="shared" si="8"/>
        <v>5.8715990665826146E-4</v>
      </c>
      <c r="U268" s="91">
        <f>R268/'סכום נכסי הקרן'!$C$42</f>
        <v>1.1568248977683712E-4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2"/>
      <c r="Q269" s="87"/>
      <c r="R269" s="87"/>
      <c r="S269" s="87"/>
      <c r="T269" s="91"/>
      <c r="U269" s="87"/>
    </row>
    <row r="270" spans="2:21">
      <c r="B270" s="85" t="s">
        <v>49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3.8177422427725887</v>
      </c>
      <c r="L270" s="81"/>
      <c r="M270" s="82"/>
      <c r="N270" s="82">
        <v>8.0099714586261681E-2</v>
      </c>
      <c r="O270" s="83"/>
      <c r="P270" s="100"/>
      <c r="Q270" s="83"/>
      <c r="R270" s="83">
        <v>1913.3450502349999</v>
      </c>
      <c r="S270" s="84"/>
      <c r="T270" s="84">
        <f t="shared" si="8"/>
        <v>1.6508424607464007E-2</v>
      </c>
      <c r="U270" s="84">
        <f>R270/'סכום נכסי הקרן'!$C$42</f>
        <v>3.2524967035873326E-3</v>
      </c>
    </row>
    <row r="271" spans="2:21">
      <c r="B271" s="86" t="s">
        <v>671</v>
      </c>
      <c r="C271" s="110">
        <v>1178250</v>
      </c>
      <c r="D271" s="88" t="s">
        <v>120</v>
      </c>
      <c r="E271" s="88" t="s">
        <v>313</v>
      </c>
      <c r="F271" s="87" t="s">
        <v>672</v>
      </c>
      <c r="G271" s="88" t="s">
        <v>559</v>
      </c>
      <c r="H271" s="87" t="s">
        <v>365</v>
      </c>
      <c r="I271" s="87" t="s">
        <v>316</v>
      </c>
      <c r="J271" s="101"/>
      <c r="K271" s="90">
        <v>2.9499999999999997</v>
      </c>
      <c r="L271" s="88" t="s">
        <v>133</v>
      </c>
      <c r="M271" s="89">
        <v>2.12E-2</v>
      </c>
      <c r="N271" s="89">
        <v>6.1200000000008664E-2</v>
      </c>
      <c r="O271" s="90">
        <v>234764.85960600001</v>
      </c>
      <c r="P271" s="102">
        <v>98.4</v>
      </c>
      <c r="Q271" s="90"/>
      <c r="R271" s="90">
        <v>231.00861024</v>
      </c>
      <c r="S271" s="91">
        <v>1.3415134834628571E-3</v>
      </c>
      <c r="T271" s="91">
        <f t="shared" si="8"/>
        <v>1.9931523722569993E-3</v>
      </c>
      <c r="U271" s="91">
        <f>R271/'סכום נכסי הקרן'!$C$42</f>
        <v>3.9269171193852796E-4</v>
      </c>
    </row>
    <row r="272" spans="2:21">
      <c r="B272" s="86" t="s">
        <v>673</v>
      </c>
      <c r="C272" s="110">
        <v>1178268</v>
      </c>
      <c r="D272" s="88" t="s">
        <v>120</v>
      </c>
      <c r="E272" s="88" t="s">
        <v>313</v>
      </c>
      <c r="F272" s="87" t="s">
        <v>672</v>
      </c>
      <c r="G272" s="88" t="s">
        <v>559</v>
      </c>
      <c r="H272" s="87" t="s">
        <v>365</v>
      </c>
      <c r="I272" s="87" t="s">
        <v>316</v>
      </c>
      <c r="J272" s="101"/>
      <c r="K272" s="90">
        <v>5.1400000000649078</v>
      </c>
      <c r="L272" s="88" t="s">
        <v>133</v>
      </c>
      <c r="M272" s="89">
        <v>2.6699999999999998E-2</v>
      </c>
      <c r="N272" s="89">
        <v>6.3500000000661097E-2</v>
      </c>
      <c r="O272" s="90">
        <v>45410.028457000008</v>
      </c>
      <c r="P272" s="102">
        <v>91.66</v>
      </c>
      <c r="Q272" s="90"/>
      <c r="R272" s="90">
        <v>41.597089695000001</v>
      </c>
      <c r="S272" s="91">
        <v>2.4450801452186092E-4</v>
      </c>
      <c r="T272" s="91">
        <f t="shared" si="8"/>
        <v>3.589015055258766E-4</v>
      </c>
      <c r="U272" s="91">
        <f>R272/'סכום נכסי הקרן'!$C$42</f>
        <v>7.0710924354808373E-5</v>
      </c>
    </row>
    <row r="273" spans="2:21">
      <c r="B273" s="86" t="s">
        <v>674</v>
      </c>
      <c r="C273" s="110">
        <v>2320174</v>
      </c>
      <c r="D273" s="88" t="s">
        <v>120</v>
      </c>
      <c r="E273" s="88" t="s">
        <v>313</v>
      </c>
      <c r="F273" s="87" t="s">
        <v>569</v>
      </c>
      <c r="G273" s="88" t="s">
        <v>127</v>
      </c>
      <c r="H273" s="87" t="s">
        <v>365</v>
      </c>
      <c r="I273" s="87" t="s">
        <v>316</v>
      </c>
      <c r="J273" s="101"/>
      <c r="K273" s="90">
        <v>1.2099995213068828</v>
      </c>
      <c r="L273" s="88" t="s">
        <v>133</v>
      </c>
      <c r="M273" s="89">
        <v>3.49E-2</v>
      </c>
      <c r="N273" s="89">
        <v>7.1299560914869914E-2</v>
      </c>
      <c r="O273" s="90">
        <v>1.5708E-2</v>
      </c>
      <c r="P273" s="102">
        <v>97.15</v>
      </c>
      <c r="Q273" s="90"/>
      <c r="R273" s="90">
        <v>1.5259000000000001E-5</v>
      </c>
      <c r="S273" s="91">
        <v>1.5591247948845921E-11</v>
      </c>
      <c r="T273" s="91">
        <f t="shared" si="8"/>
        <v>1.3165531802763661E-10</v>
      </c>
      <c r="U273" s="91">
        <f>R273/'סכום נכסי הקרן'!$C$42</f>
        <v>2.5938785685281125E-11</v>
      </c>
    </row>
    <row r="274" spans="2:21">
      <c r="B274" s="86" t="s">
        <v>675</v>
      </c>
      <c r="C274" s="110">
        <v>2320224</v>
      </c>
      <c r="D274" s="88" t="s">
        <v>120</v>
      </c>
      <c r="E274" s="88" t="s">
        <v>313</v>
      </c>
      <c r="F274" s="87" t="s">
        <v>569</v>
      </c>
      <c r="G274" s="88" t="s">
        <v>127</v>
      </c>
      <c r="H274" s="87" t="s">
        <v>365</v>
      </c>
      <c r="I274" s="87" t="s">
        <v>316</v>
      </c>
      <c r="J274" s="101"/>
      <c r="K274" s="90">
        <v>3.8899986722574624</v>
      </c>
      <c r="L274" s="88" t="s">
        <v>133</v>
      </c>
      <c r="M274" s="89">
        <v>3.7699999999999997E-2</v>
      </c>
      <c r="N274" s="89">
        <v>6.41991341991342E-2</v>
      </c>
      <c r="O274" s="90">
        <v>1.6157000000000001E-2</v>
      </c>
      <c r="P274" s="102">
        <v>97.32</v>
      </c>
      <c r="Q274" s="90"/>
      <c r="R274" s="90">
        <v>1.5707999999999999E-5</v>
      </c>
      <c r="S274" s="91">
        <v>1.3310290831131566E-10</v>
      </c>
      <c r="T274" s="91">
        <f t="shared" si="8"/>
        <v>1.3552930962567112E-10</v>
      </c>
      <c r="U274" s="91">
        <f>R274/'סכום נכסי הקרן'!$C$42</f>
        <v>2.6702041126181001E-11</v>
      </c>
    </row>
    <row r="275" spans="2:21">
      <c r="B275" s="86" t="s">
        <v>676</v>
      </c>
      <c r="C275" s="110">
        <v>2590396</v>
      </c>
      <c r="D275" s="88" t="s">
        <v>120</v>
      </c>
      <c r="E275" s="88" t="s">
        <v>313</v>
      </c>
      <c r="F275" s="87" t="s">
        <v>608</v>
      </c>
      <c r="G275" s="88" t="s">
        <v>341</v>
      </c>
      <c r="H275" s="87" t="s">
        <v>470</v>
      </c>
      <c r="I275" s="87" t="s">
        <v>316</v>
      </c>
      <c r="J275" s="101"/>
      <c r="K275" s="90">
        <v>0.25</v>
      </c>
      <c r="L275" s="88" t="s">
        <v>133</v>
      </c>
      <c r="M275" s="89">
        <v>6.7000000000000004E-2</v>
      </c>
      <c r="N275" s="89">
        <v>7.2594634325615581E-2</v>
      </c>
      <c r="O275" s="90">
        <v>5.7780000000000001E-3</v>
      </c>
      <c r="P275" s="102">
        <v>94.27</v>
      </c>
      <c r="Q275" s="90"/>
      <c r="R275" s="90">
        <v>5.4419999999999997E-6</v>
      </c>
      <c r="S275" s="91">
        <v>1.370805659116599E-11</v>
      </c>
      <c r="T275" s="91">
        <f t="shared" si="8"/>
        <v>4.695381353341624E-11</v>
      </c>
      <c r="U275" s="91">
        <f>R275/'סכום נכסי הקרן'!$C$42</f>
        <v>9.2508599317976184E-12</v>
      </c>
    </row>
    <row r="276" spans="2:21">
      <c r="B276" s="86" t="s">
        <v>677</v>
      </c>
      <c r="C276" s="110">
        <v>2590461</v>
      </c>
      <c r="D276" s="88" t="s">
        <v>120</v>
      </c>
      <c r="E276" s="88" t="s">
        <v>313</v>
      </c>
      <c r="F276" s="87" t="s">
        <v>608</v>
      </c>
      <c r="G276" s="88" t="s">
        <v>341</v>
      </c>
      <c r="H276" s="87" t="s">
        <v>470</v>
      </c>
      <c r="I276" s="87" t="s">
        <v>316</v>
      </c>
      <c r="J276" s="101"/>
      <c r="K276" s="90">
        <v>1.64</v>
      </c>
      <c r="L276" s="88" t="s">
        <v>133</v>
      </c>
      <c r="M276" s="89">
        <v>4.7E-2</v>
      </c>
      <c r="N276" s="89">
        <v>7.6101207590569292E-2</v>
      </c>
      <c r="O276" s="90">
        <v>1.8509999999999998E-3</v>
      </c>
      <c r="P276" s="102">
        <v>94.32</v>
      </c>
      <c r="Q276" s="90"/>
      <c r="R276" s="90">
        <v>1.739E-6</v>
      </c>
      <c r="S276" s="91">
        <v>3.6226813909452534E-12</v>
      </c>
      <c r="T276" s="91">
        <f t="shared" si="8"/>
        <v>1.500416790419163E-11</v>
      </c>
      <c r="U276" s="91">
        <f>R276/'סכום נכסי הקרן'!$C$42</f>
        <v>2.9561274203226866E-12</v>
      </c>
    </row>
    <row r="277" spans="2:21">
      <c r="B277" s="86" t="s">
        <v>678</v>
      </c>
      <c r="C277" s="110">
        <v>1141332</v>
      </c>
      <c r="D277" s="88" t="s">
        <v>120</v>
      </c>
      <c r="E277" s="88" t="s">
        <v>313</v>
      </c>
      <c r="F277" s="87" t="s">
        <v>679</v>
      </c>
      <c r="G277" s="88" t="s">
        <v>127</v>
      </c>
      <c r="H277" s="87" t="s">
        <v>477</v>
      </c>
      <c r="I277" s="87" t="s">
        <v>131</v>
      </c>
      <c r="J277" s="101"/>
      <c r="K277" s="90">
        <v>3.7900000000003136</v>
      </c>
      <c r="L277" s="88" t="s">
        <v>133</v>
      </c>
      <c r="M277" s="89">
        <v>4.6900000000000004E-2</v>
      </c>
      <c r="N277" s="89">
        <v>8.4200000000016109E-2</v>
      </c>
      <c r="O277" s="90">
        <v>497953.31639200001</v>
      </c>
      <c r="P277" s="102">
        <v>89.8</v>
      </c>
      <c r="Q277" s="90"/>
      <c r="R277" s="90">
        <v>447.16615463399995</v>
      </c>
      <c r="S277" s="91">
        <v>3.2715910568979057E-4</v>
      </c>
      <c r="T277" s="91">
        <f t="shared" si="8"/>
        <v>3.8581691001726582E-3</v>
      </c>
      <c r="U277" s="91">
        <f>R277/'סכום נכסי הקרן'!$C$42</f>
        <v>7.6013808576988029E-4</v>
      </c>
    </row>
    <row r="278" spans="2:21">
      <c r="B278" s="86" t="s">
        <v>680</v>
      </c>
      <c r="C278" s="110">
        <v>1143593</v>
      </c>
      <c r="D278" s="88" t="s">
        <v>120</v>
      </c>
      <c r="E278" s="88" t="s">
        <v>313</v>
      </c>
      <c r="F278" s="87" t="s">
        <v>679</v>
      </c>
      <c r="G278" s="88" t="s">
        <v>127</v>
      </c>
      <c r="H278" s="87" t="s">
        <v>477</v>
      </c>
      <c r="I278" s="87" t="s">
        <v>131</v>
      </c>
      <c r="J278" s="101"/>
      <c r="K278" s="90">
        <v>3.9500000000015918</v>
      </c>
      <c r="L278" s="88" t="s">
        <v>133</v>
      </c>
      <c r="M278" s="89">
        <v>4.6900000000000004E-2</v>
      </c>
      <c r="N278" s="89">
        <v>8.2800000000024798E-2</v>
      </c>
      <c r="O278" s="90">
        <v>1305593.0437739999</v>
      </c>
      <c r="P278" s="102">
        <v>91.42</v>
      </c>
      <c r="Q278" s="90"/>
      <c r="R278" s="90">
        <v>1193.573157518</v>
      </c>
      <c r="S278" s="91">
        <v>1.0174046577670834E-3</v>
      </c>
      <c r="T278" s="91">
        <f t="shared" si="8"/>
        <v>1.0298201300365862E-2</v>
      </c>
      <c r="U278" s="91">
        <f>R278/'סכום נכסי הקרן'!$C$42</f>
        <v>2.028955916676302E-3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2"/>
      <c r="Q279" s="87"/>
      <c r="R279" s="87"/>
      <c r="S279" s="87"/>
      <c r="T279" s="91"/>
      <c r="U279" s="87"/>
    </row>
    <row r="280" spans="2:21">
      <c r="B280" s="79" t="s">
        <v>198</v>
      </c>
      <c r="C280" s="80"/>
      <c r="D280" s="81"/>
      <c r="E280" s="81"/>
      <c r="F280" s="80"/>
      <c r="G280" s="81"/>
      <c r="H280" s="80"/>
      <c r="I280" s="80"/>
      <c r="J280" s="99"/>
      <c r="K280" s="83">
        <v>5.226299823626964</v>
      </c>
      <c r="L280" s="81"/>
      <c r="M280" s="82"/>
      <c r="N280" s="82">
        <v>6.8431668093112352E-2</v>
      </c>
      <c r="O280" s="83"/>
      <c r="P280" s="100"/>
      <c r="Q280" s="83"/>
      <c r="R280" s="83">
        <v>20442.589096944008</v>
      </c>
      <c r="S280" s="84"/>
      <c r="T280" s="84">
        <f t="shared" si="8"/>
        <v>0.17637955101031916</v>
      </c>
      <c r="U280" s="84">
        <f>R280/'סכום נכסי הקרן'!$C$42</f>
        <v>3.4750372726777327E-2</v>
      </c>
    </row>
    <row r="281" spans="2:21">
      <c r="B281" s="85" t="s">
        <v>66</v>
      </c>
      <c r="C281" s="80"/>
      <c r="D281" s="81"/>
      <c r="E281" s="81"/>
      <c r="F281" s="80"/>
      <c r="G281" s="81"/>
      <c r="H281" s="80"/>
      <c r="I281" s="80"/>
      <c r="J281" s="99"/>
      <c r="K281" s="83">
        <v>5.4801077303390358</v>
      </c>
      <c r="L281" s="81"/>
      <c r="M281" s="82"/>
      <c r="N281" s="82">
        <v>6.1804859725610353E-2</v>
      </c>
      <c r="O281" s="83"/>
      <c r="P281" s="100"/>
      <c r="Q281" s="83"/>
      <c r="R281" s="83">
        <v>3358.2481926180003</v>
      </c>
      <c r="S281" s="84"/>
      <c r="T281" s="84">
        <f t="shared" si="8"/>
        <v>2.8975111987342466E-2</v>
      </c>
      <c r="U281" s="84">
        <f>R281/'סכום נכסי הקרן'!$C$42</f>
        <v>5.7086886523560519E-3</v>
      </c>
    </row>
    <row r="282" spans="2:21">
      <c r="B282" s="86" t="s">
        <v>681</v>
      </c>
      <c r="C282" s="87" t="s">
        <v>682</v>
      </c>
      <c r="D282" s="88" t="s">
        <v>29</v>
      </c>
      <c r="E282" s="88" t="s">
        <v>683</v>
      </c>
      <c r="F282" s="87" t="s">
        <v>340</v>
      </c>
      <c r="G282" s="88" t="s">
        <v>341</v>
      </c>
      <c r="H282" s="87" t="s">
        <v>684</v>
      </c>
      <c r="I282" s="87" t="s">
        <v>685</v>
      </c>
      <c r="J282" s="101"/>
      <c r="K282" s="90">
        <v>7.4899999999914622</v>
      </c>
      <c r="L282" s="88" t="s">
        <v>132</v>
      </c>
      <c r="M282" s="89">
        <v>3.7499999999999999E-2</v>
      </c>
      <c r="N282" s="89">
        <v>5.5899999999940941E-2</v>
      </c>
      <c r="O282" s="90">
        <v>84363.608800000002</v>
      </c>
      <c r="P282" s="102">
        <v>87.170829999999995</v>
      </c>
      <c r="Q282" s="90"/>
      <c r="R282" s="90">
        <v>265.84876592299997</v>
      </c>
      <c r="S282" s="91">
        <v>1.687272176E-4</v>
      </c>
      <c r="T282" s="91">
        <f t="shared" si="8"/>
        <v>2.2937547561994419E-3</v>
      </c>
      <c r="U282" s="91">
        <f>R282/'סכום נכסי הקרן'!$C$42</f>
        <v>4.5191651903618612E-4</v>
      </c>
    </row>
    <row r="283" spans="2:21">
      <c r="B283" s="86" t="s">
        <v>686</v>
      </c>
      <c r="C283" s="87" t="s">
        <v>687</v>
      </c>
      <c r="D283" s="88" t="s">
        <v>29</v>
      </c>
      <c r="E283" s="88" t="s">
        <v>683</v>
      </c>
      <c r="F283" s="87" t="s">
        <v>335</v>
      </c>
      <c r="G283" s="88" t="s">
        <v>318</v>
      </c>
      <c r="H283" s="87" t="s">
        <v>688</v>
      </c>
      <c r="I283" s="87" t="s">
        <v>311</v>
      </c>
      <c r="J283" s="101"/>
      <c r="K283" s="90">
        <v>3.3299999999987793</v>
      </c>
      <c r="L283" s="88" t="s">
        <v>132</v>
      </c>
      <c r="M283" s="89">
        <v>3.2549999999999996E-2</v>
      </c>
      <c r="N283" s="89">
        <v>8.6999999999938973E-2</v>
      </c>
      <c r="O283" s="90">
        <v>108187.984</v>
      </c>
      <c r="P283" s="102">
        <v>83.785880000000006</v>
      </c>
      <c r="Q283" s="90"/>
      <c r="R283" s="90">
        <v>327.68619028000001</v>
      </c>
      <c r="S283" s="91">
        <v>1.08187984E-4</v>
      </c>
      <c r="T283" s="91">
        <f t="shared" si="8"/>
        <v>2.8272907526429021E-3</v>
      </c>
      <c r="U283" s="91">
        <f>R283/'סכום נכסי הקרן'!$C$42</f>
        <v>5.5703400365025044E-4</v>
      </c>
    </row>
    <row r="284" spans="2:21">
      <c r="B284" s="86" t="s">
        <v>689</v>
      </c>
      <c r="C284" s="87" t="s">
        <v>690</v>
      </c>
      <c r="D284" s="88" t="s">
        <v>29</v>
      </c>
      <c r="E284" s="88" t="s">
        <v>683</v>
      </c>
      <c r="F284" s="87" t="s">
        <v>323</v>
      </c>
      <c r="G284" s="88" t="s">
        <v>318</v>
      </c>
      <c r="H284" s="87" t="s">
        <v>688</v>
      </c>
      <c r="I284" s="87" t="s">
        <v>311</v>
      </c>
      <c r="J284" s="101"/>
      <c r="K284" s="90">
        <v>2.6900000000032738</v>
      </c>
      <c r="L284" s="88" t="s">
        <v>132</v>
      </c>
      <c r="M284" s="89">
        <v>3.2750000000000001E-2</v>
      </c>
      <c r="N284" s="89">
        <v>8.4500000000080816E-2</v>
      </c>
      <c r="O284" s="90">
        <v>153138.940416</v>
      </c>
      <c r="P284" s="102">
        <v>87.174930000000003</v>
      </c>
      <c r="Q284" s="90"/>
      <c r="R284" s="90">
        <v>482.59803531800003</v>
      </c>
      <c r="S284" s="91">
        <v>2.0418525388799999E-4</v>
      </c>
      <c r="T284" s="91">
        <f t="shared" si="8"/>
        <v>4.1638769132514514E-3</v>
      </c>
      <c r="U284" s="91">
        <f>R284/'סכום נכסי הקרן'!$C$42</f>
        <v>8.2036876664600127E-4</v>
      </c>
    </row>
    <row r="285" spans="2:21">
      <c r="B285" s="86" t="s">
        <v>691</v>
      </c>
      <c r="C285" s="87" t="s">
        <v>692</v>
      </c>
      <c r="D285" s="88" t="s">
        <v>29</v>
      </c>
      <c r="E285" s="88" t="s">
        <v>683</v>
      </c>
      <c r="F285" s="87" t="s">
        <v>323</v>
      </c>
      <c r="G285" s="88" t="s">
        <v>318</v>
      </c>
      <c r="H285" s="87" t="s">
        <v>688</v>
      </c>
      <c r="I285" s="87" t="s">
        <v>311</v>
      </c>
      <c r="J285" s="101"/>
      <c r="K285" s="90">
        <v>4.4200000000029593</v>
      </c>
      <c r="L285" s="88" t="s">
        <v>132</v>
      </c>
      <c r="M285" s="89">
        <v>7.1289999999999992E-2</v>
      </c>
      <c r="N285" s="89">
        <v>7.7400000000039895E-2</v>
      </c>
      <c r="O285" s="90">
        <v>87471.135999999999</v>
      </c>
      <c r="P285" s="102">
        <v>98.282799999999995</v>
      </c>
      <c r="Q285" s="90"/>
      <c r="R285" s="90">
        <v>310.77823017400004</v>
      </c>
      <c r="S285" s="91">
        <v>1.74942272E-4</v>
      </c>
      <c r="T285" s="91">
        <f t="shared" si="8"/>
        <v>2.6814081348465841E-3</v>
      </c>
      <c r="U285" s="91">
        <f>R285/'סכום נכסי הקרן'!$C$42</f>
        <v>5.2829214942881934E-4</v>
      </c>
    </row>
    <row r="286" spans="2:21">
      <c r="B286" s="86" t="s">
        <v>693</v>
      </c>
      <c r="C286" s="87" t="s">
        <v>694</v>
      </c>
      <c r="D286" s="88" t="s">
        <v>29</v>
      </c>
      <c r="E286" s="88" t="s">
        <v>683</v>
      </c>
      <c r="F286" s="87" t="s">
        <v>561</v>
      </c>
      <c r="G286" s="88" t="s">
        <v>423</v>
      </c>
      <c r="H286" s="87" t="s">
        <v>695</v>
      </c>
      <c r="I286" s="87" t="s">
        <v>311</v>
      </c>
      <c r="J286" s="101"/>
      <c r="K286" s="90">
        <v>9.6999999999938087</v>
      </c>
      <c r="L286" s="88" t="s">
        <v>132</v>
      </c>
      <c r="M286" s="89">
        <v>6.3750000000000001E-2</v>
      </c>
      <c r="N286" s="89">
        <v>6.4699999999962232E-2</v>
      </c>
      <c r="O286" s="90">
        <v>218908.02720000001</v>
      </c>
      <c r="P286" s="102">
        <v>100.011</v>
      </c>
      <c r="Q286" s="90"/>
      <c r="R286" s="90">
        <v>791.43956711699991</v>
      </c>
      <c r="S286" s="91">
        <v>3.1583902351752993E-4</v>
      </c>
      <c r="T286" s="91">
        <f t="shared" si="8"/>
        <v>6.8285751299851675E-3</v>
      </c>
      <c r="U286" s="91">
        <f>R286/'סכום נכסי הקרן'!$C$42</f>
        <v>1.3453687210367342E-3</v>
      </c>
    </row>
    <row r="287" spans="2:21">
      <c r="B287" s="86" t="s">
        <v>696</v>
      </c>
      <c r="C287" s="87" t="s">
        <v>697</v>
      </c>
      <c r="D287" s="88" t="s">
        <v>29</v>
      </c>
      <c r="E287" s="88" t="s">
        <v>683</v>
      </c>
      <c r="F287" s="87" t="s">
        <v>698</v>
      </c>
      <c r="G287" s="88" t="s">
        <v>318</v>
      </c>
      <c r="H287" s="87" t="s">
        <v>695</v>
      </c>
      <c r="I287" s="87" t="s">
        <v>685</v>
      </c>
      <c r="J287" s="101"/>
      <c r="K287" s="90">
        <v>2.8800000000020893</v>
      </c>
      <c r="L287" s="88" t="s">
        <v>132</v>
      </c>
      <c r="M287" s="89">
        <v>3.0769999999999999E-2</v>
      </c>
      <c r="N287" s="89">
        <v>8.7500000000078335E-2</v>
      </c>
      <c r="O287" s="90">
        <v>122873.92736</v>
      </c>
      <c r="P287" s="102">
        <v>86.234669999999994</v>
      </c>
      <c r="Q287" s="90"/>
      <c r="R287" s="90">
        <v>383.04512923999994</v>
      </c>
      <c r="S287" s="91">
        <v>2.0478987893333335E-4</v>
      </c>
      <c r="T287" s="91">
        <f t="shared" si="8"/>
        <v>3.3049300943069244E-3</v>
      </c>
      <c r="U287" s="91">
        <f>R287/'סכום נכסי הקרן'!$C$42</f>
        <v>6.5113870601921282E-4</v>
      </c>
    </row>
    <row r="288" spans="2:21">
      <c r="B288" s="86" t="s">
        <v>699</v>
      </c>
      <c r="C288" s="87" t="s">
        <v>700</v>
      </c>
      <c r="D288" s="88" t="s">
        <v>29</v>
      </c>
      <c r="E288" s="88" t="s">
        <v>683</v>
      </c>
      <c r="F288" s="87" t="s">
        <v>701</v>
      </c>
      <c r="G288" s="88" t="s">
        <v>702</v>
      </c>
      <c r="H288" s="87" t="s">
        <v>703</v>
      </c>
      <c r="I288" s="87" t="s">
        <v>311</v>
      </c>
      <c r="J288" s="101"/>
      <c r="K288" s="90">
        <v>5.9600000000044888</v>
      </c>
      <c r="L288" s="88" t="s">
        <v>134</v>
      </c>
      <c r="M288" s="89">
        <v>4.3749999999999997E-2</v>
      </c>
      <c r="N288" s="89">
        <v>7.1200000000025646E-2</v>
      </c>
      <c r="O288" s="90">
        <v>55244.928</v>
      </c>
      <c r="P288" s="102">
        <v>86.129540000000006</v>
      </c>
      <c r="Q288" s="90"/>
      <c r="R288" s="90">
        <v>187.10273972100001</v>
      </c>
      <c r="S288" s="91">
        <v>3.6829952E-5</v>
      </c>
      <c r="T288" s="91">
        <f t="shared" si="8"/>
        <v>1.614330605007561E-3</v>
      </c>
      <c r="U288" s="91">
        <f>R288/'סכום נכסי הקרן'!$C$42</f>
        <v>3.1805608930807753E-4</v>
      </c>
    </row>
    <row r="289" spans="2:21">
      <c r="B289" s="86" t="s">
        <v>704</v>
      </c>
      <c r="C289" s="87" t="s">
        <v>705</v>
      </c>
      <c r="D289" s="88" t="s">
        <v>29</v>
      </c>
      <c r="E289" s="88" t="s">
        <v>683</v>
      </c>
      <c r="F289" s="87" t="s">
        <v>701</v>
      </c>
      <c r="G289" s="88" t="s">
        <v>702</v>
      </c>
      <c r="H289" s="87" t="s">
        <v>703</v>
      </c>
      <c r="I289" s="87" t="s">
        <v>311</v>
      </c>
      <c r="J289" s="101"/>
      <c r="K289" s="90">
        <v>5.0700000000094905</v>
      </c>
      <c r="L289" s="88" t="s">
        <v>134</v>
      </c>
      <c r="M289" s="89">
        <v>7.3749999999999996E-2</v>
      </c>
      <c r="N289" s="89">
        <v>7.0500000000151108E-2</v>
      </c>
      <c r="O289" s="90">
        <v>47188.375999999997</v>
      </c>
      <c r="P289" s="102">
        <v>101.65321</v>
      </c>
      <c r="Q289" s="90"/>
      <c r="R289" s="90">
        <v>188.62172850299999</v>
      </c>
      <c r="S289" s="91">
        <v>5.8985469999999998E-5</v>
      </c>
      <c r="T289" s="91">
        <f t="shared" si="8"/>
        <v>1.6274365065197583E-3</v>
      </c>
      <c r="U289" s="91">
        <f>R289/'סכום נכסי הקרן'!$C$42</f>
        <v>3.2063821949188012E-4</v>
      </c>
    </row>
    <row r="290" spans="2:21">
      <c r="B290" s="86" t="s">
        <v>706</v>
      </c>
      <c r="C290" s="87" t="s">
        <v>707</v>
      </c>
      <c r="D290" s="88" t="s">
        <v>29</v>
      </c>
      <c r="E290" s="88" t="s">
        <v>683</v>
      </c>
      <c r="F290" s="87" t="s">
        <v>701</v>
      </c>
      <c r="G290" s="88" t="s">
        <v>702</v>
      </c>
      <c r="H290" s="87" t="s">
        <v>703</v>
      </c>
      <c r="I290" s="87" t="s">
        <v>311</v>
      </c>
      <c r="J290" s="101"/>
      <c r="K290" s="90">
        <v>6.1700000000036717</v>
      </c>
      <c r="L290" s="88" t="s">
        <v>132</v>
      </c>
      <c r="M290" s="89">
        <v>8.1250000000000003E-2</v>
      </c>
      <c r="N290" s="89">
        <v>7.2699999999994575E-2</v>
      </c>
      <c r="O290" s="90">
        <v>43735.567999999999</v>
      </c>
      <c r="P290" s="102">
        <v>105.09396</v>
      </c>
      <c r="Q290" s="90"/>
      <c r="R290" s="90">
        <v>166.157834167</v>
      </c>
      <c r="S290" s="91">
        <v>8.7471136000000002E-5</v>
      </c>
      <c r="T290" s="91">
        <f t="shared" si="8"/>
        <v>1.4336170456805616E-3</v>
      </c>
      <c r="U290" s="91">
        <f>R290/'סכום נכסי הקרן'!$C$42</f>
        <v>2.824518284545707E-4</v>
      </c>
    </row>
    <row r="291" spans="2:21">
      <c r="B291" s="86" t="s">
        <v>708</v>
      </c>
      <c r="C291" s="87" t="s">
        <v>709</v>
      </c>
      <c r="D291" s="88" t="s">
        <v>29</v>
      </c>
      <c r="E291" s="88" t="s">
        <v>683</v>
      </c>
      <c r="F291" s="87" t="s">
        <v>710</v>
      </c>
      <c r="G291" s="88" t="s">
        <v>711</v>
      </c>
      <c r="H291" s="87" t="s">
        <v>535</v>
      </c>
      <c r="I291" s="87"/>
      <c r="J291" s="101"/>
      <c r="K291" s="90">
        <v>3.0299999999990197</v>
      </c>
      <c r="L291" s="88" t="s">
        <v>132</v>
      </c>
      <c r="M291" s="89">
        <v>0</v>
      </c>
      <c r="N291" s="89">
        <v>-9.4399999999960779E-2</v>
      </c>
      <c r="O291" s="90">
        <v>54412.078500000003</v>
      </c>
      <c r="P291" s="102">
        <v>129.624</v>
      </c>
      <c r="Q291" s="90"/>
      <c r="R291" s="90">
        <v>254.96997217500001</v>
      </c>
      <c r="S291" s="91">
        <v>8.6027001581027675E-5</v>
      </c>
      <c r="T291" s="91">
        <f t="shared" si="8"/>
        <v>2.1998920489021091E-3</v>
      </c>
      <c r="U291" s="91">
        <f>R291/'סכום נכסי הקרן'!$C$42</f>
        <v>4.3342364928431853E-4</v>
      </c>
    </row>
    <row r="292" spans="2:21">
      <c r="B292" s="92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0"/>
      <c r="P292" s="102"/>
      <c r="Q292" s="87"/>
      <c r="R292" s="87"/>
      <c r="S292" s="87"/>
      <c r="T292" s="91"/>
      <c r="U292" s="87"/>
    </row>
    <row r="293" spans="2:21">
      <c r="B293" s="85" t="s">
        <v>65</v>
      </c>
      <c r="C293" s="80"/>
      <c r="D293" s="81"/>
      <c r="E293" s="81"/>
      <c r="F293" s="80"/>
      <c r="G293" s="81"/>
      <c r="H293" s="80"/>
      <c r="I293" s="80"/>
      <c r="J293" s="99"/>
      <c r="K293" s="83">
        <v>5.1764091109116652</v>
      </c>
      <c r="L293" s="81"/>
      <c r="M293" s="82"/>
      <c r="N293" s="82">
        <v>6.9734291785042674E-2</v>
      </c>
      <c r="O293" s="83"/>
      <c r="P293" s="100"/>
      <c r="Q293" s="83"/>
      <c r="R293" s="83">
        <v>17084.340904326007</v>
      </c>
      <c r="S293" s="84"/>
      <c r="T293" s="84">
        <f t="shared" si="8"/>
        <v>0.1474044390229767</v>
      </c>
      <c r="U293" s="84">
        <f>R293/'סכום נכסי הקרן'!$C$42</f>
        <v>2.9041684074421273E-2</v>
      </c>
    </row>
    <row r="294" spans="2:21">
      <c r="B294" s="86" t="s">
        <v>712</v>
      </c>
      <c r="C294" s="87" t="s">
        <v>713</v>
      </c>
      <c r="D294" s="88" t="s">
        <v>29</v>
      </c>
      <c r="E294" s="88" t="s">
        <v>683</v>
      </c>
      <c r="F294" s="87"/>
      <c r="G294" s="88" t="s">
        <v>714</v>
      </c>
      <c r="H294" s="87" t="s">
        <v>715</v>
      </c>
      <c r="I294" s="87" t="s">
        <v>716</v>
      </c>
      <c r="J294" s="101"/>
      <c r="K294" s="90">
        <v>7.5200000000155818</v>
      </c>
      <c r="L294" s="88" t="s">
        <v>134</v>
      </c>
      <c r="M294" s="89">
        <v>4.2519999999999995E-2</v>
      </c>
      <c r="N294" s="89">
        <v>5.3300000000114534E-2</v>
      </c>
      <c r="O294" s="90">
        <v>46037.440000000002</v>
      </c>
      <c r="P294" s="102">
        <v>95.01267</v>
      </c>
      <c r="Q294" s="90"/>
      <c r="R294" s="90">
        <v>171.99992909099998</v>
      </c>
      <c r="S294" s="91">
        <v>3.6829952E-5</v>
      </c>
      <c r="T294" s="91">
        <f t="shared" si="8"/>
        <v>1.4840228956816664E-3</v>
      </c>
      <c r="U294" s="91">
        <f>R294/'סכום נכסי הקרן'!$C$42</f>
        <v>2.9238281005144497E-4</v>
      </c>
    </row>
    <row r="295" spans="2:21">
      <c r="B295" s="86" t="s">
        <v>717</v>
      </c>
      <c r="C295" s="87" t="s">
        <v>718</v>
      </c>
      <c r="D295" s="88" t="s">
        <v>29</v>
      </c>
      <c r="E295" s="88" t="s">
        <v>683</v>
      </c>
      <c r="F295" s="87"/>
      <c r="G295" s="88" t="s">
        <v>714</v>
      </c>
      <c r="H295" s="87" t="s">
        <v>719</v>
      </c>
      <c r="I295" s="87" t="s">
        <v>685</v>
      </c>
      <c r="J295" s="101"/>
      <c r="K295" s="90">
        <v>1.3899999984667342</v>
      </c>
      <c r="L295" s="88" t="s">
        <v>132</v>
      </c>
      <c r="M295" s="89">
        <v>4.4999999999999998E-2</v>
      </c>
      <c r="N295" s="89">
        <v>8.6799999816008111E-2</v>
      </c>
      <c r="O295" s="90">
        <v>29.924335999999997</v>
      </c>
      <c r="P295" s="102">
        <v>96.465000000000003</v>
      </c>
      <c r="Q295" s="90"/>
      <c r="R295" s="90">
        <v>0.10435244400000002</v>
      </c>
      <c r="S295" s="91">
        <v>5.9848671999999997E-8</v>
      </c>
      <c r="T295" s="91">
        <f t="shared" si="8"/>
        <v>9.0035744162665581E-7</v>
      </c>
      <c r="U295" s="91">
        <f>R295/'סכום נכסי הקרן'!$C$42</f>
        <v>1.7738879878440924E-7</v>
      </c>
    </row>
    <row r="296" spans="2:21">
      <c r="B296" s="86" t="s">
        <v>720</v>
      </c>
      <c r="C296" s="87" t="s">
        <v>721</v>
      </c>
      <c r="D296" s="88" t="s">
        <v>29</v>
      </c>
      <c r="E296" s="88" t="s">
        <v>683</v>
      </c>
      <c r="F296" s="87"/>
      <c r="G296" s="88" t="s">
        <v>714</v>
      </c>
      <c r="H296" s="87" t="s">
        <v>715</v>
      </c>
      <c r="I296" s="87" t="s">
        <v>716</v>
      </c>
      <c r="J296" s="101"/>
      <c r="K296" s="90">
        <v>6.8700000000124231</v>
      </c>
      <c r="L296" s="88" t="s">
        <v>132</v>
      </c>
      <c r="M296" s="89">
        <v>0.03</v>
      </c>
      <c r="N296" s="89">
        <v>6.9200000000130435E-2</v>
      </c>
      <c r="O296" s="90">
        <v>85169.26400000001</v>
      </c>
      <c r="P296" s="102">
        <v>78.692670000000007</v>
      </c>
      <c r="Q296" s="90"/>
      <c r="R296" s="90">
        <v>242.28440357699998</v>
      </c>
      <c r="S296" s="91">
        <v>4.8668150857142861E-5</v>
      </c>
      <c r="T296" s="91">
        <f t="shared" si="8"/>
        <v>2.090440409336535E-3</v>
      </c>
      <c r="U296" s="91">
        <f>R296/'סכום נכסי הקרן'!$C$42</f>
        <v>4.1185944159315564E-4</v>
      </c>
    </row>
    <row r="297" spans="2:21">
      <c r="B297" s="86" t="s">
        <v>722</v>
      </c>
      <c r="C297" s="87" t="s">
        <v>723</v>
      </c>
      <c r="D297" s="88" t="s">
        <v>29</v>
      </c>
      <c r="E297" s="88" t="s">
        <v>683</v>
      </c>
      <c r="F297" s="87"/>
      <c r="G297" s="88" t="s">
        <v>714</v>
      </c>
      <c r="H297" s="87" t="s">
        <v>715</v>
      </c>
      <c r="I297" s="87" t="s">
        <v>716</v>
      </c>
      <c r="J297" s="101"/>
      <c r="K297" s="90">
        <v>7.4199999999807513</v>
      </c>
      <c r="L297" s="88" t="s">
        <v>132</v>
      </c>
      <c r="M297" s="89">
        <v>3.5000000000000003E-2</v>
      </c>
      <c r="N297" s="89">
        <v>7.0999999999848032E-2</v>
      </c>
      <c r="O297" s="90">
        <v>34528.080000000002</v>
      </c>
      <c r="P297" s="102">
        <v>79.081890000000001</v>
      </c>
      <c r="Q297" s="90"/>
      <c r="R297" s="90">
        <v>98.709230144999992</v>
      </c>
      <c r="S297" s="91">
        <v>6.9056160000000009E-5</v>
      </c>
      <c r="T297" s="91">
        <f t="shared" si="8"/>
        <v>8.5166754616968008E-4</v>
      </c>
      <c r="U297" s="91">
        <f>R297/'סכום נכסי הקרן'!$C$42</f>
        <v>1.6779589526772697E-4</v>
      </c>
    </row>
    <row r="298" spans="2:21">
      <c r="B298" s="86" t="s">
        <v>724</v>
      </c>
      <c r="C298" s="87" t="s">
        <v>725</v>
      </c>
      <c r="D298" s="88" t="s">
        <v>29</v>
      </c>
      <c r="E298" s="88" t="s">
        <v>683</v>
      </c>
      <c r="F298" s="87"/>
      <c r="G298" s="88" t="s">
        <v>726</v>
      </c>
      <c r="H298" s="87" t="s">
        <v>727</v>
      </c>
      <c r="I298" s="87" t="s">
        <v>685</v>
      </c>
      <c r="J298" s="101"/>
      <c r="K298" s="90">
        <v>3.8900000000144317</v>
      </c>
      <c r="L298" s="88" t="s">
        <v>132</v>
      </c>
      <c r="M298" s="89">
        <v>5.5480000000000002E-2</v>
      </c>
      <c r="N298" s="89">
        <v>6.000000000017388E-2</v>
      </c>
      <c r="O298" s="90">
        <v>16113.103999999999</v>
      </c>
      <c r="P298" s="102">
        <v>98.737139999999997</v>
      </c>
      <c r="Q298" s="90"/>
      <c r="R298" s="90">
        <v>57.513271852999999</v>
      </c>
      <c r="S298" s="91">
        <v>3.2226208000000002E-5</v>
      </c>
      <c r="T298" s="91">
        <f t="shared" si="8"/>
        <v>4.9622701989754478E-4</v>
      </c>
      <c r="U298" s="91">
        <f>R298/'סכום נכסי הקרן'!$C$42</f>
        <v>9.7766854489434314E-5</v>
      </c>
    </row>
    <row r="299" spans="2:21">
      <c r="B299" s="86" t="s">
        <v>728</v>
      </c>
      <c r="C299" s="87" t="s">
        <v>729</v>
      </c>
      <c r="D299" s="88" t="s">
        <v>29</v>
      </c>
      <c r="E299" s="88" t="s">
        <v>683</v>
      </c>
      <c r="F299" s="87"/>
      <c r="G299" s="88" t="s">
        <v>714</v>
      </c>
      <c r="H299" s="87" t="s">
        <v>727</v>
      </c>
      <c r="I299" s="87" t="s">
        <v>311</v>
      </c>
      <c r="J299" s="101"/>
      <c r="K299" s="90">
        <v>7.859999999997819</v>
      </c>
      <c r="L299" s="88" t="s">
        <v>134</v>
      </c>
      <c r="M299" s="89">
        <v>4.2500000000000003E-2</v>
      </c>
      <c r="N299" s="89">
        <v>5.4499999999987885E-2</v>
      </c>
      <c r="O299" s="90">
        <v>92074.880000000005</v>
      </c>
      <c r="P299" s="102">
        <v>91.161519999999996</v>
      </c>
      <c r="Q299" s="90"/>
      <c r="R299" s="90">
        <v>330.05652345200002</v>
      </c>
      <c r="S299" s="91">
        <v>7.3659904E-5</v>
      </c>
      <c r="T299" s="91">
        <f t="shared" si="8"/>
        <v>2.8477420907116564E-3</v>
      </c>
      <c r="U299" s="91">
        <f>R299/'סכום נכסי הקרן'!$C$42</f>
        <v>5.6106333480899085E-4</v>
      </c>
    </row>
    <row r="300" spans="2:21">
      <c r="B300" s="86" t="s">
        <v>730</v>
      </c>
      <c r="C300" s="87" t="s">
        <v>731</v>
      </c>
      <c r="D300" s="88" t="s">
        <v>29</v>
      </c>
      <c r="E300" s="88" t="s">
        <v>683</v>
      </c>
      <c r="F300" s="87"/>
      <c r="G300" s="88" t="s">
        <v>732</v>
      </c>
      <c r="H300" s="87" t="s">
        <v>727</v>
      </c>
      <c r="I300" s="87" t="s">
        <v>311</v>
      </c>
      <c r="J300" s="101"/>
      <c r="K300" s="90">
        <v>3.8799999999977577</v>
      </c>
      <c r="L300" s="88" t="s">
        <v>132</v>
      </c>
      <c r="M300" s="89">
        <v>4.2500000000000003E-2</v>
      </c>
      <c r="N300" s="89">
        <v>6.0499999999822494E-2</v>
      </c>
      <c r="O300" s="90">
        <v>15798.702813</v>
      </c>
      <c r="P300" s="102">
        <v>93.713059999999999</v>
      </c>
      <c r="Q300" s="90"/>
      <c r="R300" s="90">
        <v>53.521691399000012</v>
      </c>
      <c r="S300" s="91">
        <v>3.9192900341370889E-5</v>
      </c>
      <c r="T300" s="91">
        <f t="shared" si="8"/>
        <v>4.6178748951519559E-4</v>
      </c>
      <c r="U300" s="91">
        <f>R300/'סכום נכסי הקרן'!$C$42</f>
        <v>9.0981563845102256E-5</v>
      </c>
    </row>
    <row r="301" spans="2:21">
      <c r="B301" s="86" t="s">
        <v>733</v>
      </c>
      <c r="C301" s="87" t="s">
        <v>734</v>
      </c>
      <c r="D301" s="88" t="s">
        <v>29</v>
      </c>
      <c r="E301" s="88" t="s">
        <v>683</v>
      </c>
      <c r="F301" s="87"/>
      <c r="G301" s="88" t="s">
        <v>726</v>
      </c>
      <c r="H301" s="87" t="s">
        <v>727</v>
      </c>
      <c r="I301" s="87" t="s">
        <v>685</v>
      </c>
      <c r="J301" s="101"/>
      <c r="K301" s="90">
        <v>3.9799999999945612</v>
      </c>
      <c r="L301" s="88" t="s">
        <v>135</v>
      </c>
      <c r="M301" s="89">
        <v>4.6249999999999999E-2</v>
      </c>
      <c r="N301" s="89">
        <v>6.5599999999919098E-2</v>
      </c>
      <c r="O301" s="90">
        <v>69056.160000000003</v>
      </c>
      <c r="P301" s="102">
        <v>92.972350000000006</v>
      </c>
      <c r="Q301" s="90"/>
      <c r="R301" s="90">
        <v>286.80823512199999</v>
      </c>
      <c r="S301" s="91">
        <v>1.3811232000000002E-4</v>
      </c>
      <c r="T301" s="91">
        <f t="shared" si="8"/>
        <v>2.4745939712911779E-3</v>
      </c>
      <c r="U301" s="91">
        <f>R301/'סכום נכסי הקרן'!$C$42</f>
        <v>4.8754553664088579E-4</v>
      </c>
    </row>
    <row r="302" spans="2:21">
      <c r="B302" s="86" t="s">
        <v>735</v>
      </c>
      <c r="C302" s="87" t="s">
        <v>736</v>
      </c>
      <c r="D302" s="88" t="s">
        <v>29</v>
      </c>
      <c r="E302" s="88" t="s">
        <v>683</v>
      </c>
      <c r="F302" s="87"/>
      <c r="G302" s="88" t="s">
        <v>714</v>
      </c>
      <c r="H302" s="87" t="s">
        <v>737</v>
      </c>
      <c r="I302" s="87" t="s">
        <v>716</v>
      </c>
      <c r="J302" s="101"/>
      <c r="K302" s="90">
        <v>4.1000000000056334</v>
      </c>
      <c r="L302" s="88" t="s">
        <v>132</v>
      </c>
      <c r="M302" s="89">
        <v>3.2000000000000001E-2</v>
      </c>
      <c r="N302" s="89">
        <v>0.11760000000024379</v>
      </c>
      <c r="O302" s="90">
        <v>73659.903999999995</v>
      </c>
      <c r="P302" s="102">
        <v>73.328329999999994</v>
      </c>
      <c r="Q302" s="90"/>
      <c r="R302" s="90">
        <v>195.25909149899999</v>
      </c>
      <c r="S302" s="91">
        <v>5.8927923199999995E-5</v>
      </c>
      <c r="T302" s="91">
        <f t="shared" si="8"/>
        <v>1.6847039641580863E-3</v>
      </c>
      <c r="U302" s="91">
        <f>R302/'סכום נכסי הקרן'!$C$42</f>
        <v>3.3192107788814851E-4</v>
      </c>
    </row>
    <row r="303" spans="2:21">
      <c r="B303" s="86" t="s">
        <v>738</v>
      </c>
      <c r="C303" s="87" t="s">
        <v>739</v>
      </c>
      <c r="D303" s="88" t="s">
        <v>29</v>
      </c>
      <c r="E303" s="88" t="s">
        <v>683</v>
      </c>
      <c r="F303" s="87"/>
      <c r="G303" s="88" t="s">
        <v>726</v>
      </c>
      <c r="H303" s="87" t="s">
        <v>684</v>
      </c>
      <c r="I303" s="87" t="s">
        <v>685</v>
      </c>
      <c r="J303" s="101"/>
      <c r="K303" s="90">
        <v>7.1699999999913597</v>
      </c>
      <c r="L303" s="88" t="s">
        <v>132</v>
      </c>
      <c r="M303" s="89">
        <v>6.7419999999999994E-2</v>
      </c>
      <c r="N303" s="89">
        <v>6.1599999999945435E-2</v>
      </c>
      <c r="O303" s="90">
        <v>34528.080000000002</v>
      </c>
      <c r="P303" s="102">
        <v>105.70751</v>
      </c>
      <c r="Q303" s="90"/>
      <c r="R303" s="90">
        <v>131.94306804199999</v>
      </c>
      <c r="S303" s="91">
        <v>2.7622464E-5</v>
      </c>
      <c r="T303" s="91">
        <f t="shared" si="8"/>
        <v>1.138410550141661E-3</v>
      </c>
      <c r="U303" s="91">
        <f>R303/'סכום נכסי הקרן'!$C$42</f>
        <v>2.2429012154137905E-4</v>
      </c>
    </row>
    <row r="304" spans="2:21">
      <c r="B304" s="86" t="s">
        <v>740</v>
      </c>
      <c r="C304" s="87" t="s">
        <v>741</v>
      </c>
      <c r="D304" s="88" t="s">
        <v>29</v>
      </c>
      <c r="E304" s="88" t="s">
        <v>683</v>
      </c>
      <c r="F304" s="87"/>
      <c r="G304" s="88" t="s">
        <v>726</v>
      </c>
      <c r="H304" s="87" t="s">
        <v>684</v>
      </c>
      <c r="I304" s="87" t="s">
        <v>685</v>
      </c>
      <c r="J304" s="101"/>
      <c r="K304" s="90">
        <v>5.5700000000084771</v>
      </c>
      <c r="L304" s="88" t="s">
        <v>132</v>
      </c>
      <c r="M304" s="89">
        <v>3.9329999999999997E-2</v>
      </c>
      <c r="N304" s="89">
        <v>6.3600000000115967E-2</v>
      </c>
      <c r="O304" s="90">
        <v>71703.3128</v>
      </c>
      <c r="P304" s="102">
        <v>87.835650000000001</v>
      </c>
      <c r="Q304" s="90"/>
      <c r="R304" s="90">
        <v>227.67657125099998</v>
      </c>
      <c r="S304" s="91">
        <v>4.7802208533333336E-5</v>
      </c>
      <c r="T304" s="91">
        <f t="shared" si="8"/>
        <v>1.9644033944224569E-3</v>
      </c>
      <c r="U304" s="91">
        <f>R304/'סכום נכסי הקרן'!$C$42</f>
        <v>3.8702757633130128E-4</v>
      </c>
    </row>
    <row r="305" spans="2:21">
      <c r="B305" s="86" t="s">
        <v>742</v>
      </c>
      <c r="C305" s="87" t="s">
        <v>743</v>
      </c>
      <c r="D305" s="88" t="s">
        <v>29</v>
      </c>
      <c r="E305" s="88" t="s">
        <v>683</v>
      </c>
      <c r="F305" s="87"/>
      <c r="G305" s="88" t="s">
        <v>744</v>
      </c>
      <c r="H305" s="87" t="s">
        <v>684</v>
      </c>
      <c r="I305" s="87" t="s">
        <v>311</v>
      </c>
      <c r="J305" s="101"/>
      <c r="K305" s="90">
        <v>3.220000000007091</v>
      </c>
      <c r="L305" s="88" t="s">
        <v>132</v>
      </c>
      <c r="M305" s="89">
        <v>4.7500000000000001E-2</v>
      </c>
      <c r="N305" s="89">
        <v>7.9200000000169718E-2</v>
      </c>
      <c r="O305" s="90">
        <v>52943.055999999997</v>
      </c>
      <c r="P305" s="102">
        <v>89.882170000000002</v>
      </c>
      <c r="Q305" s="90"/>
      <c r="R305" s="90">
        <v>172.02471244900005</v>
      </c>
      <c r="S305" s="91">
        <v>3.5295370666666665E-5</v>
      </c>
      <c r="T305" s="91">
        <f t="shared" si="8"/>
        <v>1.4842367275762396E-3</v>
      </c>
      <c r="U305" s="91">
        <f>R305/'סכום נכסי הקרן'!$C$42</f>
        <v>2.9242493930052587E-4</v>
      </c>
    </row>
    <row r="306" spans="2:21">
      <c r="B306" s="86" t="s">
        <v>745</v>
      </c>
      <c r="C306" s="87" t="s">
        <v>746</v>
      </c>
      <c r="D306" s="88" t="s">
        <v>29</v>
      </c>
      <c r="E306" s="88" t="s">
        <v>683</v>
      </c>
      <c r="F306" s="87"/>
      <c r="G306" s="88" t="s">
        <v>744</v>
      </c>
      <c r="H306" s="87" t="s">
        <v>684</v>
      </c>
      <c r="I306" s="87" t="s">
        <v>311</v>
      </c>
      <c r="J306" s="101"/>
      <c r="K306" s="90">
        <v>6.1699999999737418</v>
      </c>
      <c r="L306" s="88" t="s">
        <v>132</v>
      </c>
      <c r="M306" s="89">
        <v>5.1249999999999997E-2</v>
      </c>
      <c r="N306" s="89">
        <v>7.7899999999687164E-2</v>
      </c>
      <c r="O306" s="90">
        <v>37865.794399999999</v>
      </c>
      <c r="P306" s="102">
        <v>84.302419999999998</v>
      </c>
      <c r="Q306" s="90"/>
      <c r="R306" s="90">
        <v>115.397233859</v>
      </c>
      <c r="S306" s="91">
        <v>2.5243862933333333E-5</v>
      </c>
      <c r="T306" s="91">
        <f t="shared" si="8"/>
        <v>9.9565237061512548E-4</v>
      </c>
      <c r="U306" s="91">
        <f>R306/'סכום נכסי הקרן'!$C$42</f>
        <v>1.9616384545139703E-4</v>
      </c>
    </row>
    <row r="307" spans="2:21">
      <c r="B307" s="86" t="s">
        <v>747</v>
      </c>
      <c r="C307" s="87" t="s">
        <v>748</v>
      </c>
      <c r="D307" s="88" t="s">
        <v>29</v>
      </c>
      <c r="E307" s="88" t="s">
        <v>683</v>
      </c>
      <c r="F307" s="87"/>
      <c r="G307" s="88" t="s">
        <v>749</v>
      </c>
      <c r="H307" s="87" t="s">
        <v>688</v>
      </c>
      <c r="I307" s="87" t="s">
        <v>311</v>
      </c>
      <c r="J307" s="101"/>
      <c r="K307" s="90">
        <v>7.5400000000126735</v>
      </c>
      <c r="L307" s="88" t="s">
        <v>132</v>
      </c>
      <c r="M307" s="89">
        <v>3.3000000000000002E-2</v>
      </c>
      <c r="N307" s="89">
        <v>5.8400000000121903E-2</v>
      </c>
      <c r="O307" s="90">
        <v>69056.160000000003</v>
      </c>
      <c r="P307" s="102">
        <v>82.811999999999998</v>
      </c>
      <c r="Q307" s="90"/>
      <c r="R307" s="90">
        <v>206.73023579700001</v>
      </c>
      <c r="S307" s="91">
        <v>1.7264040000000002E-5</v>
      </c>
      <c r="T307" s="91">
        <f t="shared" si="8"/>
        <v>1.7836774978558451E-3</v>
      </c>
      <c r="U307" s="91">
        <f>R307/'סכום נכסי הקרן'!$C$42</f>
        <v>3.5142088478969888E-4</v>
      </c>
    </row>
    <row r="308" spans="2:21">
      <c r="B308" s="86" t="s">
        <v>750</v>
      </c>
      <c r="C308" s="87" t="s">
        <v>751</v>
      </c>
      <c r="D308" s="88" t="s">
        <v>29</v>
      </c>
      <c r="E308" s="88" t="s">
        <v>683</v>
      </c>
      <c r="F308" s="87"/>
      <c r="G308" s="88" t="s">
        <v>714</v>
      </c>
      <c r="H308" s="87" t="s">
        <v>688</v>
      </c>
      <c r="I308" s="87" t="s">
        <v>311</v>
      </c>
      <c r="J308" s="101"/>
      <c r="K308" s="90">
        <v>6.850000000000346</v>
      </c>
      <c r="L308" s="88" t="s">
        <v>134</v>
      </c>
      <c r="M308" s="89">
        <v>5.7999999999999996E-2</v>
      </c>
      <c r="N308" s="89">
        <v>5.3600000000033149E-2</v>
      </c>
      <c r="O308" s="90">
        <v>34528.080000000002</v>
      </c>
      <c r="P308" s="102">
        <v>106.67863</v>
      </c>
      <c r="Q308" s="90"/>
      <c r="R308" s="90">
        <v>144.83898020699999</v>
      </c>
      <c r="S308" s="91">
        <v>6.9056160000000009E-5</v>
      </c>
      <c r="T308" s="91">
        <f t="shared" si="8"/>
        <v>1.2496770431844255E-3</v>
      </c>
      <c r="U308" s="91">
        <f>R308/'סכום נכסי הקרן'!$C$42</f>
        <v>2.46211892421787E-4</v>
      </c>
    </row>
    <row r="309" spans="2:21">
      <c r="B309" s="86" t="s">
        <v>752</v>
      </c>
      <c r="C309" s="87" t="s">
        <v>753</v>
      </c>
      <c r="D309" s="88" t="s">
        <v>29</v>
      </c>
      <c r="E309" s="88" t="s">
        <v>683</v>
      </c>
      <c r="F309" s="87"/>
      <c r="G309" s="88" t="s">
        <v>754</v>
      </c>
      <c r="H309" s="87" t="s">
        <v>688</v>
      </c>
      <c r="I309" s="87" t="s">
        <v>685</v>
      </c>
      <c r="J309" s="101"/>
      <c r="K309" s="90">
        <v>7.5900000000036343</v>
      </c>
      <c r="L309" s="88" t="s">
        <v>132</v>
      </c>
      <c r="M309" s="89">
        <v>5.5E-2</v>
      </c>
      <c r="N309" s="89">
        <v>5.6000000000012012E-2</v>
      </c>
      <c r="O309" s="90">
        <v>92074.880000000005</v>
      </c>
      <c r="P309" s="102">
        <v>100.00783</v>
      </c>
      <c r="Q309" s="90"/>
      <c r="R309" s="90">
        <v>332.87676448100001</v>
      </c>
      <c r="S309" s="91">
        <v>8.370443636363637E-5</v>
      </c>
      <c r="T309" s="91">
        <f t="shared" si="8"/>
        <v>2.872075253408267E-3</v>
      </c>
      <c r="U309" s="91">
        <f>R309/'סכום נכסי הקרן'!$C$42</f>
        <v>5.6585746467543475E-4</v>
      </c>
    </row>
    <row r="310" spans="2:21">
      <c r="B310" s="86" t="s">
        <v>755</v>
      </c>
      <c r="C310" s="87" t="s">
        <v>756</v>
      </c>
      <c r="D310" s="88" t="s">
        <v>29</v>
      </c>
      <c r="E310" s="88" t="s">
        <v>683</v>
      </c>
      <c r="F310" s="87"/>
      <c r="G310" s="88" t="s">
        <v>726</v>
      </c>
      <c r="H310" s="87" t="s">
        <v>688</v>
      </c>
      <c r="I310" s="87" t="s">
        <v>685</v>
      </c>
      <c r="J310" s="101"/>
      <c r="K310" s="90">
        <v>4.6000000000022911</v>
      </c>
      <c r="L310" s="88" t="s">
        <v>134</v>
      </c>
      <c r="M310" s="89">
        <v>4.1250000000000002E-2</v>
      </c>
      <c r="N310" s="89">
        <v>5.200000000000763E-2</v>
      </c>
      <c r="O310" s="90">
        <v>68365.598400000003</v>
      </c>
      <c r="P310" s="102">
        <v>97.414000000000001</v>
      </c>
      <c r="Q310" s="90"/>
      <c r="R310" s="90">
        <v>261.87533450900003</v>
      </c>
      <c r="S310" s="91">
        <v>6.8365598400000002E-5</v>
      </c>
      <c r="T310" s="91">
        <f t="shared" si="8"/>
        <v>2.2594718165263854E-3</v>
      </c>
      <c r="U310" s="91">
        <f>R310/'סכום נכסי הקרן'!$C$42</f>
        <v>4.4516207995872966E-4</v>
      </c>
    </row>
    <row r="311" spans="2:21">
      <c r="B311" s="86" t="s">
        <v>757</v>
      </c>
      <c r="C311" s="87" t="s">
        <v>758</v>
      </c>
      <c r="D311" s="88" t="s">
        <v>29</v>
      </c>
      <c r="E311" s="88" t="s">
        <v>683</v>
      </c>
      <c r="F311" s="87"/>
      <c r="G311" s="88" t="s">
        <v>714</v>
      </c>
      <c r="H311" s="87" t="s">
        <v>688</v>
      </c>
      <c r="I311" s="87" t="s">
        <v>311</v>
      </c>
      <c r="J311" s="101"/>
      <c r="K311" s="90">
        <v>7.0600000000093566</v>
      </c>
      <c r="L311" s="88" t="s">
        <v>132</v>
      </c>
      <c r="M311" s="89">
        <v>0.06</v>
      </c>
      <c r="N311" s="89">
        <v>6.9100000000090991E-2</v>
      </c>
      <c r="O311" s="90">
        <v>57546.8</v>
      </c>
      <c r="P311" s="102">
        <v>93.504329999999996</v>
      </c>
      <c r="Q311" s="90"/>
      <c r="R311" s="90">
        <v>194.518637353</v>
      </c>
      <c r="S311" s="91">
        <v>4.7955666666666672E-5</v>
      </c>
      <c r="T311" s="91">
        <f t="shared" si="8"/>
        <v>1.6783152934669197E-3</v>
      </c>
      <c r="U311" s="91">
        <f>R311/'סכום נכסי הקרן'!$C$42</f>
        <v>3.3066237932317889E-4</v>
      </c>
    </row>
    <row r="312" spans="2:21">
      <c r="B312" s="86" t="s">
        <v>759</v>
      </c>
      <c r="C312" s="87" t="s">
        <v>760</v>
      </c>
      <c r="D312" s="88" t="s">
        <v>29</v>
      </c>
      <c r="E312" s="88" t="s">
        <v>683</v>
      </c>
      <c r="F312" s="87"/>
      <c r="G312" s="88" t="s">
        <v>761</v>
      </c>
      <c r="H312" s="87" t="s">
        <v>688</v>
      </c>
      <c r="I312" s="87" t="s">
        <v>311</v>
      </c>
      <c r="J312" s="101"/>
      <c r="K312" s="90">
        <v>7.1300000000205666</v>
      </c>
      <c r="L312" s="88" t="s">
        <v>132</v>
      </c>
      <c r="M312" s="89">
        <v>6.3750000000000001E-2</v>
      </c>
      <c r="N312" s="89">
        <v>5.6500000000211104E-2</v>
      </c>
      <c r="O312" s="90">
        <v>19335.7248</v>
      </c>
      <c r="P312" s="102">
        <v>105.03675</v>
      </c>
      <c r="Q312" s="90"/>
      <c r="R312" s="90">
        <v>73.419265173000014</v>
      </c>
      <c r="S312" s="91">
        <v>2.7622464E-5</v>
      </c>
      <c r="T312" s="91">
        <f t="shared" si="8"/>
        <v>6.3346462453022488E-4</v>
      </c>
      <c r="U312" s="91">
        <f>R312/'סכום נכסי הקרן'!$C$42</f>
        <v>1.2480546461060828E-4</v>
      </c>
    </row>
    <row r="313" spans="2:21">
      <c r="B313" s="86" t="s">
        <v>762</v>
      </c>
      <c r="C313" s="87" t="s">
        <v>763</v>
      </c>
      <c r="D313" s="88" t="s">
        <v>29</v>
      </c>
      <c r="E313" s="88" t="s">
        <v>683</v>
      </c>
      <c r="F313" s="87"/>
      <c r="G313" s="88" t="s">
        <v>726</v>
      </c>
      <c r="H313" s="87" t="s">
        <v>688</v>
      </c>
      <c r="I313" s="87" t="s">
        <v>685</v>
      </c>
      <c r="J313" s="101"/>
      <c r="K313" s="90">
        <v>3.8199999999915843</v>
      </c>
      <c r="L313" s="88" t="s">
        <v>132</v>
      </c>
      <c r="M313" s="89">
        <v>8.1250000000000003E-2</v>
      </c>
      <c r="N313" s="89">
        <v>7.6299999999827006E-2</v>
      </c>
      <c r="O313" s="90">
        <v>46037.440000000002</v>
      </c>
      <c r="P313" s="102">
        <v>102.81816999999999</v>
      </c>
      <c r="Q313" s="90"/>
      <c r="R313" s="90">
        <v>171.11548919200001</v>
      </c>
      <c r="S313" s="91">
        <v>2.6307108571428572E-5</v>
      </c>
      <c r="T313" s="91">
        <f t="shared" si="8"/>
        <v>1.4763919096288994E-3</v>
      </c>
      <c r="U313" s="91">
        <f>R313/'סכום נכסי הקרן'!$C$42</f>
        <v>2.9087934999563059E-4</v>
      </c>
    </row>
    <row r="314" spans="2:21">
      <c r="B314" s="86" t="s">
        <v>764</v>
      </c>
      <c r="C314" s="87" t="s">
        <v>765</v>
      </c>
      <c r="D314" s="88" t="s">
        <v>29</v>
      </c>
      <c r="E314" s="88" t="s">
        <v>683</v>
      </c>
      <c r="F314" s="87"/>
      <c r="G314" s="88" t="s">
        <v>726</v>
      </c>
      <c r="H314" s="87" t="s">
        <v>695</v>
      </c>
      <c r="I314" s="87" t="s">
        <v>685</v>
      </c>
      <c r="J314" s="101"/>
      <c r="K314" s="90">
        <v>4.5399999999939622</v>
      </c>
      <c r="L314" s="88" t="s">
        <v>134</v>
      </c>
      <c r="M314" s="89">
        <v>7.2499999999999995E-2</v>
      </c>
      <c r="N314" s="89">
        <v>7.7099999999909435E-2</v>
      </c>
      <c r="O314" s="90">
        <v>82176.830400000006</v>
      </c>
      <c r="P314" s="102">
        <v>97.38861</v>
      </c>
      <c r="Q314" s="90"/>
      <c r="R314" s="90">
        <v>314.697394035</v>
      </c>
      <c r="S314" s="91">
        <v>6.5741464320000003E-5</v>
      </c>
      <c r="T314" s="91">
        <f t="shared" si="8"/>
        <v>2.7152228517036765E-3</v>
      </c>
      <c r="U314" s="91">
        <f>R314/'סכום נכסי הקרן'!$C$42</f>
        <v>5.3495433905172889E-4</v>
      </c>
    </row>
    <row r="315" spans="2:21">
      <c r="B315" s="86" t="s">
        <v>766</v>
      </c>
      <c r="C315" s="87" t="s">
        <v>767</v>
      </c>
      <c r="D315" s="88" t="s">
        <v>29</v>
      </c>
      <c r="E315" s="88" t="s">
        <v>683</v>
      </c>
      <c r="F315" s="87"/>
      <c r="G315" s="88" t="s">
        <v>768</v>
      </c>
      <c r="H315" s="87" t="s">
        <v>695</v>
      </c>
      <c r="I315" s="87" t="s">
        <v>685</v>
      </c>
      <c r="J315" s="101"/>
      <c r="K315" s="90">
        <v>3.4999999999887459</v>
      </c>
      <c r="L315" s="88" t="s">
        <v>132</v>
      </c>
      <c r="M315" s="89">
        <v>2.6249999999999999E-2</v>
      </c>
      <c r="N315" s="89">
        <v>7.6099999999799689E-2</v>
      </c>
      <c r="O315" s="90">
        <v>58363.96456</v>
      </c>
      <c r="P315" s="102">
        <v>84.22963</v>
      </c>
      <c r="Q315" s="90"/>
      <c r="R315" s="90">
        <v>177.712490796</v>
      </c>
      <c r="S315" s="91">
        <v>4.7004295462654017E-5</v>
      </c>
      <c r="T315" s="91">
        <f t="shared" si="8"/>
        <v>1.5333111274153498E-3</v>
      </c>
      <c r="U315" s="91">
        <f>R315/'סכום נכסי הקרן'!$C$42</f>
        <v>3.0209359803099405E-4</v>
      </c>
    </row>
    <row r="316" spans="2:21">
      <c r="B316" s="86" t="s">
        <v>769</v>
      </c>
      <c r="C316" s="87" t="s">
        <v>770</v>
      </c>
      <c r="D316" s="88" t="s">
        <v>29</v>
      </c>
      <c r="E316" s="88" t="s">
        <v>683</v>
      </c>
      <c r="F316" s="87"/>
      <c r="G316" s="88" t="s">
        <v>768</v>
      </c>
      <c r="H316" s="87" t="s">
        <v>695</v>
      </c>
      <c r="I316" s="87" t="s">
        <v>685</v>
      </c>
      <c r="J316" s="101"/>
      <c r="K316" s="90">
        <v>2.3200000000038736</v>
      </c>
      <c r="L316" s="88" t="s">
        <v>132</v>
      </c>
      <c r="M316" s="89">
        <v>7.0499999999999993E-2</v>
      </c>
      <c r="N316" s="89">
        <v>7.2000000000145267E-2</v>
      </c>
      <c r="O316" s="90">
        <v>23018.720000000001</v>
      </c>
      <c r="P316" s="102">
        <v>99.263580000000005</v>
      </c>
      <c r="Q316" s="90"/>
      <c r="R316" s="90">
        <v>82.599880773999999</v>
      </c>
      <c r="S316" s="91">
        <v>2.8773400000000001E-5</v>
      </c>
      <c r="T316" s="91">
        <f t="shared" si="8"/>
        <v>7.1267537665284993E-4</v>
      </c>
      <c r="U316" s="91">
        <f>R316/'סכום נכסי הקרן'!$C$42</f>
        <v>1.4041160004106158E-4</v>
      </c>
    </row>
    <row r="317" spans="2:21">
      <c r="B317" s="86" t="s">
        <v>771</v>
      </c>
      <c r="C317" s="87" t="s">
        <v>772</v>
      </c>
      <c r="D317" s="88" t="s">
        <v>29</v>
      </c>
      <c r="E317" s="88" t="s">
        <v>683</v>
      </c>
      <c r="F317" s="87"/>
      <c r="G317" s="88" t="s">
        <v>773</v>
      </c>
      <c r="H317" s="87" t="s">
        <v>695</v>
      </c>
      <c r="I317" s="87" t="s">
        <v>685</v>
      </c>
      <c r="J317" s="101"/>
      <c r="K317" s="90">
        <v>5.4900000000060807</v>
      </c>
      <c r="L317" s="88" t="s">
        <v>132</v>
      </c>
      <c r="M317" s="89">
        <v>0.04</v>
      </c>
      <c r="N317" s="89">
        <v>5.6800000000047791E-2</v>
      </c>
      <c r="O317" s="90">
        <v>85744.732000000018</v>
      </c>
      <c r="P317" s="102">
        <v>91.793890000000005</v>
      </c>
      <c r="Q317" s="90"/>
      <c r="R317" s="90">
        <v>284.53095282300001</v>
      </c>
      <c r="S317" s="91">
        <v>1.7148946400000003E-4</v>
      </c>
      <c r="T317" s="91">
        <f t="shared" si="8"/>
        <v>2.4549454802161698E-3</v>
      </c>
      <c r="U317" s="91">
        <f>R317/'סכום נכסי הקרן'!$C$42</f>
        <v>4.8367438273180623E-4</v>
      </c>
    </row>
    <row r="318" spans="2:21">
      <c r="B318" s="86" t="s">
        <v>774</v>
      </c>
      <c r="C318" s="87" t="s">
        <v>775</v>
      </c>
      <c r="D318" s="88" t="s">
        <v>29</v>
      </c>
      <c r="E318" s="88" t="s">
        <v>683</v>
      </c>
      <c r="F318" s="87"/>
      <c r="G318" s="88" t="s">
        <v>776</v>
      </c>
      <c r="H318" s="87" t="s">
        <v>695</v>
      </c>
      <c r="I318" s="87" t="s">
        <v>311</v>
      </c>
      <c r="J318" s="101"/>
      <c r="K318" s="90">
        <v>3.7900000000292771</v>
      </c>
      <c r="L318" s="88" t="s">
        <v>132</v>
      </c>
      <c r="M318" s="89">
        <v>5.5E-2</v>
      </c>
      <c r="N318" s="89">
        <v>8.7900000000874445E-2</v>
      </c>
      <c r="O318" s="90">
        <v>16113.103999999999</v>
      </c>
      <c r="P318" s="102">
        <v>88.544110000000003</v>
      </c>
      <c r="Q318" s="90"/>
      <c r="R318" s="90">
        <v>51.575945031000003</v>
      </c>
      <c r="S318" s="91">
        <v>1.6113104000000001E-5</v>
      </c>
      <c r="T318" s="91">
        <f t="shared" si="8"/>
        <v>4.4499950492379642E-4</v>
      </c>
      <c r="U318" s="91">
        <f>R318/'סכום נכסי הקרן'!$C$42</f>
        <v>8.7673988116845737E-5</v>
      </c>
    </row>
    <row r="319" spans="2:21">
      <c r="B319" s="86" t="s">
        <v>777</v>
      </c>
      <c r="C319" s="87" t="s">
        <v>778</v>
      </c>
      <c r="D319" s="88" t="s">
        <v>29</v>
      </c>
      <c r="E319" s="88" t="s">
        <v>683</v>
      </c>
      <c r="F319" s="87"/>
      <c r="G319" s="88" t="s">
        <v>776</v>
      </c>
      <c r="H319" s="87" t="s">
        <v>695</v>
      </c>
      <c r="I319" s="87" t="s">
        <v>311</v>
      </c>
      <c r="J319" s="101"/>
      <c r="K319" s="90">
        <v>3.3799999999906296</v>
      </c>
      <c r="L319" s="88" t="s">
        <v>132</v>
      </c>
      <c r="M319" s="89">
        <v>0.06</v>
      </c>
      <c r="N319" s="89">
        <v>8.2999999999783747E-2</v>
      </c>
      <c r="O319" s="90">
        <v>49513.26672</v>
      </c>
      <c r="P319" s="102">
        <v>93.00967</v>
      </c>
      <c r="Q319" s="90"/>
      <c r="R319" s="90">
        <v>166.47842946200001</v>
      </c>
      <c r="S319" s="91">
        <v>6.601768896E-5</v>
      </c>
      <c r="T319" s="91">
        <f t="shared" si="8"/>
        <v>1.4363831558792241E-3</v>
      </c>
      <c r="U319" s="91">
        <f>R319/'סכום נכסי הקרן'!$C$42</f>
        <v>2.8299680863995078E-4</v>
      </c>
    </row>
    <row r="320" spans="2:21">
      <c r="B320" s="86" t="s">
        <v>779</v>
      </c>
      <c r="C320" s="87" t="s">
        <v>780</v>
      </c>
      <c r="D320" s="88" t="s">
        <v>29</v>
      </c>
      <c r="E320" s="88" t="s">
        <v>683</v>
      </c>
      <c r="F320" s="87"/>
      <c r="G320" s="88" t="s">
        <v>781</v>
      </c>
      <c r="H320" s="87" t="s">
        <v>695</v>
      </c>
      <c r="I320" s="87" t="s">
        <v>311</v>
      </c>
      <c r="J320" s="101"/>
      <c r="K320" s="90">
        <v>6.3899999999957755</v>
      </c>
      <c r="L320" s="88" t="s">
        <v>134</v>
      </c>
      <c r="M320" s="89">
        <v>6.6250000000000003E-2</v>
      </c>
      <c r="N320" s="89">
        <v>6.459999999995017E-2</v>
      </c>
      <c r="O320" s="90">
        <v>92074.880000000005</v>
      </c>
      <c r="P320" s="102">
        <v>102.01015</v>
      </c>
      <c r="Q320" s="90"/>
      <c r="R320" s="90">
        <v>369.33473120400009</v>
      </c>
      <c r="S320" s="91">
        <v>1.2276650666666667E-4</v>
      </c>
      <c r="T320" s="91">
        <f t="shared" si="8"/>
        <v>3.1866361816183441E-3</v>
      </c>
      <c r="U320" s="91">
        <f>R320/'סכום נכסי הקרן'!$C$42</f>
        <v>6.2783238998829994E-4</v>
      </c>
    </row>
    <row r="321" spans="2:21">
      <c r="B321" s="86" t="s">
        <v>782</v>
      </c>
      <c r="C321" s="87" t="s">
        <v>783</v>
      </c>
      <c r="D321" s="88" t="s">
        <v>29</v>
      </c>
      <c r="E321" s="88" t="s">
        <v>683</v>
      </c>
      <c r="F321" s="87"/>
      <c r="G321" s="88" t="s">
        <v>784</v>
      </c>
      <c r="H321" s="87" t="s">
        <v>695</v>
      </c>
      <c r="I321" s="87" t="s">
        <v>311</v>
      </c>
      <c r="J321" s="101"/>
      <c r="K321" s="90">
        <v>6.1200000000140964</v>
      </c>
      <c r="L321" s="88" t="s">
        <v>132</v>
      </c>
      <c r="M321" s="89">
        <v>3.2500000000000001E-2</v>
      </c>
      <c r="N321" s="89">
        <v>5.5800000000128532E-2</v>
      </c>
      <c r="O321" s="90">
        <v>46037.440000000002</v>
      </c>
      <c r="P321" s="102">
        <v>86.956249999999997</v>
      </c>
      <c r="Q321" s="90"/>
      <c r="R321" s="90">
        <v>144.71723958299998</v>
      </c>
      <c r="S321" s="91">
        <v>3.6842331023223803E-5</v>
      </c>
      <c r="T321" s="91">
        <f t="shared" si="8"/>
        <v>1.2486266597667962E-3</v>
      </c>
      <c r="U321" s="91">
        <f>R321/'סכום נכסי הקרן'!$C$42</f>
        <v>2.460049454426187E-4</v>
      </c>
    </row>
    <row r="322" spans="2:21">
      <c r="B322" s="86" t="s">
        <v>785</v>
      </c>
      <c r="C322" s="87" t="s">
        <v>786</v>
      </c>
      <c r="D322" s="88" t="s">
        <v>29</v>
      </c>
      <c r="E322" s="88" t="s">
        <v>683</v>
      </c>
      <c r="F322" s="87"/>
      <c r="G322" s="88" t="s">
        <v>768</v>
      </c>
      <c r="H322" s="87" t="s">
        <v>695</v>
      </c>
      <c r="I322" s="87" t="s">
        <v>311</v>
      </c>
      <c r="J322" s="101"/>
      <c r="K322" s="90">
        <v>1.8000000000046148</v>
      </c>
      <c r="L322" s="88" t="s">
        <v>132</v>
      </c>
      <c r="M322" s="89">
        <v>4.2500000000000003E-2</v>
      </c>
      <c r="N322" s="89">
        <v>7.6700000000205923E-2</v>
      </c>
      <c r="O322" s="90">
        <v>50641.184000000001</v>
      </c>
      <c r="P322" s="102">
        <v>94.699060000000003</v>
      </c>
      <c r="Q322" s="90"/>
      <c r="R322" s="90">
        <v>173.363553529</v>
      </c>
      <c r="S322" s="91">
        <v>1.0661301894736842E-4</v>
      </c>
      <c r="T322" s="91">
        <f t="shared" si="8"/>
        <v>1.4957883068524606E-3</v>
      </c>
      <c r="U322" s="91">
        <f>R322/'סכום נכסי הקרן'!$C$42</f>
        <v>2.9470083626892282E-4</v>
      </c>
    </row>
    <row r="323" spans="2:21">
      <c r="B323" s="86" t="s">
        <v>787</v>
      </c>
      <c r="C323" s="87" t="s">
        <v>788</v>
      </c>
      <c r="D323" s="88" t="s">
        <v>29</v>
      </c>
      <c r="E323" s="88" t="s">
        <v>683</v>
      </c>
      <c r="F323" s="87"/>
      <c r="G323" s="88" t="s">
        <v>768</v>
      </c>
      <c r="H323" s="87" t="s">
        <v>695</v>
      </c>
      <c r="I323" s="87" t="s">
        <v>311</v>
      </c>
      <c r="J323" s="101"/>
      <c r="K323" s="90">
        <v>4.9700000000063209</v>
      </c>
      <c r="L323" s="88" t="s">
        <v>132</v>
      </c>
      <c r="M323" s="89">
        <v>3.125E-2</v>
      </c>
      <c r="N323" s="89">
        <v>7.0800000000094801E-2</v>
      </c>
      <c r="O323" s="90">
        <v>46037.440000000002</v>
      </c>
      <c r="P323" s="102">
        <v>83.658330000000007</v>
      </c>
      <c r="Q323" s="90"/>
      <c r="R323" s="90">
        <v>139.22867039600001</v>
      </c>
      <c r="S323" s="91">
        <v>6.1383253333333334E-5</v>
      </c>
      <c r="T323" s="91">
        <f t="shared" si="8"/>
        <v>1.2012710452552837E-3</v>
      </c>
      <c r="U323" s="91">
        <f>R323/'סכום נכסי הקרן'!$C$42</f>
        <v>2.3667492251448253E-4</v>
      </c>
    </row>
    <row r="324" spans="2:21">
      <c r="B324" s="86" t="s">
        <v>789</v>
      </c>
      <c r="C324" s="87" t="s">
        <v>790</v>
      </c>
      <c r="D324" s="88" t="s">
        <v>29</v>
      </c>
      <c r="E324" s="88" t="s">
        <v>683</v>
      </c>
      <c r="F324" s="87"/>
      <c r="G324" s="88" t="s">
        <v>781</v>
      </c>
      <c r="H324" s="87" t="s">
        <v>695</v>
      </c>
      <c r="I324" s="87" t="s">
        <v>685</v>
      </c>
      <c r="J324" s="101"/>
      <c r="K324" s="90">
        <v>4.7499999999948201</v>
      </c>
      <c r="L324" s="88" t="s">
        <v>134</v>
      </c>
      <c r="M324" s="89">
        <v>4.8750000000000002E-2</v>
      </c>
      <c r="N324" s="89">
        <v>5.5799999999949439E-2</v>
      </c>
      <c r="O324" s="90">
        <v>63071.292800000003</v>
      </c>
      <c r="P324" s="102">
        <v>97.309150000000002</v>
      </c>
      <c r="Q324" s="90"/>
      <c r="R324" s="90">
        <v>241.33539075900001</v>
      </c>
      <c r="S324" s="91">
        <v>6.3071292800000005E-5</v>
      </c>
      <c r="T324" s="91">
        <f t="shared" si="8"/>
        <v>2.0822522853201453E-3</v>
      </c>
      <c r="U324" s="91">
        <f>R324/'סכום נכסי הקרן'!$C$42</f>
        <v>4.1024621398330662E-4</v>
      </c>
    </row>
    <row r="325" spans="2:21">
      <c r="B325" s="86" t="s">
        <v>791</v>
      </c>
      <c r="C325" s="87" t="s">
        <v>792</v>
      </c>
      <c r="D325" s="88" t="s">
        <v>29</v>
      </c>
      <c r="E325" s="88" t="s">
        <v>683</v>
      </c>
      <c r="F325" s="87"/>
      <c r="G325" s="88" t="s">
        <v>773</v>
      </c>
      <c r="H325" s="87" t="s">
        <v>695</v>
      </c>
      <c r="I325" s="87" t="s">
        <v>685</v>
      </c>
      <c r="J325" s="101"/>
      <c r="K325" s="90">
        <v>7.590000000000682</v>
      </c>
      <c r="L325" s="88" t="s">
        <v>132</v>
      </c>
      <c r="M325" s="89">
        <v>5.9000000000000004E-2</v>
      </c>
      <c r="N325" s="89">
        <v>5.8600000000027297E-2</v>
      </c>
      <c r="O325" s="90">
        <v>64452.415999999997</v>
      </c>
      <c r="P325" s="102">
        <v>100.63411000000001</v>
      </c>
      <c r="Q325" s="90"/>
      <c r="R325" s="90">
        <v>234.472934076</v>
      </c>
      <c r="S325" s="91">
        <v>1.2890483200000001E-4</v>
      </c>
      <c r="T325" s="91">
        <f t="shared" si="8"/>
        <v>2.0230427095254506E-3</v>
      </c>
      <c r="U325" s="91">
        <f>R325/'סכום נכסי הקרן'!$C$42</f>
        <v>3.9858071865760624E-4</v>
      </c>
    </row>
    <row r="326" spans="2:21">
      <c r="B326" s="86" t="s">
        <v>793</v>
      </c>
      <c r="C326" s="87" t="s">
        <v>794</v>
      </c>
      <c r="D326" s="88" t="s">
        <v>29</v>
      </c>
      <c r="E326" s="88" t="s">
        <v>683</v>
      </c>
      <c r="F326" s="87"/>
      <c r="G326" s="88" t="s">
        <v>795</v>
      </c>
      <c r="H326" s="87" t="s">
        <v>695</v>
      </c>
      <c r="I326" s="87" t="s">
        <v>685</v>
      </c>
      <c r="J326" s="101"/>
      <c r="K326" s="90">
        <v>7.240000000028588</v>
      </c>
      <c r="L326" s="88" t="s">
        <v>132</v>
      </c>
      <c r="M326" s="89">
        <v>3.15E-2</v>
      </c>
      <c r="N326" s="89">
        <v>6.7100000000202123E-2</v>
      </c>
      <c r="O326" s="90">
        <v>46037.440000000002</v>
      </c>
      <c r="P326" s="102">
        <v>78.185749999999999</v>
      </c>
      <c r="Q326" s="90"/>
      <c r="R326" s="90">
        <v>130.120904647</v>
      </c>
      <c r="S326" s="91">
        <v>7.1005217723912536E-5</v>
      </c>
      <c r="T326" s="91">
        <f t="shared" si="8"/>
        <v>1.1226888448354784E-3</v>
      </c>
      <c r="U326" s="91">
        <f>R326/'סכום נכסי הקרן'!$C$42</f>
        <v>2.2119262460275468E-4</v>
      </c>
    </row>
    <row r="327" spans="2:21">
      <c r="B327" s="86" t="s">
        <v>796</v>
      </c>
      <c r="C327" s="87" t="s">
        <v>797</v>
      </c>
      <c r="D327" s="88" t="s">
        <v>29</v>
      </c>
      <c r="E327" s="88" t="s">
        <v>683</v>
      </c>
      <c r="F327" s="87"/>
      <c r="G327" s="88" t="s">
        <v>768</v>
      </c>
      <c r="H327" s="87" t="s">
        <v>798</v>
      </c>
      <c r="I327" s="87" t="s">
        <v>716</v>
      </c>
      <c r="J327" s="101"/>
      <c r="K327" s="90">
        <v>7.2100000000030509</v>
      </c>
      <c r="L327" s="88" t="s">
        <v>132</v>
      </c>
      <c r="M327" s="89">
        <v>6.7979999999999999E-2</v>
      </c>
      <c r="N327" s="89">
        <v>6.7000000000044302E-2</v>
      </c>
      <c r="O327" s="90">
        <v>110489.856</v>
      </c>
      <c r="P327" s="102">
        <v>101.7236</v>
      </c>
      <c r="Q327" s="90"/>
      <c r="R327" s="90">
        <v>406.305246856</v>
      </c>
      <c r="S327" s="91">
        <v>1.10489856E-4</v>
      </c>
      <c r="T327" s="91">
        <f t="shared" si="8"/>
        <v>3.5056194043596618E-3</v>
      </c>
      <c r="U327" s="91">
        <f>R327/'סכום נכסי הקרן'!$C$42</f>
        <v>6.9067859761472086E-4</v>
      </c>
    </row>
    <row r="328" spans="2:21">
      <c r="B328" s="86" t="s">
        <v>799</v>
      </c>
      <c r="C328" s="87" t="s">
        <v>800</v>
      </c>
      <c r="D328" s="88" t="s">
        <v>29</v>
      </c>
      <c r="E328" s="88" t="s">
        <v>683</v>
      </c>
      <c r="F328" s="87"/>
      <c r="G328" s="88" t="s">
        <v>754</v>
      </c>
      <c r="H328" s="87" t="s">
        <v>695</v>
      </c>
      <c r="I328" s="87" t="s">
        <v>311</v>
      </c>
      <c r="J328" s="101"/>
      <c r="K328" s="90">
        <v>7.0100000000351894</v>
      </c>
      <c r="L328" s="88" t="s">
        <v>132</v>
      </c>
      <c r="M328" s="89">
        <v>5.5999999999999994E-2</v>
      </c>
      <c r="N328" s="89">
        <v>5.4600000000234593E-2</v>
      </c>
      <c r="O328" s="90">
        <v>17264.04</v>
      </c>
      <c r="P328" s="102">
        <v>102.45411</v>
      </c>
      <c r="Q328" s="90"/>
      <c r="R328" s="90">
        <v>63.941103174999995</v>
      </c>
      <c r="S328" s="91">
        <v>2.8773400000000001E-5</v>
      </c>
      <c r="T328" s="91">
        <f t="shared" si="8"/>
        <v>5.5168662910692369E-4</v>
      </c>
      <c r="U328" s="91">
        <f>R328/'סכום נכסי הקרן'!$C$42</f>
        <v>1.0869352983398475E-4</v>
      </c>
    </row>
    <row r="329" spans="2:21">
      <c r="B329" s="86" t="s">
        <v>801</v>
      </c>
      <c r="C329" s="87" t="s">
        <v>802</v>
      </c>
      <c r="D329" s="88" t="s">
        <v>29</v>
      </c>
      <c r="E329" s="88" t="s">
        <v>683</v>
      </c>
      <c r="F329" s="87"/>
      <c r="G329" s="88" t="s">
        <v>749</v>
      </c>
      <c r="H329" s="87" t="s">
        <v>695</v>
      </c>
      <c r="I329" s="87" t="s">
        <v>311</v>
      </c>
      <c r="J329" s="101"/>
      <c r="K329" s="90">
        <v>4.7699999999933338</v>
      </c>
      <c r="L329" s="88" t="s">
        <v>132</v>
      </c>
      <c r="M329" s="89">
        <v>4.4999999999999998E-2</v>
      </c>
      <c r="N329" s="89">
        <v>6.1799999999901621E-2</v>
      </c>
      <c r="O329" s="90">
        <v>92436.273904000001</v>
      </c>
      <c r="P329" s="102">
        <v>92.473500000000001</v>
      </c>
      <c r="Q329" s="90"/>
      <c r="R329" s="90">
        <v>309.00679377799997</v>
      </c>
      <c r="S329" s="91">
        <v>1.5406045650666667E-4</v>
      </c>
      <c r="T329" s="91">
        <f t="shared" si="8"/>
        <v>2.6661241043019141E-3</v>
      </c>
      <c r="U329" s="91">
        <f>R329/'סכום נכסי הקרן'!$C$42</f>
        <v>5.2528088335430912E-4</v>
      </c>
    </row>
    <row r="330" spans="2:21">
      <c r="B330" s="86" t="s">
        <v>803</v>
      </c>
      <c r="C330" s="87" t="s">
        <v>804</v>
      </c>
      <c r="D330" s="88" t="s">
        <v>29</v>
      </c>
      <c r="E330" s="88" t="s">
        <v>683</v>
      </c>
      <c r="F330" s="87"/>
      <c r="G330" s="88" t="s">
        <v>776</v>
      </c>
      <c r="H330" s="87" t="s">
        <v>695</v>
      </c>
      <c r="I330" s="87" t="s">
        <v>311</v>
      </c>
      <c r="J330" s="101"/>
      <c r="K330" s="90">
        <v>7.3200000000300216</v>
      </c>
      <c r="L330" s="88" t="s">
        <v>132</v>
      </c>
      <c r="M330" s="89">
        <v>0.04</v>
      </c>
      <c r="N330" s="89">
        <v>5.740000000020256E-2</v>
      </c>
      <c r="O330" s="90">
        <v>34528.080000000002</v>
      </c>
      <c r="P330" s="102">
        <v>88.599329999999995</v>
      </c>
      <c r="Q330" s="90"/>
      <c r="R330" s="90">
        <v>110.588810024</v>
      </c>
      <c r="S330" s="91">
        <v>3.4528080000000004E-5</v>
      </c>
      <c r="T330" s="91">
        <f t="shared" si="8"/>
        <v>9.5416507988777812E-4</v>
      </c>
      <c r="U330" s="91">
        <f>R330/'סכום נכסי הקרן'!$C$42</f>
        <v>1.8799000212352086E-4</v>
      </c>
    </row>
    <row r="331" spans="2:21">
      <c r="B331" s="86" t="s">
        <v>805</v>
      </c>
      <c r="C331" s="87" t="s">
        <v>806</v>
      </c>
      <c r="D331" s="88" t="s">
        <v>29</v>
      </c>
      <c r="E331" s="88" t="s">
        <v>683</v>
      </c>
      <c r="F331" s="87"/>
      <c r="G331" s="88" t="s">
        <v>776</v>
      </c>
      <c r="H331" s="87" t="s">
        <v>695</v>
      </c>
      <c r="I331" s="87" t="s">
        <v>311</v>
      </c>
      <c r="J331" s="101"/>
      <c r="K331" s="90">
        <v>3.3499999999953651</v>
      </c>
      <c r="L331" s="88" t="s">
        <v>132</v>
      </c>
      <c r="M331" s="89">
        <v>6.8750000000000006E-2</v>
      </c>
      <c r="N331" s="89">
        <v>6.0999999999907309E-2</v>
      </c>
      <c r="O331" s="90">
        <v>57546.8</v>
      </c>
      <c r="P331" s="102">
        <v>103.71629</v>
      </c>
      <c r="Q331" s="90"/>
      <c r="R331" s="90">
        <v>215.76274609999999</v>
      </c>
      <c r="S331" s="91">
        <v>8.4710613630408605E-5</v>
      </c>
      <c r="T331" s="91">
        <f t="shared" ref="T331:T388" si="9">IFERROR(R331/$R$11,0)</f>
        <v>1.861610391002799E-3</v>
      </c>
      <c r="U331" s="91">
        <f>R331/'סכום נכסי הקרן'!$C$42</f>
        <v>3.6677525591163413E-4</v>
      </c>
    </row>
    <row r="332" spans="2:21">
      <c r="B332" s="86" t="s">
        <v>807</v>
      </c>
      <c r="C332" s="87" t="s">
        <v>808</v>
      </c>
      <c r="D332" s="88" t="s">
        <v>29</v>
      </c>
      <c r="E332" s="88" t="s">
        <v>683</v>
      </c>
      <c r="F332" s="87"/>
      <c r="G332" s="88" t="s">
        <v>809</v>
      </c>
      <c r="H332" s="87" t="s">
        <v>798</v>
      </c>
      <c r="I332" s="87" t="s">
        <v>716</v>
      </c>
      <c r="J332" s="101"/>
      <c r="K332" s="90">
        <v>3.5199999999966822</v>
      </c>
      <c r="L332" s="88" t="s">
        <v>132</v>
      </c>
      <c r="M332" s="89">
        <v>4.7E-2</v>
      </c>
      <c r="N332" s="89">
        <v>7.390000000000968E-2</v>
      </c>
      <c r="O332" s="90">
        <v>43735.567999999999</v>
      </c>
      <c r="P332" s="102">
        <v>91.508889999999994</v>
      </c>
      <c r="Q332" s="90"/>
      <c r="R332" s="90">
        <v>144.67928537399999</v>
      </c>
      <c r="S332" s="91">
        <v>8.8194329501915705E-5</v>
      </c>
      <c r="T332" s="91">
        <f t="shared" si="9"/>
        <v>1.2482991891949119E-3</v>
      </c>
      <c r="U332" s="91">
        <f>R332/'סכום נכסי הקרן'!$C$42</f>
        <v>2.4594042705392314E-4</v>
      </c>
    </row>
    <row r="333" spans="2:21">
      <c r="B333" s="86" t="s">
        <v>810</v>
      </c>
      <c r="C333" s="87" t="s">
        <v>811</v>
      </c>
      <c r="D333" s="88" t="s">
        <v>29</v>
      </c>
      <c r="E333" s="88" t="s">
        <v>683</v>
      </c>
      <c r="F333" s="87"/>
      <c r="G333" s="88" t="s">
        <v>768</v>
      </c>
      <c r="H333" s="87" t="s">
        <v>695</v>
      </c>
      <c r="I333" s="87" t="s">
        <v>311</v>
      </c>
      <c r="J333" s="101"/>
      <c r="K333" s="90">
        <v>3.0999999999909811</v>
      </c>
      <c r="L333" s="88" t="s">
        <v>132</v>
      </c>
      <c r="M333" s="89">
        <v>3.4000000000000002E-2</v>
      </c>
      <c r="N333" s="89">
        <v>7.3699999999696383E-2</v>
      </c>
      <c r="O333" s="90">
        <v>20716.848000000002</v>
      </c>
      <c r="P333" s="102">
        <v>88.836330000000004</v>
      </c>
      <c r="Q333" s="90"/>
      <c r="R333" s="90">
        <v>66.530778646000002</v>
      </c>
      <c r="S333" s="91">
        <v>2.0716848000000003E-5</v>
      </c>
      <c r="T333" s="91">
        <f t="shared" si="9"/>
        <v>5.7403046210534271E-4</v>
      </c>
      <c r="U333" s="91">
        <f>R333/'סכום נכסי הקרן'!$C$42</f>
        <v>1.1309572113332931E-4</v>
      </c>
    </row>
    <row r="334" spans="2:21">
      <c r="B334" s="86" t="s">
        <v>812</v>
      </c>
      <c r="C334" s="87" t="s">
        <v>813</v>
      </c>
      <c r="D334" s="88" t="s">
        <v>29</v>
      </c>
      <c r="E334" s="88" t="s">
        <v>683</v>
      </c>
      <c r="F334" s="87"/>
      <c r="G334" s="88" t="s">
        <v>768</v>
      </c>
      <c r="H334" s="87" t="s">
        <v>695</v>
      </c>
      <c r="I334" s="87" t="s">
        <v>311</v>
      </c>
      <c r="J334" s="101"/>
      <c r="K334" s="90">
        <v>2.209999999989364</v>
      </c>
      <c r="L334" s="88" t="s">
        <v>132</v>
      </c>
      <c r="M334" s="89">
        <v>3.7499999999999999E-2</v>
      </c>
      <c r="N334" s="89">
        <v>7.650000000003257E-2</v>
      </c>
      <c r="O334" s="90">
        <v>13811.232</v>
      </c>
      <c r="P334" s="102">
        <v>92.273330000000001</v>
      </c>
      <c r="Q334" s="90"/>
      <c r="R334" s="90">
        <v>46.069864168999992</v>
      </c>
      <c r="S334" s="91">
        <v>2.7622464E-5</v>
      </c>
      <c r="T334" s="91">
        <f t="shared" si="9"/>
        <v>3.9749279891603082E-4</v>
      </c>
      <c r="U334" s="91">
        <f>R334/'סכום נכסי הקרן'!$C$42</f>
        <v>7.8314197079081376E-5</v>
      </c>
    </row>
    <row r="335" spans="2:21">
      <c r="B335" s="86" t="s">
        <v>814</v>
      </c>
      <c r="C335" s="87" t="s">
        <v>815</v>
      </c>
      <c r="D335" s="88" t="s">
        <v>29</v>
      </c>
      <c r="E335" s="88" t="s">
        <v>683</v>
      </c>
      <c r="F335" s="87"/>
      <c r="G335" s="88" t="s">
        <v>726</v>
      </c>
      <c r="H335" s="87" t="s">
        <v>798</v>
      </c>
      <c r="I335" s="87" t="s">
        <v>716</v>
      </c>
      <c r="J335" s="101"/>
      <c r="K335" s="90">
        <v>3.6599999999932677</v>
      </c>
      <c r="L335" s="88" t="s">
        <v>132</v>
      </c>
      <c r="M335" s="89">
        <v>6.8750000000000006E-2</v>
      </c>
      <c r="N335" s="89">
        <v>8.7399999999883723E-2</v>
      </c>
      <c r="O335" s="90">
        <v>47878.937599999997</v>
      </c>
      <c r="P335" s="102">
        <v>94.403750000000002</v>
      </c>
      <c r="Q335" s="90"/>
      <c r="R335" s="90">
        <v>163.39623788500001</v>
      </c>
      <c r="S335" s="91">
        <v>9.5757875199999995E-5</v>
      </c>
      <c r="T335" s="91">
        <f t="shared" si="9"/>
        <v>1.4097898724208036E-3</v>
      </c>
      <c r="U335" s="91">
        <f>R335/'סכום נכסי הקרן'!$C$42</f>
        <v>2.7775738883807768E-4</v>
      </c>
    </row>
    <row r="336" spans="2:21">
      <c r="B336" s="86" t="s">
        <v>816</v>
      </c>
      <c r="C336" s="87" t="s">
        <v>817</v>
      </c>
      <c r="D336" s="88" t="s">
        <v>29</v>
      </c>
      <c r="E336" s="88" t="s">
        <v>683</v>
      </c>
      <c r="F336" s="87"/>
      <c r="G336" s="88" t="s">
        <v>714</v>
      </c>
      <c r="H336" s="87" t="s">
        <v>695</v>
      </c>
      <c r="I336" s="87" t="s">
        <v>311</v>
      </c>
      <c r="J336" s="101"/>
      <c r="K336" s="90">
        <v>2.1999999999884623</v>
      </c>
      <c r="L336" s="88" t="s">
        <v>132</v>
      </c>
      <c r="M336" s="89">
        <v>5.7500000000000002E-2</v>
      </c>
      <c r="N336" s="89">
        <v>8.0399999999861541E-2</v>
      </c>
      <c r="O336" s="90">
        <v>19508.3652</v>
      </c>
      <c r="P336" s="102">
        <v>98.318719999999999</v>
      </c>
      <c r="Q336" s="90"/>
      <c r="R336" s="90">
        <v>69.337057048999995</v>
      </c>
      <c r="S336" s="91">
        <v>2.7869093142857143E-5</v>
      </c>
      <c r="T336" s="91">
        <f t="shared" si="9"/>
        <v>5.9824315465538218E-4</v>
      </c>
      <c r="U336" s="91">
        <f>R336/'סכום נכסי הקרן'!$C$42</f>
        <v>1.178661159212348E-4</v>
      </c>
    </row>
    <row r="337" spans="2:21">
      <c r="B337" s="86" t="s">
        <v>818</v>
      </c>
      <c r="C337" s="87" t="s">
        <v>819</v>
      </c>
      <c r="D337" s="88" t="s">
        <v>29</v>
      </c>
      <c r="E337" s="88" t="s">
        <v>683</v>
      </c>
      <c r="F337" s="87"/>
      <c r="G337" s="88" t="s">
        <v>781</v>
      </c>
      <c r="H337" s="87" t="s">
        <v>695</v>
      </c>
      <c r="I337" s="87" t="s">
        <v>311</v>
      </c>
      <c r="J337" s="101"/>
      <c r="K337" s="90">
        <v>4.2600000000011757</v>
      </c>
      <c r="L337" s="88" t="s">
        <v>134</v>
      </c>
      <c r="M337" s="89">
        <v>0.04</v>
      </c>
      <c r="N337" s="89">
        <v>6.3299999999996082E-2</v>
      </c>
      <c r="O337" s="90">
        <v>55244.928</v>
      </c>
      <c r="P337" s="102">
        <v>93.981669999999994</v>
      </c>
      <c r="Q337" s="90"/>
      <c r="R337" s="90">
        <v>204.16023327600001</v>
      </c>
      <c r="S337" s="91">
        <v>5.5244928E-5</v>
      </c>
      <c r="T337" s="91">
        <f t="shared" si="9"/>
        <v>1.7615034039287149E-3</v>
      </c>
      <c r="U337" s="91">
        <f>R337/'סכום נכסי הקרן'!$C$42</f>
        <v>3.4705213555299589E-4</v>
      </c>
    </row>
    <row r="338" spans="2:21">
      <c r="B338" s="86" t="s">
        <v>820</v>
      </c>
      <c r="C338" s="87" t="s">
        <v>821</v>
      </c>
      <c r="D338" s="88" t="s">
        <v>29</v>
      </c>
      <c r="E338" s="88" t="s">
        <v>683</v>
      </c>
      <c r="F338" s="87"/>
      <c r="G338" s="88" t="s">
        <v>822</v>
      </c>
      <c r="H338" s="87" t="s">
        <v>695</v>
      </c>
      <c r="I338" s="87" t="s">
        <v>685</v>
      </c>
      <c r="J338" s="101"/>
      <c r="K338" s="90">
        <v>4.2499999999891092</v>
      </c>
      <c r="L338" s="88" t="s">
        <v>134</v>
      </c>
      <c r="M338" s="89">
        <v>4.6249999999999999E-2</v>
      </c>
      <c r="N338" s="89">
        <v>5.3399999999838819E-2</v>
      </c>
      <c r="O338" s="90">
        <v>47188.375999999997</v>
      </c>
      <c r="P338" s="102">
        <v>98.969210000000004</v>
      </c>
      <c r="Q338" s="90"/>
      <c r="R338" s="90">
        <v>183.641450244</v>
      </c>
      <c r="S338" s="91">
        <v>7.8647293333333326E-5</v>
      </c>
      <c r="T338" s="91">
        <f t="shared" si="9"/>
        <v>1.5844664483210056E-3</v>
      </c>
      <c r="U338" s="91">
        <f>R338/'סכום נכסי הקרן'!$C$42</f>
        <v>3.1217224069816717E-4</v>
      </c>
    </row>
    <row r="339" spans="2:21">
      <c r="B339" s="86" t="s">
        <v>823</v>
      </c>
      <c r="C339" s="87" t="s">
        <v>824</v>
      </c>
      <c r="D339" s="88" t="s">
        <v>29</v>
      </c>
      <c r="E339" s="88" t="s">
        <v>683</v>
      </c>
      <c r="F339" s="87"/>
      <c r="G339" s="88" t="s">
        <v>776</v>
      </c>
      <c r="H339" s="87" t="s">
        <v>695</v>
      </c>
      <c r="I339" s="87" t="s">
        <v>311</v>
      </c>
      <c r="J339" s="101"/>
      <c r="K339" s="90">
        <v>3.5699999999997538</v>
      </c>
      <c r="L339" s="88" t="s">
        <v>132</v>
      </c>
      <c r="M339" s="89">
        <v>5.2999999999999999E-2</v>
      </c>
      <c r="N339" s="89">
        <v>9.980000000001471E-2</v>
      </c>
      <c r="O339" s="90">
        <v>66639.194399999993</v>
      </c>
      <c r="P339" s="102">
        <v>84.544830000000005</v>
      </c>
      <c r="Q339" s="90"/>
      <c r="R339" s="90">
        <v>203.66908496500002</v>
      </c>
      <c r="S339" s="91">
        <v>4.4426129599999994E-5</v>
      </c>
      <c r="T339" s="91">
        <f t="shared" si="9"/>
        <v>1.7572657548636753E-3</v>
      </c>
      <c r="U339" s="91">
        <f>R339/'סכום נכסי הקרן'!$C$42</f>
        <v>3.4621723216622636E-4</v>
      </c>
    </row>
    <row r="340" spans="2:21">
      <c r="B340" s="86" t="s">
        <v>825</v>
      </c>
      <c r="C340" s="87" t="s">
        <v>826</v>
      </c>
      <c r="D340" s="88" t="s">
        <v>29</v>
      </c>
      <c r="E340" s="88" t="s">
        <v>683</v>
      </c>
      <c r="F340" s="87"/>
      <c r="G340" s="88" t="s">
        <v>761</v>
      </c>
      <c r="H340" s="87" t="s">
        <v>695</v>
      </c>
      <c r="I340" s="87" t="s">
        <v>685</v>
      </c>
      <c r="J340" s="101"/>
      <c r="K340" s="90">
        <v>4.5700000000073429</v>
      </c>
      <c r="L340" s="88" t="s">
        <v>134</v>
      </c>
      <c r="M340" s="89">
        <v>4.6249999999999999E-2</v>
      </c>
      <c r="N340" s="89">
        <v>6.6100000000097914E-2</v>
      </c>
      <c r="O340" s="90">
        <v>43965.755199999992</v>
      </c>
      <c r="P340" s="102">
        <v>94.531930000000003</v>
      </c>
      <c r="Q340" s="90"/>
      <c r="R340" s="90">
        <v>163.42882864000001</v>
      </c>
      <c r="S340" s="91">
        <v>2.9310503466666661E-5</v>
      </c>
      <c r="T340" s="91">
        <f t="shared" si="9"/>
        <v>1.4100710668774707E-3</v>
      </c>
      <c r="U340" s="91">
        <f>R340/'סכום נכסי הקרן'!$C$42</f>
        <v>2.7781278988724649E-4</v>
      </c>
    </row>
    <row r="341" spans="2:21">
      <c r="B341" s="86" t="s">
        <v>827</v>
      </c>
      <c r="C341" s="87" t="s">
        <v>828</v>
      </c>
      <c r="D341" s="88" t="s">
        <v>29</v>
      </c>
      <c r="E341" s="88" t="s">
        <v>683</v>
      </c>
      <c r="F341" s="87"/>
      <c r="G341" s="88" t="s">
        <v>829</v>
      </c>
      <c r="H341" s="87" t="s">
        <v>695</v>
      </c>
      <c r="I341" s="87" t="s">
        <v>311</v>
      </c>
      <c r="J341" s="101"/>
      <c r="K341" s="90">
        <v>7.4100000000032304</v>
      </c>
      <c r="L341" s="88" t="s">
        <v>132</v>
      </c>
      <c r="M341" s="89">
        <v>4.2790000000000002E-2</v>
      </c>
      <c r="N341" s="89">
        <v>5.8200000000030956E-2</v>
      </c>
      <c r="O341" s="90">
        <v>92074.880000000005</v>
      </c>
      <c r="P341" s="102">
        <v>89.266289999999998</v>
      </c>
      <c r="Q341" s="90"/>
      <c r="R341" s="90">
        <v>297.123468844</v>
      </c>
      <c r="S341" s="91">
        <v>1.8414976E-5</v>
      </c>
      <c r="T341" s="91">
        <f t="shared" si="9"/>
        <v>2.5635942580858116E-3</v>
      </c>
      <c r="U341" s="91">
        <f>R341/'סכום נכסי הקרן'!$C$42</f>
        <v>5.0508041027667731E-4</v>
      </c>
    </row>
    <row r="342" spans="2:21">
      <c r="B342" s="86" t="s">
        <v>830</v>
      </c>
      <c r="C342" s="87" t="s">
        <v>831</v>
      </c>
      <c r="D342" s="88" t="s">
        <v>29</v>
      </c>
      <c r="E342" s="88" t="s">
        <v>683</v>
      </c>
      <c r="F342" s="87"/>
      <c r="G342" s="88" t="s">
        <v>749</v>
      </c>
      <c r="H342" s="87" t="s">
        <v>832</v>
      </c>
      <c r="I342" s="87" t="s">
        <v>311</v>
      </c>
      <c r="J342" s="101"/>
      <c r="K342" s="90">
        <v>2.0400000000080611</v>
      </c>
      <c r="L342" s="88" t="s">
        <v>132</v>
      </c>
      <c r="M342" s="89">
        <v>6.5000000000000002E-2</v>
      </c>
      <c r="N342" s="89">
        <v>9.4000000000428241E-2</v>
      </c>
      <c r="O342" s="90">
        <v>23018.720000000001</v>
      </c>
      <c r="P342" s="102">
        <v>95.410830000000004</v>
      </c>
      <c r="Q342" s="90"/>
      <c r="R342" s="90">
        <v>79.393904534000001</v>
      </c>
      <c r="S342" s="91">
        <v>4.6037440000000004E-5</v>
      </c>
      <c r="T342" s="91">
        <f t="shared" si="9"/>
        <v>6.8501407371908971E-4</v>
      </c>
      <c r="U342" s="91">
        <f>R342/'סכום נכסי הקרן'!$C$42</f>
        <v>1.3496175859657221E-4</v>
      </c>
    </row>
    <row r="343" spans="2:21">
      <c r="B343" s="86" t="s">
        <v>833</v>
      </c>
      <c r="C343" s="87" t="s">
        <v>834</v>
      </c>
      <c r="D343" s="88" t="s">
        <v>29</v>
      </c>
      <c r="E343" s="88" t="s">
        <v>683</v>
      </c>
      <c r="F343" s="87"/>
      <c r="G343" s="88" t="s">
        <v>781</v>
      </c>
      <c r="H343" s="87" t="s">
        <v>832</v>
      </c>
      <c r="I343" s="87" t="s">
        <v>311</v>
      </c>
      <c r="J343" s="101"/>
      <c r="K343" s="90">
        <v>4.6399999999953394</v>
      </c>
      <c r="L343" s="88" t="s">
        <v>132</v>
      </c>
      <c r="M343" s="89">
        <v>4.1250000000000002E-2</v>
      </c>
      <c r="N343" s="89">
        <v>5.979999999994684E-2</v>
      </c>
      <c r="O343" s="90">
        <v>82407.017600000006</v>
      </c>
      <c r="P343" s="102">
        <v>92.195130000000006</v>
      </c>
      <c r="Q343" s="90"/>
      <c r="R343" s="90">
        <v>274.65053917699998</v>
      </c>
      <c r="S343" s="91">
        <v>2.0601754400000001E-4</v>
      </c>
      <c r="T343" s="91">
        <f t="shared" si="9"/>
        <v>2.3696968400163708E-3</v>
      </c>
      <c r="U343" s="91">
        <f>R343/'סכום נכסי הקרן'!$C$42</f>
        <v>4.6687866007334098E-4</v>
      </c>
    </row>
    <row r="344" spans="2:21">
      <c r="B344" s="86" t="s">
        <v>835</v>
      </c>
      <c r="C344" s="87" t="s">
        <v>836</v>
      </c>
      <c r="D344" s="88" t="s">
        <v>29</v>
      </c>
      <c r="E344" s="88" t="s">
        <v>683</v>
      </c>
      <c r="F344" s="87"/>
      <c r="G344" s="88" t="s">
        <v>837</v>
      </c>
      <c r="H344" s="87" t="s">
        <v>832</v>
      </c>
      <c r="I344" s="87" t="s">
        <v>685</v>
      </c>
      <c r="J344" s="101"/>
      <c r="K344" s="90">
        <v>4.2900000000056835</v>
      </c>
      <c r="L344" s="88" t="s">
        <v>134</v>
      </c>
      <c r="M344" s="89">
        <v>3.125E-2</v>
      </c>
      <c r="N344" s="89">
        <v>6.5000000000063146E-2</v>
      </c>
      <c r="O344" s="90">
        <v>69056.160000000003</v>
      </c>
      <c r="P344" s="102">
        <v>87.472070000000002</v>
      </c>
      <c r="Q344" s="90"/>
      <c r="R344" s="90">
        <v>237.52395738499999</v>
      </c>
      <c r="S344" s="91">
        <v>9.2074880000000007E-5</v>
      </c>
      <c r="T344" s="91">
        <f t="shared" si="9"/>
        <v>2.0493670718071287E-3</v>
      </c>
      <c r="U344" s="91">
        <f>R344/'סכום נכסי הקרן'!$C$42</f>
        <v>4.0376715549704186E-4</v>
      </c>
    </row>
    <row r="345" spans="2:21">
      <c r="B345" s="86" t="s">
        <v>838</v>
      </c>
      <c r="C345" s="87" t="s">
        <v>839</v>
      </c>
      <c r="D345" s="88" t="s">
        <v>29</v>
      </c>
      <c r="E345" s="88" t="s">
        <v>683</v>
      </c>
      <c r="F345" s="87"/>
      <c r="G345" s="88" t="s">
        <v>726</v>
      </c>
      <c r="H345" s="87" t="s">
        <v>840</v>
      </c>
      <c r="I345" s="87" t="s">
        <v>716</v>
      </c>
      <c r="J345" s="101"/>
      <c r="K345" s="90">
        <v>5.19999999998831</v>
      </c>
      <c r="L345" s="88" t="s">
        <v>134</v>
      </c>
      <c r="M345" s="89">
        <v>6.8750000000000006E-2</v>
      </c>
      <c r="N345" s="89">
        <v>8.1399999999866232E-2</v>
      </c>
      <c r="O345" s="90">
        <v>40512.947200000002</v>
      </c>
      <c r="P345" s="102">
        <v>96.660404999999997</v>
      </c>
      <c r="Q345" s="90"/>
      <c r="R345" s="90">
        <v>153.98486817900002</v>
      </c>
      <c r="S345" s="91">
        <v>4.0512947200000001E-5</v>
      </c>
      <c r="T345" s="91">
        <f t="shared" si="9"/>
        <v>1.328588163808241E-3</v>
      </c>
      <c r="U345" s="91">
        <f>R345/'סכום נכסי הקרן'!$C$42</f>
        <v>2.6175899432933654E-4</v>
      </c>
    </row>
    <row r="346" spans="2:21">
      <c r="B346" s="86" t="s">
        <v>841</v>
      </c>
      <c r="C346" s="87" t="s">
        <v>842</v>
      </c>
      <c r="D346" s="88" t="s">
        <v>29</v>
      </c>
      <c r="E346" s="88" t="s">
        <v>683</v>
      </c>
      <c r="F346" s="87"/>
      <c r="G346" s="88" t="s">
        <v>726</v>
      </c>
      <c r="H346" s="87" t="s">
        <v>840</v>
      </c>
      <c r="I346" s="87" t="s">
        <v>716</v>
      </c>
      <c r="J346" s="101"/>
      <c r="K346" s="90">
        <v>5.0599999999906409</v>
      </c>
      <c r="L346" s="88" t="s">
        <v>132</v>
      </c>
      <c r="M346" s="89">
        <v>7.7499999999999999E-2</v>
      </c>
      <c r="N346" s="89">
        <v>8.6899999999865682E-2</v>
      </c>
      <c r="O346" s="90">
        <v>47526.751184000001</v>
      </c>
      <c r="P346" s="102">
        <v>95.760220000000004</v>
      </c>
      <c r="Q346" s="90"/>
      <c r="R346" s="90">
        <v>164.52487700899999</v>
      </c>
      <c r="S346" s="91">
        <v>2.3763375591999999E-5</v>
      </c>
      <c r="T346" s="91">
        <f t="shared" si="9"/>
        <v>1.4195278200457235E-3</v>
      </c>
      <c r="U346" s="91">
        <f>R346/'סכום נכסי הקרן'!$C$42</f>
        <v>2.7967596334187606E-4</v>
      </c>
    </row>
    <row r="347" spans="2:21">
      <c r="B347" s="86" t="s">
        <v>843</v>
      </c>
      <c r="C347" s="87" t="s">
        <v>844</v>
      </c>
      <c r="D347" s="88" t="s">
        <v>29</v>
      </c>
      <c r="E347" s="88" t="s">
        <v>683</v>
      </c>
      <c r="F347" s="87"/>
      <c r="G347" s="88" t="s">
        <v>754</v>
      </c>
      <c r="H347" s="87" t="s">
        <v>840</v>
      </c>
      <c r="I347" s="87" t="s">
        <v>716</v>
      </c>
      <c r="J347" s="101"/>
      <c r="K347" s="90">
        <v>5.3200000000044696</v>
      </c>
      <c r="L347" s="88" t="s">
        <v>132</v>
      </c>
      <c r="M347" s="89">
        <v>3.2500000000000001E-2</v>
      </c>
      <c r="N347" s="89">
        <v>5.6600000000068915E-2</v>
      </c>
      <c r="O347" s="90">
        <v>33832.914656000001</v>
      </c>
      <c r="P347" s="102">
        <v>87.801249999999996</v>
      </c>
      <c r="Q347" s="90"/>
      <c r="R347" s="90">
        <v>107.38618501099999</v>
      </c>
      <c r="S347" s="91">
        <v>4.8332735222857141E-5</v>
      </c>
      <c r="T347" s="91">
        <f t="shared" si="9"/>
        <v>9.2653269148684889E-4</v>
      </c>
      <c r="U347" s="91">
        <f>R347/'סכום נכסי הקרן'!$C$42</f>
        <v>1.8254585743235317E-4</v>
      </c>
    </row>
    <row r="348" spans="2:21">
      <c r="B348" s="86" t="s">
        <v>845</v>
      </c>
      <c r="C348" s="87" t="s">
        <v>846</v>
      </c>
      <c r="D348" s="88" t="s">
        <v>29</v>
      </c>
      <c r="E348" s="88" t="s">
        <v>683</v>
      </c>
      <c r="F348" s="87"/>
      <c r="G348" s="88" t="s">
        <v>776</v>
      </c>
      <c r="H348" s="87" t="s">
        <v>840</v>
      </c>
      <c r="I348" s="87" t="s">
        <v>716</v>
      </c>
      <c r="J348" s="101"/>
      <c r="K348" s="90">
        <v>7.5500000000652197</v>
      </c>
      <c r="L348" s="88" t="s">
        <v>132</v>
      </c>
      <c r="M348" s="89">
        <v>3.2500000000000001E-2</v>
      </c>
      <c r="N348" s="89">
        <v>5.7700000000623211E-2</v>
      </c>
      <c r="O348" s="90">
        <v>11509.36</v>
      </c>
      <c r="P348" s="102">
        <v>82.917670000000001</v>
      </c>
      <c r="Q348" s="90"/>
      <c r="R348" s="90">
        <v>34.499003304999995</v>
      </c>
      <c r="S348" s="91">
        <v>9.6303851782557078E-6</v>
      </c>
      <c r="T348" s="91">
        <f t="shared" si="9"/>
        <v>2.9765890633437714E-4</v>
      </c>
      <c r="U348" s="91">
        <f>R348/'סכום נכסי הקרן'!$C$42</f>
        <v>5.8644881911278593E-5</v>
      </c>
    </row>
    <row r="349" spans="2:21">
      <c r="B349" s="86" t="s">
        <v>847</v>
      </c>
      <c r="C349" s="87" t="s">
        <v>848</v>
      </c>
      <c r="D349" s="88" t="s">
        <v>29</v>
      </c>
      <c r="E349" s="88" t="s">
        <v>683</v>
      </c>
      <c r="F349" s="87"/>
      <c r="G349" s="88" t="s">
        <v>776</v>
      </c>
      <c r="H349" s="87" t="s">
        <v>840</v>
      </c>
      <c r="I349" s="87" t="s">
        <v>716</v>
      </c>
      <c r="J349" s="101"/>
      <c r="K349" s="90">
        <v>5.6700000000029807</v>
      </c>
      <c r="L349" s="88" t="s">
        <v>132</v>
      </c>
      <c r="M349" s="89">
        <v>4.4999999999999998E-2</v>
      </c>
      <c r="N349" s="89">
        <v>5.7500000000046597E-2</v>
      </c>
      <c r="O349" s="90">
        <v>62380.731200000002</v>
      </c>
      <c r="P349" s="102">
        <v>95.171499999999995</v>
      </c>
      <c r="Q349" s="90"/>
      <c r="R349" s="90">
        <v>214.61776950800004</v>
      </c>
      <c r="S349" s="91">
        <v>4.1589926795119678E-5</v>
      </c>
      <c r="T349" s="91">
        <f t="shared" si="9"/>
        <v>1.8517314829908746E-3</v>
      </c>
      <c r="U349" s="91">
        <f>R349/'סכום נכסי הקרן'!$C$42</f>
        <v>3.6482890933357853E-4</v>
      </c>
    </row>
    <row r="350" spans="2:21">
      <c r="B350" s="86" t="s">
        <v>849</v>
      </c>
      <c r="C350" s="87" t="s">
        <v>850</v>
      </c>
      <c r="D350" s="88" t="s">
        <v>29</v>
      </c>
      <c r="E350" s="88" t="s">
        <v>683</v>
      </c>
      <c r="F350" s="87"/>
      <c r="G350" s="88" t="s">
        <v>768</v>
      </c>
      <c r="H350" s="87" t="s">
        <v>832</v>
      </c>
      <c r="I350" s="87" t="s">
        <v>311</v>
      </c>
      <c r="J350" s="101"/>
      <c r="K350" s="90">
        <v>0.35000000093397216</v>
      </c>
      <c r="L350" s="88" t="s">
        <v>132</v>
      </c>
      <c r="M350" s="89">
        <v>6.5000000000000002E-2</v>
      </c>
      <c r="N350" s="89">
        <v>0.19309999978945597</v>
      </c>
      <c r="O350" s="90">
        <v>108.187984</v>
      </c>
      <c r="P350" s="102">
        <v>95.817939999999993</v>
      </c>
      <c r="Q350" s="90"/>
      <c r="R350" s="90">
        <v>0.37474351899999997</v>
      </c>
      <c r="S350" s="91">
        <v>4.3275193599999998E-8</v>
      </c>
      <c r="T350" s="91">
        <f t="shared" si="9"/>
        <v>3.2333034388059951E-6</v>
      </c>
      <c r="U350" s="91">
        <f>R350/'סכום נכסי הקרן'!$C$42</f>
        <v>6.3702679246930167E-7</v>
      </c>
    </row>
    <row r="351" spans="2:21">
      <c r="B351" s="86" t="s">
        <v>851</v>
      </c>
      <c r="C351" s="87" t="s">
        <v>852</v>
      </c>
      <c r="D351" s="88" t="s">
        <v>29</v>
      </c>
      <c r="E351" s="88" t="s">
        <v>683</v>
      </c>
      <c r="F351" s="87"/>
      <c r="G351" s="88" t="s">
        <v>726</v>
      </c>
      <c r="H351" s="87" t="s">
        <v>840</v>
      </c>
      <c r="I351" s="87" t="s">
        <v>716</v>
      </c>
      <c r="J351" s="101"/>
      <c r="K351" s="90">
        <v>4.5800000000097967</v>
      </c>
      <c r="L351" s="88" t="s">
        <v>132</v>
      </c>
      <c r="M351" s="89">
        <v>7.4999999999999997E-2</v>
      </c>
      <c r="N351" s="89">
        <v>9.6700000000273539E-2</v>
      </c>
      <c r="O351" s="90">
        <v>55244.928</v>
      </c>
      <c r="P351" s="102">
        <v>90.979330000000004</v>
      </c>
      <c r="Q351" s="90"/>
      <c r="R351" s="90">
        <v>181.69520390900001</v>
      </c>
      <c r="S351" s="91">
        <v>5.5244928E-5</v>
      </c>
      <c r="T351" s="91">
        <f t="shared" si="9"/>
        <v>1.567674149992508E-3</v>
      </c>
      <c r="U351" s="91">
        <f>R351/'סכום נכסי הקרן'!$C$42</f>
        <v>3.088638150756278E-4</v>
      </c>
    </row>
    <row r="352" spans="2:21">
      <c r="B352" s="86" t="s">
        <v>853</v>
      </c>
      <c r="C352" s="87" t="s">
        <v>854</v>
      </c>
      <c r="D352" s="88" t="s">
        <v>29</v>
      </c>
      <c r="E352" s="88" t="s">
        <v>683</v>
      </c>
      <c r="F352" s="87"/>
      <c r="G352" s="88" t="s">
        <v>855</v>
      </c>
      <c r="H352" s="87" t="s">
        <v>832</v>
      </c>
      <c r="I352" s="87" t="s">
        <v>311</v>
      </c>
      <c r="J352" s="101"/>
      <c r="K352" s="90">
        <v>5.3800000000067998</v>
      </c>
      <c r="L352" s="88" t="s">
        <v>132</v>
      </c>
      <c r="M352" s="89">
        <v>3.7499999999999999E-2</v>
      </c>
      <c r="N352" s="89">
        <v>5.840000000007594E-2</v>
      </c>
      <c r="O352" s="90">
        <v>69056.160000000003</v>
      </c>
      <c r="P352" s="102">
        <v>90.728579999999994</v>
      </c>
      <c r="Q352" s="90"/>
      <c r="R352" s="90">
        <v>226.49303756699999</v>
      </c>
      <c r="S352" s="91">
        <v>1.1509360000000001E-4</v>
      </c>
      <c r="T352" s="91">
        <f t="shared" si="9"/>
        <v>1.9541918141378089E-3</v>
      </c>
      <c r="U352" s="91">
        <f>R352/'סכום נכסי הקרן'!$C$42</f>
        <v>3.8501568652328061E-4</v>
      </c>
    </row>
    <row r="353" spans="2:21">
      <c r="B353" s="86" t="s">
        <v>856</v>
      </c>
      <c r="C353" s="87" t="s">
        <v>857</v>
      </c>
      <c r="D353" s="88" t="s">
        <v>29</v>
      </c>
      <c r="E353" s="88" t="s">
        <v>683</v>
      </c>
      <c r="F353" s="87"/>
      <c r="G353" s="88" t="s">
        <v>768</v>
      </c>
      <c r="H353" s="87" t="s">
        <v>840</v>
      </c>
      <c r="I353" s="87" t="s">
        <v>716</v>
      </c>
      <c r="J353" s="101"/>
      <c r="K353" s="90">
        <v>6.4699999999923827</v>
      </c>
      <c r="L353" s="88" t="s">
        <v>132</v>
      </c>
      <c r="M353" s="89">
        <v>3.6249999999999998E-2</v>
      </c>
      <c r="N353" s="89">
        <v>5.7499999999930745E-2</v>
      </c>
      <c r="O353" s="90">
        <v>92074.880000000005</v>
      </c>
      <c r="P353" s="102">
        <v>86.761009999999999</v>
      </c>
      <c r="Q353" s="90"/>
      <c r="R353" s="90">
        <v>288.78463445999995</v>
      </c>
      <c r="S353" s="91">
        <v>1.0230542222222222E-4</v>
      </c>
      <c r="T353" s="91">
        <f t="shared" si="9"/>
        <v>2.4916464310456832E-3</v>
      </c>
      <c r="U353" s="91">
        <f>R353/'סכום נכסי הקרן'!$C$42</f>
        <v>4.9090521937611832E-4</v>
      </c>
    </row>
    <row r="354" spans="2:21">
      <c r="B354" s="86" t="s">
        <v>858</v>
      </c>
      <c r="C354" s="87" t="s">
        <v>859</v>
      </c>
      <c r="D354" s="88" t="s">
        <v>29</v>
      </c>
      <c r="E354" s="88" t="s">
        <v>683</v>
      </c>
      <c r="F354" s="87"/>
      <c r="G354" s="88" t="s">
        <v>726</v>
      </c>
      <c r="H354" s="87" t="s">
        <v>832</v>
      </c>
      <c r="I354" s="87" t="s">
        <v>685</v>
      </c>
      <c r="J354" s="101"/>
      <c r="K354" s="90">
        <v>4.119999999996784</v>
      </c>
      <c r="L354" s="88" t="s">
        <v>135</v>
      </c>
      <c r="M354" s="89">
        <v>7.4160000000000004E-2</v>
      </c>
      <c r="N354" s="89">
        <v>7.1399999999971722E-2</v>
      </c>
      <c r="O354" s="90">
        <v>78263.648000000001</v>
      </c>
      <c r="P354" s="102">
        <v>103.18897</v>
      </c>
      <c r="Q354" s="90"/>
      <c r="R354" s="90">
        <v>360.76861474300006</v>
      </c>
      <c r="S354" s="91">
        <v>1.2040561230769231E-4</v>
      </c>
      <c r="T354" s="91">
        <f t="shared" si="9"/>
        <v>3.1127273548974101E-3</v>
      </c>
      <c r="U354" s="91">
        <f>R354/'סכום נכסי הקרן'!$C$42</f>
        <v>6.1327084211248648E-4</v>
      </c>
    </row>
    <row r="355" spans="2:21">
      <c r="B355" s="86" t="s">
        <v>860</v>
      </c>
      <c r="C355" s="87" t="s">
        <v>861</v>
      </c>
      <c r="D355" s="88" t="s">
        <v>29</v>
      </c>
      <c r="E355" s="88" t="s">
        <v>683</v>
      </c>
      <c r="F355" s="87"/>
      <c r="G355" s="88" t="s">
        <v>829</v>
      </c>
      <c r="H355" s="87" t="s">
        <v>832</v>
      </c>
      <c r="I355" s="87" t="s">
        <v>685</v>
      </c>
      <c r="J355" s="101"/>
      <c r="K355" s="90">
        <v>7.1199999999987975</v>
      </c>
      <c r="L355" s="88" t="s">
        <v>132</v>
      </c>
      <c r="M355" s="89">
        <v>5.1249999999999997E-2</v>
      </c>
      <c r="N355" s="89">
        <v>6.0699999999972956E-2</v>
      </c>
      <c r="O355" s="90">
        <v>49490.248</v>
      </c>
      <c r="P355" s="102">
        <v>93.002629999999996</v>
      </c>
      <c r="Q355" s="90"/>
      <c r="R355" s="90">
        <v>166.38843563500001</v>
      </c>
      <c r="S355" s="91">
        <v>9.8980496000000001E-5</v>
      </c>
      <c r="T355" s="91">
        <f t="shared" si="9"/>
        <v>1.435606685211801E-3</v>
      </c>
      <c r="U355" s="91">
        <f>R355/'סכום נכסי הקרן'!$C$42</f>
        <v>2.8284382806510635E-4</v>
      </c>
    </row>
    <row r="356" spans="2:21">
      <c r="B356" s="86" t="s">
        <v>862</v>
      </c>
      <c r="C356" s="87" t="s">
        <v>863</v>
      </c>
      <c r="D356" s="88" t="s">
        <v>29</v>
      </c>
      <c r="E356" s="88" t="s">
        <v>683</v>
      </c>
      <c r="F356" s="87"/>
      <c r="G356" s="88" t="s">
        <v>749</v>
      </c>
      <c r="H356" s="87" t="s">
        <v>832</v>
      </c>
      <c r="I356" s="87" t="s">
        <v>685</v>
      </c>
      <c r="J356" s="101"/>
      <c r="K356" s="90">
        <v>7.3300000000011858</v>
      </c>
      <c r="L356" s="88" t="s">
        <v>132</v>
      </c>
      <c r="M356" s="89">
        <v>6.4000000000000001E-2</v>
      </c>
      <c r="N356" s="89">
        <v>6.3400000000035595E-2</v>
      </c>
      <c r="O356" s="90">
        <v>46037.440000000002</v>
      </c>
      <c r="P356" s="102">
        <v>101.29833000000001</v>
      </c>
      <c r="Q356" s="90"/>
      <c r="R356" s="90">
        <v>168.58610135999999</v>
      </c>
      <c r="S356" s="91">
        <v>3.6829952E-5</v>
      </c>
      <c r="T356" s="91">
        <f t="shared" si="9"/>
        <v>1.4545682410112182E-3</v>
      </c>
      <c r="U356" s="91">
        <f>R356/'סכום נכסי הקרן'!$C$42</f>
        <v>2.8657964169959501E-4</v>
      </c>
    </row>
    <row r="357" spans="2:21">
      <c r="B357" s="86" t="s">
        <v>864</v>
      </c>
      <c r="C357" s="87" t="s">
        <v>865</v>
      </c>
      <c r="D357" s="88" t="s">
        <v>29</v>
      </c>
      <c r="E357" s="88" t="s">
        <v>683</v>
      </c>
      <c r="F357" s="87"/>
      <c r="G357" s="88" t="s">
        <v>726</v>
      </c>
      <c r="H357" s="87" t="s">
        <v>840</v>
      </c>
      <c r="I357" s="87" t="s">
        <v>716</v>
      </c>
      <c r="J357" s="101"/>
      <c r="K357" s="90">
        <v>4.4999999999915952</v>
      </c>
      <c r="L357" s="88" t="s">
        <v>132</v>
      </c>
      <c r="M357" s="89">
        <v>7.6249999999999998E-2</v>
      </c>
      <c r="N357" s="89">
        <v>8.7199999999828554E-2</v>
      </c>
      <c r="O357" s="90">
        <v>69056.160000000003</v>
      </c>
      <c r="P357" s="102">
        <v>95.331680000000006</v>
      </c>
      <c r="Q357" s="90"/>
      <c r="R357" s="90">
        <v>237.98411826400002</v>
      </c>
      <c r="S357" s="91">
        <v>1.3811232000000002E-4</v>
      </c>
      <c r="T357" s="91">
        <f t="shared" si="9"/>
        <v>2.0533373599563279E-3</v>
      </c>
      <c r="U357" s="91">
        <f>R357/'סכום נכסי הקרן'!$C$42</f>
        <v>4.0454938332462766E-4</v>
      </c>
    </row>
    <row r="358" spans="2:21">
      <c r="B358" s="86" t="s">
        <v>866</v>
      </c>
      <c r="C358" s="87" t="s">
        <v>867</v>
      </c>
      <c r="D358" s="88" t="s">
        <v>29</v>
      </c>
      <c r="E358" s="88" t="s">
        <v>683</v>
      </c>
      <c r="F358" s="87"/>
      <c r="G358" s="88" t="s">
        <v>822</v>
      </c>
      <c r="H358" s="87" t="s">
        <v>832</v>
      </c>
      <c r="I358" s="87" t="s">
        <v>311</v>
      </c>
      <c r="J358" s="101"/>
      <c r="K358" s="90">
        <v>6.5500000000076035</v>
      </c>
      <c r="L358" s="88" t="s">
        <v>132</v>
      </c>
      <c r="M358" s="89">
        <v>4.1250000000000002E-2</v>
      </c>
      <c r="N358" s="89">
        <v>7.7800000000091241E-2</v>
      </c>
      <c r="O358" s="90">
        <v>34528.080000000002</v>
      </c>
      <c r="P358" s="102">
        <v>79.042169999999999</v>
      </c>
      <c r="Q358" s="90"/>
      <c r="R358" s="90">
        <v>98.65964929499998</v>
      </c>
      <c r="S358" s="91">
        <v>3.4528080000000004E-5</v>
      </c>
      <c r="T358" s="91">
        <f t="shared" si="9"/>
        <v>8.512397604317659E-4</v>
      </c>
      <c r="U358" s="91">
        <f>R358/'סכום נכסי הקרן'!$C$42</f>
        <v>1.6771161274316805E-4</v>
      </c>
    </row>
    <row r="359" spans="2:21">
      <c r="B359" s="86" t="s">
        <v>868</v>
      </c>
      <c r="C359" s="87" t="s">
        <v>869</v>
      </c>
      <c r="D359" s="88" t="s">
        <v>29</v>
      </c>
      <c r="E359" s="88" t="s">
        <v>683</v>
      </c>
      <c r="F359" s="87"/>
      <c r="G359" s="88" t="s">
        <v>822</v>
      </c>
      <c r="H359" s="87" t="s">
        <v>832</v>
      </c>
      <c r="I359" s="87" t="s">
        <v>311</v>
      </c>
      <c r="J359" s="101"/>
      <c r="K359" s="90">
        <v>1.1999999999993662</v>
      </c>
      <c r="L359" s="88" t="s">
        <v>132</v>
      </c>
      <c r="M359" s="89">
        <v>6.25E-2</v>
      </c>
      <c r="N359" s="89">
        <v>8.4899999999889411E-2</v>
      </c>
      <c r="O359" s="90">
        <v>87471.135999999999</v>
      </c>
      <c r="P359" s="102">
        <v>99.794920000000005</v>
      </c>
      <c r="Q359" s="90"/>
      <c r="R359" s="90">
        <v>315.55966640100002</v>
      </c>
      <c r="S359" s="91">
        <v>6.7285489230769235E-5</v>
      </c>
      <c r="T359" s="91">
        <f t="shared" si="9"/>
        <v>2.7226625753141473E-3</v>
      </c>
      <c r="U359" s="91">
        <f>R359/'סכום נכסי הקרן'!$C$42</f>
        <v>5.3642011650136619E-4</v>
      </c>
    </row>
    <row r="360" spans="2:21">
      <c r="B360" s="86" t="s">
        <v>870</v>
      </c>
      <c r="C360" s="87" t="s">
        <v>871</v>
      </c>
      <c r="D360" s="88" t="s">
        <v>29</v>
      </c>
      <c r="E360" s="88" t="s">
        <v>683</v>
      </c>
      <c r="F360" s="87"/>
      <c r="G360" s="88" t="s">
        <v>749</v>
      </c>
      <c r="H360" s="87" t="s">
        <v>832</v>
      </c>
      <c r="I360" s="87" t="s">
        <v>685</v>
      </c>
      <c r="J360" s="101"/>
      <c r="K360" s="90">
        <v>3.0199999999954246</v>
      </c>
      <c r="L360" s="88" t="s">
        <v>134</v>
      </c>
      <c r="M360" s="89">
        <v>5.7500000000000002E-2</v>
      </c>
      <c r="N360" s="89">
        <v>5.5799999999944075E-2</v>
      </c>
      <c r="O360" s="90">
        <v>69286.347200000004</v>
      </c>
      <c r="P360" s="102">
        <v>101.06919000000001</v>
      </c>
      <c r="Q360" s="90"/>
      <c r="R360" s="90">
        <v>275.36076371299998</v>
      </c>
      <c r="S360" s="91">
        <v>1.0659438030769231E-4</v>
      </c>
      <c r="T360" s="91">
        <f t="shared" si="9"/>
        <v>2.3758246883129898E-3</v>
      </c>
      <c r="U360" s="91">
        <f>R360/'סכום נכסי הקרן'!$C$42</f>
        <v>4.6808597130132E-4</v>
      </c>
    </row>
    <row r="361" spans="2:21">
      <c r="B361" s="86" t="s">
        <v>872</v>
      </c>
      <c r="C361" s="87" t="s">
        <v>873</v>
      </c>
      <c r="D361" s="88" t="s">
        <v>29</v>
      </c>
      <c r="E361" s="88" t="s">
        <v>683</v>
      </c>
      <c r="F361" s="87"/>
      <c r="G361" s="88" t="s">
        <v>749</v>
      </c>
      <c r="H361" s="87" t="s">
        <v>874</v>
      </c>
      <c r="I361" s="87" t="s">
        <v>716</v>
      </c>
      <c r="J361" s="101"/>
      <c r="K361" s="90">
        <v>6.7000000000004416</v>
      </c>
      <c r="L361" s="88" t="s">
        <v>132</v>
      </c>
      <c r="M361" s="89">
        <v>3.7499999999999999E-2</v>
      </c>
      <c r="N361" s="89">
        <v>6.1099999999988094E-2</v>
      </c>
      <c r="O361" s="90">
        <v>73659.903999999995</v>
      </c>
      <c r="P361" s="102">
        <v>85.134</v>
      </c>
      <c r="Q361" s="90"/>
      <c r="R361" s="90">
        <v>226.69528595699998</v>
      </c>
      <c r="S361" s="91">
        <v>7.3659904E-5</v>
      </c>
      <c r="T361" s="91">
        <f t="shared" si="9"/>
        <v>1.9559368220745041E-3</v>
      </c>
      <c r="U361" s="91">
        <f>R361/'סכום נכסי הקרן'!$C$42</f>
        <v>3.8535948871499718E-4</v>
      </c>
    </row>
    <row r="362" spans="2:21">
      <c r="B362" s="86" t="s">
        <v>875</v>
      </c>
      <c r="C362" s="87" t="s">
        <v>876</v>
      </c>
      <c r="D362" s="88" t="s">
        <v>29</v>
      </c>
      <c r="E362" s="88" t="s">
        <v>683</v>
      </c>
      <c r="F362" s="87"/>
      <c r="G362" s="88" t="s">
        <v>749</v>
      </c>
      <c r="H362" s="87" t="s">
        <v>874</v>
      </c>
      <c r="I362" s="87" t="s">
        <v>716</v>
      </c>
      <c r="J362" s="101"/>
      <c r="K362" s="90">
        <v>5.1399999999498096</v>
      </c>
      <c r="L362" s="88" t="s">
        <v>132</v>
      </c>
      <c r="M362" s="89">
        <v>5.8749999999999997E-2</v>
      </c>
      <c r="N362" s="89">
        <v>6.3199999999546674E-2</v>
      </c>
      <c r="O362" s="90">
        <v>6905.616</v>
      </c>
      <c r="P362" s="102">
        <v>98.967010000000002</v>
      </c>
      <c r="Q362" s="90"/>
      <c r="R362" s="90">
        <v>24.705929265999998</v>
      </c>
      <c r="S362" s="91">
        <v>1.3811232E-5</v>
      </c>
      <c r="T362" s="91">
        <f t="shared" si="9"/>
        <v>2.1316383607598955E-4</v>
      </c>
      <c r="U362" s="91">
        <f>R362/'סכום נכסי הקרן'!$C$42</f>
        <v>4.1997627917064601E-5</v>
      </c>
    </row>
    <row r="363" spans="2:21">
      <c r="B363" s="86" t="s">
        <v>877</v>
      </c>
      <c r="C363" s="87" t="s">
        <v>878</v>
      </c>
      <c r="D363" s="88" t="s">
        <v>29</v>
      </c>
      <c r="E363" s="88" t="s">
        <v>683</v>
      </c>
      <c r="F363" s="87"/>
      <c r="G363" s="88" t="s">
        <v>837</v>
      </c>
      <c r="H363" s="87" t="s">
        <v>879</v>
      </c>
      <c r="I363" s="87" t="s">
        <v>685</v>
      </c>
      <c r="J363" s="101"/>
      <c r="K363" s="90">
        <v>6.7899999999997496</v>
      </c>
      <c r="L363" s="88" t="s">
        <v>132</v>
      </c>
      <c r="M363" s="89">
        <v>0.04</v>
      </c>
      <c r="N363" s="89">
        <v>5.799999999998566E-2</v>
      </c>
      <c r="O363" s="90">
        <v>88046.604000000007</v>
      </c>
      <c r="P363" s="102">
        <v>87.642669999999995</v>
      </c>
      <c r="Q363" s="90"/>
      <c r="R363" s="90">
        <v>278.95650583299999</v>
      </c>
      <c r="S363" s="91">
        <v>1.7609320800000001E-4</v>
      </c>
      <c r="T363" s="91">
        <f t="shared" si="9"/>
        <v>2.4068489082719629E-3</v>
      </c>
      <c r="U363" s="91">
        <f>R363/'סכום נכסי הקרן'!$C$42</f>
        <v>4.7419837606114821E-4</v>
      </c>
    </row>
    <row r="364" spans="2:21">
      <c r="B364" s="86" t="s">
        <v>880</v>
      </c>
      <c r="C364" s="87" t="s">
        <v>881</v>
      </c>
      <c r="D364" s="88" t="s">
        <v>29</v>
      </c>
      <c r="E364" s="88" t="s">
        <v>683</v>
      </c>
      <c r="F364" s="87"/>
      <c r="G364" s="88" t="s">
        <v>882</v>
      </c>
      <c r="H364" s="87" t="s">
        <v>874</v>
      </c>
      <c r="I364" s="87" t="s">
        <v>716</v>
      </c>
      <c r="J364" s="101"/>
      <c r="K364" s="90">
        <v>7.1799999999904802</v>
      </c>
      <c r="L364" s="88" t="s">
        <v>132</v>
      </c>
      <c r="M364" s="89">
        <v>6.0999999999999999E-2</v>
      </c>
      <c r="N364" s="89">
        <v>6.5699999999921668E-2</v>
      </c>
      <c r="O364" s="90">
        <v>57546.8</v>
      </c>
      <c r="P364" s="102">
        <v>96.951719999999995</v>
      </c>
      <c r="Q364" s="90"/>
      <c r="R364" s="90">
        <v>201.69029849399999</v>
      </c>
      <c r="S364" s="91">
        <v>3.2883885714285718E-5</v>
      </c>
      <c r="T364" s="91">
        <f t="shared" si="9"/>
        <v>1.7401926988214512E-3</v>
      </c>
      <c r="U364" s="91">
        <f>R364/'סכום נכסי הקרן'!$C$42</f>
        <v>3.4285349154179463E-4</v>
      </c>
    </row>
    <row r="365" spans="2:21">
      <c r="B365" s="86" t="s">
        <v>883</v>
      </c>
      <c r="C365" s="87" t="s">
        <v>884</v>
      </c>
      <c r="D365" s="88" t="s">
        <v>29</v>
      </c>
      <c r="E365" s="88" t="s">
        <v>683</v>
      </c>
      <c r="F365" s="87"/>
      <c r="G365" s="88" t="s">
        <v>882</v>
      </c>
      <c r="H365" s="87" t="s">
        <v>874</v>
      </c>
      <c r="I365" s="87" t="s">
        <v>716</v>
      </c>
      <c r="J365" s="101"/>
      <c r="K365" s="90">
        <v>3.8100000000077512</v>
      </c>
      <c r="L365" s="88" t="s">
        <v>132</v>
      </c>
      <c r="M365" s="89">
        <v>7.3499999999999996E-2</v>
      </c>
      <c r="N365" s="89">
        <v>6.5500000000138656E-2</v>
      </c>
      <c r="O365" s="90">
        <v>36829.951999999997</v>
      </c>
      <c r="P365" s="102">
        <v>105.62582999999999</v>
      </c>
      <c r="Q365" s="90"/>
      <c r="R365" s="90">
        <v>140.630526511</v>
      </c>
      <c r="S365" s="91">
        <v>2.455330133333333E-5</v>
      </c>
      <c r="T365" s="91">
        <f t="shared" si="9"/>
        <v>1.2133663210039771E-3</v>
      </c>
      <c r="U365" s="91">
        <f>R365/'סכום נכסי הקרן'!$C$42</f>
        <v>2.3905793878871973E-4</v>
      </c>
    </row>
    <row r="366" spans="2:21">
      <c r="B366" s="86" t="s">
        <v>885</v>
      </c>
      <c r="C366" s="87" t="s">
        <v>886</v>
      </c>
      <c r="D366" s="88" t="s">
        <v>29</v>
      </c>
      <c r="E366" s="88" t="s">
        <v>683</v>
      </c>
      <c r="F366" s="87"/>
      <c r="G366" s="88" t="s">
        <v>882</v>
      </c>
      <c r="H366" s="87" t="s">
        <v>879</v>
      </c>
      <c r="I366" s="87" t="s">
        <v>685</v>
      </c>
      <c r="J366" s="101"/>
      <c r="K366" s="90">
        <v>5.9800000000097446</v>
      </c>
      <c r="L366" s="88" t="s">
        <v>132</v>
      </c>
      <c r="M366" s="89">
        <v>3.7499999999999999E-2</v>
      </c>
      <c r="N366" s="89">
        <v>5.9600000000137578E-2</v>
      </c>
      <c r="O366" s="90">
        <v>55244.928</v>
      </c>
      <c r="P366" s="102">
        <v>87.350579999999994</v>
      </c>
      <c r="Q366" s="90"/>
      <c r="R366" s="90">
        <v>174.448212235</v>
      </c>
      <c r="S366" s="91">
        <v>1.3811231999999999E-4</v>
      </c>
      <c r="T366" s="91">
        <f t="shared" si="9"/>
        <v>1.5051467895112114E-3</v>
      </c>
      <c r="U366" s="91">
        <f>R366/'סכום נכסי הקרן'!$C$42</f>
        <v>2.9654464842677119E-4</v>
      </c>
    </row>
    <row r="367" spans="2:21">
      <c r="B367" s="86" t="s">
        <v>887</v>
      </c>
      <c r="C367" s="87" t="s">
        <v>888</v>
      </c>
      <c r="D367" s="88" t="s">
        <v>29</v>
      </c>
      <c r="E367" s="88" t="s">
        <v>683</v>
      </c>
      <c r="F367" s="87"/>
      <c r="G367" s="88" t="s">
        <v>776</v>
      </c>
      <c r="H367" s="87" t="s">
        <v>874</v>
      </c>
      <c r="I367" s="87" t="s">
        <v>716</v>
      </c>
      <c r="J367" s="101"/>
      <c r="K367" s="90">
        <v>4.5399999999988072</v>
      </c>
      <c r="L367" s="88" t="s">
        <v>132</v>
      </c>
      <c r="M367" s="89">
        <v>5.1249999999999997E-2</v>
      </c>
      <c r="N367" s="89">
        <v>6.1599999999952297E-2</v>
      </c>
      <c r="O367" s="90">
        <v>82100.868623999995</v>
      </c>
      <c r="P367" s="102">
        <v>96.047790000000006</v>
      </c>
      <c r="Q367" s="90"/>
      <c r="R367" s="90">
        <v>285.06469762099999</v>
      </c>
      <c r="S367" s="91">
        <v>1.4927430658909089E-4</v>
      </c>
      <c r="T367" s="91">
        <f t="shared" si="9"/>
        <v>2.4595506536303048E-3</v>
      </c>
      <c r="U367" s="91">
        <f>R367/'סכום נכסי הקרן'!$C$42</f>
        <v>4.8458169591916815E-4</v>
      </c>
    </row>
    <row r="368" spans="2:21">
      <c r="B368" s="86" t="s">
        <v>889</v>
      </c>
      <c r="C368" s="87" t="s">
        <v>890</v>
      </c>
      <c r="D368" s="88" t="s">
        <v>29</v>
      </c>
      <c r="E368" s="88" t="s">
        <v>683</v>
      </c>
      <c r="F368" s="87"/>
      <c r="G368" s="88" t="s">
        <v>784</v>
      </c>
      <c r="H368" s="87" t="s">
        <v>874</v>
      </c>
      <c r="I368" s="87" t="s">
        <v>716</v>
      </c>
      <c r="J368" s="101"/>
      <c r="K368" s="90">
        <v>6.7599999999885174</v>
      </c>
      <c r="L368" s="88" t="s">
        <v>132</v>
      </c>
      <c r="M368" s="89">
        <v>0.04</v>
      </c>
      <c r="N368" s="89">
        <v>5.9099999999887319E-2</v>
      </c>
      <c r="O368" s="90">
        <v>72508.967999999993</v>
      </c>
      <c r="P368" s="102">
        <v>89.044560000000004</v>
      </c>
      <c r="Q368" s="90"/>
      <c r="R368" s="90">
        <v>233.403517193</v>
      </c>
      <c r="S368" s="91">
        <v>6.5917243636363633E-5</v>
      </c>
      <c r="T368" s="91">
        <f t="shared" si="9"/>
        <v>2.0138157339808223E-3</v>
      </c>
      <c r="U368" s="91">
        <f>R368/'סכום נכסי הקרן'!$C$42</f>
        <v>3.9676281608624778E-4</v>
      </c>
    </row>
    <row r="369" spans="2:21">
      <c r="B369" s="86" t="s">
        <v>891</v>
      </c>
      <c r="C369" s="87" t="s">
        <v>892</v>
      </c>
      <c r="D369" s="88" t="s">
        <v>29</v>
      </c>
      <c r="E369" s="88" t="s">
        <v>683</v>
      </c>
      <c r="F369" s="87"/>
      <c r="G369" s="88" t="s">
        <v>754</v>
      </c>
      <c r="H369" s="87" t="s">
        <v>874</v>
      </c>
      <c r="I369" s="87" t="s">
        <v>716</v>
      </c>
      <c r="J369" s="101"/>
      <c r="K369" s="90">
        <v>5.3800000000037604</v>
      </c>
      <c r="L369" s="88" t="s">
        <v>132</v>
      </c>
      <c r="M369" s="89">
        <v>4.0910000000000002E-2</v>
      </c>
      <c r="N369" s="89">
        <v>6.2400000000023749E-2</v>
      </c>
      <c r="O369" s="90">
        <v>31282.440480000001</v>
      </c>
      <c r="P369" s="102">
        <v>89.327299999999994</v>
      </c>
      <c r="Q369" s="90"/>
      <c r="R369" s="90">
        <v>101.01669359900002</v>
      </c>
      <c r="S369" s="91">
        <v>6.2564880959999997E-5</v>
      </c>
      <c r="T369" s="91">
        <f t="shared" si="9"/>
        <v>8.7157644156738128E-4</v>
      </c>
      <c r="U369" s="91">
        <f>R369/'סכום נכסי הקרן'!$C$42</f>
        <v>1.7171835414510591E-4</v>
      </c>
    </row>
    <row r="370" spans="2:21">
      <c r="B370" s="86" t="s">
        <v>893</v>
      </c>
      <c r="C370" s="87" t="s">
        <v>894</v>
      </c>
      <c r="D370" s="88" t="s">
        <v>29</v>
      </c>
      <c r="E370" s="88" t="s">
        <v>683</v>
      </c>
      <c r="F370" s="87"/>
      <c r="G370" s="88" t="s">
        <v>726</v>
      </c>
      <c r="H370" s="87" t="s">
        <v>879</v>
      </c>
      <c r="I370" s="87" t="s">
        <v>685</v>
      </c>
      <c r="J370" s="101"/>
      <c r="K370" s="90">
        <v>4.9299999999932336</v>
      </c>
      <c r="L370" s="88" t="s">
        <v>134</v>
      </c>
      <c r="M370" s="89">
        <v>7.8750000000000001E-2</v>
      </c>
      <c r="N370" s="89">
        <v>9.6599999999888692E-2</v>
      </c>
      <c r="O370" s="90">
        <v>68595.785600000003</v>
      </c>
      <c r="P370" s="102">
        <v>92.595299999999995</v>
      </c>
      <c r="Q370" s="90"/>
      <c r="R370" s="90">
        <v>249.75947253299998</v>
      </c>
      <c r="S370" s="91">
        <v>6.85957856E-5</v>
      </c>
      <c r="T370" s="91">
        <f t="shared" si="9"/>
        <v>2.1549356305620867E-3</v>
      </c>
      <c r="U370" s="91">
        <f>R370/'סכום נכסי הקרן'!$C$42</f>
        <v>4.2456631698684999E-4</v>
      </c>
    </row>
    <row r="371" spans="2:21">
      <c r="B371" s="86" t="s">
        <v>895</v>
      </c>
      <c r="C371" s="87" t="s">
        <v>896</v>
      </c>
      <c r="D371" s="88" t="s">
        <v>29</v>
      </c>
      <c r="E371" s="88" t="s">
        <v>683</v>
      </c>
      <c r="F371" s="87"/>
      <c r="G371" s="88" t="s">
        <v>822</v>
      </c>
      <c r="H371" s="87" t="s">
        <v>879</v>
      </c>
      <c r="I371" s="87" t="s">
        <v>685</v>
      </c>
      <c r="J371" s="101"/>
      <c r="K371" s="90">
        <v>5.8900000000304793</v>
      </c>
      <c r="L371" s="88" t="s">
        <v>134</v>
      </c>
      <c r="M371" s="89">
        <v>6.1349999999999995E-2</v>
      </c>
      <c r="N371" s="89">
        <v>6.6700000000347842E-2</v>
      </c>
      <c r="O371" s="90">
        <v>23018.720000000001</v>
      </c>
      <c r="P371" s="102">
        <v>97.506069999999994</v>
      </c>
      <c r="Q371" s="90"/>
      <c r="R371" s="90">
        <v>88.256848379000004</v>
      </c>
      <c r="S371" s="91">
        <v>2.3018720000000002E-5</v>
      </c>
      <c r="T371" s="91">
        <f t="shared" si="9"/>
        <v>7.6148394006515167E-4</v>
      </c>
      <c r="U371" s="91">
        <f>R371/'סכום נכסי הקרן'!$C$42</f>
        <v>1.5002788356781126E-4</v>
      </c>
    </row>
    <row r="372" spans="2:21">
      <c r="B372" s="86" t="s">
        <v>897</v>
      </c>
      <c r="C372" s="87" t="s">
        <v>898</v>
      </c>
      <c r="D372" s="88" t="s">
        <v>29</v>
      </c>
      <c r="E372" s="88" t="s">
        <v>683</v>
      </c>
      <c r="F372" s="87"/>
      <c r="G372" s="88" t="s">
        <v>822</v>
      </c>
      <c r="H372" s="87" t="s">
        <v>879</v>
      </c>
      <c r="I372" s="87" t="s">
        <v>685</v>
      </c>
      <c r="J372" s="101"/>
      <c r="K372" s="90">
        <v>4.5599999999987268</v>
      </c>
      <c r="L372" s="88" t="s">
        <v>134</v>
      </c>
      <c r="M372" s="89">
        <v>7.1249999999999994E-2</v>
      </c>
      <c r="N372" s="89">
        <v>6.6399999999970274E-2</v>
      </c>
      <c r="O372" s="90">
        <v>69056.160000000003</v>
      </c>
      <c r="P372" s="102">
        <v>104.10363</v>
      </c>
      <c r="Q372" s="90"/>
      <c r="R372" s="90">
        <v>282.68573763099999</v>
      </c>
      <c r="S372" s="91">
        <v>9.2074880000000007E-5</v>
      </c>
      <c r="T372" s="91">
        <f t="shared" si="9"/>
        <v>2.4390248829993019E-3</v>
      </c>
      <c r="U372" s="91">
        <f>R372/'סכום נכסי הקרן'!$C$42</f>
        <v>4.8053770002595963E-4</v>
      </c>
    </row>
    <row r="373" spans="2:21">
      <c r="B373" s="86" t="s">
        <v>899</v>
      </c>
      <c r="C373" s="87" t="s">
        <v>900</v>
      </c>
      <c r="D373" s="88" t="s">
        <v>29</v>
      </c>
      <c r="E373" s="88" t="s">
        <v>683</v>
      </c>
      <c r="F373" s="87"/>
      <c r="G373" s="88" t="s">
        <v>773</v>
      </c>
      <c r="H373" s="87" t="s">
        <v>703</v>
      </c>
      <c r="I373" s="87" t="s">
        <v>685</v>
      </c>
      <c r="J373" s="101"/>
      <c r="K373" s="90">
        <v>4.5100000000045997</v>
      </c>
      <c r="L373" s="88" t="s">
        <v>132</v>
      </c>
      <c r="M373" s="89">
        <v>4.6249999999999999E-2</v>
      </c>
      <c r="N373" s="89">
        <v>6.1100000000097104E-2</v>
      </c>
      <c r="O373" s="90">
        <v>57553.705615999999</v>
      </c>
      <c r="P373" s="102">
        <v>94.046379999999999</v>
      </c>
      <c r="Q373" s="90"/>
      <c r="R373" s="90">
        <v>195.66973331</v>
      </c>
      <c r="S373" s="91">
        <v>1.0464310111999999E-4</v>
      </c>
      <c r="T373" s="91">
        <f t="shared" si="9"/>
        <v>1.6882469996271636E-3</v>
      </c>
      <c r="U373" s="91">
        <f>R373/'סכום נכסי הקרן'!$C$42</f>
        <v>3.3261912821444414E-4</v>
      </c>
    </row>
    <row r="374" spans="2:21">
      <c r="B374" s="86" t="s">
        <v>901</v>
      </c>
      <c r="C374" s="87" t="s">
        <v>902</v>
      </c>
      <c r="D374" s="88" t="s">
        <v>29</v>
      </c>
      <c r="E374" s="88" t="s">
        <v>683</v>
      </c>
      <c r="F374" s="87"/>
      <c r="G374" s="88" t="s">
        <v>773</v>
      </c>
      <c r="H374" s="87" t="s">
        <v>903</v>
      </c>
      <c r="I374" s="87" t="s">
        <v>716</v>
      </c>
      <c r="J374" s="101"/>
      <c r="K374" s="90">
        <v>4.1899999999945834</v>
      </c>
      <c r="L374" s="88" t="s">
        <v>132</v>
      </c>
      <c r="M374" s="89">
        <v>6.3750000000000001E-2</v>
      </c>
      <c r="N374" s="89">
        <v>5.7699999999920842E-2</v>
      </c>
      <c r="O374" s="90">
        <v>64452.415999999997</v>
      </c>
      <c r="P374" s="102">
        <v>103.01075</v>
      </c>
      <c r="Q374" s="90"/>
      <c r="R374" s="90">
        <v>240.01039537000003</v>
      </c>
      <c r="S374" s="91">
        <v>1.2890483200000001E-4</v>
      </c>
      <c r="T374" s="91">
        <f t="shared" si="9"/>
        <v>2.0708201672702113E-3</v>
      </c>
      <c r="U374" s="91">
        <f>R374/'סכום נכסי הקרן'!$C$42</f>
        <v>4.0799385331555276E-4</v>
      </c>
    </row>
    <row r="375" spans="2:21">
      <c r="B375" s="86" t="s">
        <v>904</v>
      </c>
      <c r="C375" s="87" t="s">
        <v>905</v>
      </c>
      <c r="D375" s="88" t="s">
        <v>29</v>
      </c>
      <c r="E375" s="88" t="s">
        <v>683</v>
      </c>
      <c r="F375" s="87"/>
      <c r="G375" s="88" t="s">
        <v>726</v>
      </c>
      <c r="H375" s="87" t="s">
        <v>703</v>
      </c>
      <c r="I375" s="87" t="s">
        <v>685</v>
      </c>
      <c r="J375" s="101"/>
      <c r="K375" s="90">
        <v>4.0699999999808654</v>
      </c>
      <c r="L375" s="88" t="s">
        <v>135</v>
      </c>
      <c r="M375" s="89">
        <v>8.5000000000000006E-2</v>
      </c>
      <c r="N375" s="89">
        <v>0.10239999999965937</v>
      </c>
      <c r="O375" s="90">
        <v>23018.720000000001</v>
      </c>
      <c r="P375" s="102">
        <v>92.497389999999996</v>
      </c>
      <c r="Q375" s="90"/>
      <c r="R375" s="90">
        <v>95.114351525999993</v>
      </c>
      <c r="S375" s="91">
        <v>3.0691626666666667E-5</v>
      </c>
      <c r="T375" s="91">
        <f t="shared" si="9"/>
        <v>8.2065077653502543E-4</v>
      </c>
      <c r="U375" s="91">
        <f>R375/'סכום נכסי הקרן'!$C$42</f>
        <v>1.6168495837390429E-4</v>
      </c>
    </row>
    <row r="376" spans="2:21">
      <c r="B376" s="86" t="s">
        <v>906</v>
      </c>
      <c r="C376" s="87" t="s">
        <v>907</v>
      </c>
      <c r="D376" s="88" t="s">
        <v>29</v>
      </c>
      <c r="E376" s="88" t="s">
        <v>683</v>
      </c>
      <c r="F376" s="87"/>
      <c r="G376" s="88" t="s">
        <v>726</v>
      </c>
      <c r="H376" s="87" t="s">
        <v>703</v>
      </c>
      <c r="I376" s="87" t="s">
        <v>685</v>
      </c>
      <c r="J376" s="101"/>
      <c r="K376" s="90">
        <v>4.3799999999913766</v>
      </c>
      <c r="L376" s="88" t="s">
        <v>135</v>
      </c>
      <c r="M376" s="89">
        <v>8.5000000000000006E-2</v>
      </c>
      <c r="N376" s="89">
        <v>0.10099999999980018</v>
      </c>
      <c r="O376" s="90">
        <v>23018.720000000001</v>
      </c>
      <c r="P376" s="102">
        <v>92.463390000000004</v>
      </c>
      <c r="Q376" s="90"/>
      <c r="R376" s="90">
        <v>95.079389588999987</v>
      </c>
      <c r="S376" s="91">
        <v>3.0691626666666667E-5</v>
      </c>
      <c r="T376" s="91">
        <f t="shared" si="9"/>
        <v>8.2034912341656424E-4</v>
      </c>
      <c r="U376" s="91">
        <f>R376/'סכום נכסי הקרן'!$C$42</f>
        <v>1.6162552655065338E-4</v>
      </c>
    </row>
    <row r="377" spans="2:21">
      <c r="B377" s="86" t="s">
        <v>908</v>
      </c>
      <c r="C377" s="87" t="s">
        <v>909</v>
      </c>
      <c r="D377" s="88" t="s">
        <v>29</v>
      </c>
      <c r="E377" s="88" t="s">
        <v>683</v>
      </c>
      <c r="F377" s="87"/>
      <c r="G377" s="88" t="s">
        <v>829</v>
      </c>
      <c r="H377" s="87" t="s">
        <v>903</v>
      </c>
      <c r="I377" s="87" t="s">
        <v>716</v>
      </c>
      <c r="J377" s="101"/>
      <c r="K377" s="90">
        <v>6.2600000000101197</v>
      </c>
      <c r="L377" s="88" t="s">
        <v>132</v>
      </c>
      <c r="M377" s="89">
        <v>4.1250000000000002E-2</v>
      </c>
      <c r="N377" s="89">
        <v>6.3700000000102064E-2</v>
      </c>
      <c r="O377" s="90">
        <v>73719.752672000002</v>
      </c>
      <c r="P377" s="102">
        <v>86.028040000000004</v>
      </c>
      <c r="Q377" s="90"/>
      <c r="R377" s="90">
        <v>229.26206921799999</v>
      </c>
      <c r="S377" s="91">
        <v>1.4743950534400001E-4</v>
      </c>
      <c r="T377" s="91">
        <f t="shared" si="9"/>
        <v>1.9780831400858395E-3</v>
      </c>
      <c r="U377" s="91">
        <f>R377/'סכום נכסי הקרן'!$C$42</f>
        <v>3.8972276552918204E-4</v>
      </c>
    </row>
    <row r="378" spans="2:21">
      <c r="B378" s="86" t="s">
        <v>910</v>
      </c>
      <c r="C378" s="87" t="s">
        <v>911</v>
      </c>
      <c r="D378" s="88" t="s">
        <v>29</v>
      </c>
      <c r="E378" s="88" t="s">
        <v>683</v>
      </c>
      <c r="F378" s="87"/>
      <c r="G378" s="88" t="s">
        <v>829</v>
      </c>
      <c r="H378" s="87" t="s">
        <v>903</v>
      </c>
      <c r="I378" s="87" t="s">
        <v>716</v>
      </c>
      <c r="J378" s="101"/>
      <c r="K378" s="90">
        <v>4.720000000014811</v>
      </c>
      <c r="L378" s="88" t="s">
        <v>132</v>
      </c>
      <c r="M378" s="89">
        <v>0.04</v>
      </c>
      <c r="N378" s="89">
        <v>7.1700000000171252E-2</v>
      </c>
      <c r="O378" s="90">
        <v>34528.080000000002</v>
      </c>
      <c r="P378" s="102">
        <v>86.543329999999997</v>
      </c>
      <c r="Q378" s="90"/>
      <c r="R378" s="90">
        <v>108.022531195</v>
      </c>
      <c r="S378" s="91">
        <v>1.7264040000000002E-5</v>
      </c>
      <c r="T378" s="91">
        <f t="shared" si="9"/>
        <v>9.3202311413775614E-4</v>
      </c>
      <c r="U378" s="91">
        <f>R378/'סכום נכסי הקרן'!$C$42</f>
        <v>1.8362758279367585E-4</v>
      </c>
    </row>
    <row r="379" spans="2:21">
      <c r="B379" s="86" t="s">
        <v>912</v>
      </c>
      <c r="C379" s="87" t="s">
        <v>913</v>
      </c>
      <c r="D379" s="88" t="s">
        <v>29</v>
      </c>
      <c r="E379" s="88" t="s">
        <v>683</v>
      </c>
      <c r="F379" s="87"/>
      <c r="G379" s="88" t="s">
        <v>732</v>
      </c>
      <c r="H379" s="87" t="s">
        <v>703</v>
      </c>
      <c r="I379" s="87" t="s">
        <v>685</v>
      </c>
      <c r="J379" s="101"/>
      <c r="K379" s="90">
        <v>2.8099999999877503</v>
      </c>
      <c r="L379" s="88" t="s">
        <v>132</v>
      </c>
      <c r="M379" s="89">
        <v>4.3749999999999997E-2</v>
      </c>
      <c r="N379" s="89">
        <v>6.079999999978148E-2</v>
      </c>
      <c r="O379" s="90">
        <v>34528.080000000002</v>
      </c>
      <c r="P379" s="102">
        <v>96.794210000000007</v>
      </c>
      <c r="Q379" s="90"/>
      <c r="R379" s="90">
        <v>120.81757180800001</v>
      </c>
      <c r="S379" s="91">
        <v>1.7264040000000002E-5</v>
      </c>
      <c r="T379" s="91">
        <f t="shared" si="9"/>
        <v>1.0424192830270048E-3</v>
      </c>
      <c r="U379" s="91">
        <f>R379/'סכום נכסי הקרן'!$C$42</f>
        <v>2.0537788204625304E-4</v>
      </c>
    </row>
    <row r="380" spans="2:21">
      <c r="B380" s="86" t="s">
        <v>914</v>
      </c>
      <c r="C380" s="87" t="s">
        <v>915</v>
      </c>
      <c r="D380" s="88" t="s">
        <v>29</v>
      </c>
      <c r="E380" s="88" t="s">
        <v>683</v>
      </c>
      <c r="F380" s="87"/>
      <c r="G380" s="88" t="s">
        <v>744</v>
      </c>
      <c r="H380" s="87" t="s">
        <v>916</v>
      </c>
      <c r="I380" s="87" t="s">
        <v>716</v>
      </c>
      <c r="J380" s="101"/>
      <c r="K380" s="90">
        <v>4.1200000000078862</v>
      </c>
      <c r="L380" s="88" t="s">
        <v>134</v>
      </c>
      <c r="M380" s="89">
        <v>2.6249999999999999E-2</v>
      </c>
      <c r="N380" s="89">
        <v>0.10460000000013801</v>
      </c>
      <c r="O380" s="90">
        <v>41548.789599999996</v>
      </c>
      <c r="P380" s="102">
        <v>74.511700000000005</v>
      </c>
      <c r="Q380" s="90"/>
      <c r="R380" s="90">
        <v>121.73583509199999</v>
      </c>
      <c r="S380" s="91">
        <v>1.3849596533333332E-4</v>
      </c>
      <c r="T380" s="91">
        <f t="shared" si="9"/>
        <v>1.050342098721881E-3</v>
      </c>
      <c r="U380" s="91">
        <f>R380/'סכום נכסי הקרן'!$C$42</f>
        <v>2.0693883849990909E-4</v>
      </c>
    </row>
    <row r="381" spans="2:21">
      <c r="B381" s="86" t="s">
        <v>917</v>
      </c>
      <c r="C381" s="87" t="s">
        <v>918</v>
      </c>
      <c r="D381" s="88" t="s">
        <v>29</v>
      </c>
      <c r="E381" s="88" t="s">
        <v>683</v>
      </c>
      <c r="F381" s="87"/>
      <c r="G381" s="88" t="s">
        <v>726</v>
      </c>
      <c r="H381" s="87" t="s">
        <v>919</v>
      </c>
      <c r="I381" s="87" t="s">
        <v>685</v>
      </c>
      <c r="J381" s="101"/>
      <c r="K381" s="90">
        <v>3.9799999999933537</v>
      </c>
      <c r="L381" s="88" t="s">
        <v>135</v>
      </c>
      <c r="M381" s="89">
        <v>8.8749999999999996E-2</v>
      </c>
      <c r="N381" s="89">
        <v>0.11229999999978846</v>
      </c>
      <c r="O381" s="90">
        <v>46728.001600000003</v>
      </c>
      <c r="P381" s="102">
        <v>90.816869999999994</v>
      </c>
      <c r="Q381" s="90"/>
      <c r="R381" s="90">
        <v>189.574156587</v>
      </c>
      <c r="S381" s="91">
        <v>3.7382401280000001E-5</v>
      </c>
      <c r="T381" s="91">
        <f t="shared" si="9"/>
        <v>1.6356540976002665E-3</v>
      </c>
      <c r="U381" s="91">
        <f>R381/'סכום נכסי הקרן'!$C$42</f>
        <v>3.2225725271499563E-4</v>
      </c>
    </row>
    <row r="382" spans="2:21">
      <c r="B382" s="86" t="s">
        <v>920</v>
      </c>
      <c r="C382" s="87" t="s">
        <v>921</v>
      </c>
      <c r="D382" s="88" t="s">
        <v>29</v>
      </c>
      <c r="E382" s="88" t="s">
        <v>683</v>
      </c>
      <c r="F382" s="87"/>
      <c r="G382" s="88" t="s">
        <v>829</v>
      </c>
      <c r="H382" s="87" t="s">
        <v>916</v>
      </c>
      <c r="I382" s="87" t="s">
        <v>716</v>
      </c>
      <c r="J382" s="101"/>
      <c r="K382" s="90">
        <v>6.1999999999959252</v>
      </c>
      <c r="L382" s="88" t="s">
        <v>132</v>
      </c>
      <c r="M382" s="89">
        <v>4.4999999999999998E-2</v>
      </c>
      <c r="N382" s="89">
        <v>7.2399999999951101E-2</v>
      </c>
      <c r="O382" s="90">
        <v>16113.103999999999</v>
      </c>
      <c r="P382" s="102">
        <v>84.280500000000004</v>
      </c>
      <c r="Q382" s="90"/>
      <c r="R382" s="90">
        <v>49.092439701000004</v>
      </c>
      <c r="S382" s="91">
        <v>5.8593105454545454E-6</v>
      </c>
      <c r="T382" s="91">
        <f t="shared" si="9"/>
        <v>4.2357171253605932E-4</v>
      </c>
      <c r="U382" s="91">
        <f>R382/'סכום נכסי הקרן'!$C$42</f>
        <v>8.345227552079597E-5</v>
      </c>
    </row>
    <row r="383" spans="2:21">
      <c r="B383" s="86" t="s">
        <v>922</v>
      </c>
      <c r="C383" s="87" t="s">
        <v>923</v>
      </c>
      <c r="D383" s="88" t="s">
        <v>29</v>
      </c>
      <c r="E383" s="88" t="s">
        <v>683</v>
      </c>
      <c r="F383" s="87"/>
      <c r="G383" s="88" t="s">
        <v>829</v>
      </c>
      <c r="H383" s="87" t="s">
        <v>916</v>
      </c>
      <c r="I383" s="87" t="s">
        <v>716</v>
      </c>
      <c r="J383" s="101"/>
      <c r="K383" s="90">
        <v>5.8600000000076511</v>
      </c>
      <c r="L383" s="88" t="s">
        <v>132</v>
      </c>
      <c r="M383" s="89">
        <v>4.7500000000000001E-2</v>
      </c>
      <c r="N383" s="89">
        <v>7.2200000000109565E-2</v>
      </c>
      <c r="O383" s="90">
        <v>73659.903999999995</v>
      </c>
      <c r="P383" s="102">
        <v>86.378640000000004</v>
      </c>
      <c r="Q383" s="90"/>
      <c r="R383" s="90">
        <v>230.00951723399999</v>
      </c>
      <c r="S383" s="91">
        <v>2.4150788196721311E-5</v>
      </c>
      <c r="T383" s="91">
        <f t="shared" si="9"/>
        <v>1.9845321541926359E-3</v>
      </c>
      <c r="U383" s="91">
        <f>R383/'סכום נכסי הקרן'!$C$42</f>
        <v>3.909933529790747E-4</v>
      </c>
    </row>
    <row r="384" spans="2:21">
      <c r="B384" s="86" t="s">
        <v>924</v>
      </c>
      <c r="C384" s="87" t="s">
        <v>925</v>
      </c>
      <c r="D384" s="88" t="s">
        <v>29</v>
      </c>
      <c r="E384" s="88" t="s">
        <v>683</v>
      </c>
      <c r="F384" s="87"/>
      <c r="G384" s="88" t="s">
        <v>781</v>
      </c>
      <c r="H384" s="87" t="s">
        <v>919</v>
      </c>
      <c r="I384" s="87" t="s">
        <v>685</v>
      </c>
      <c r="J384" s="101"/>
      <c r="K384" s="90">
        <v>2.6000000000064052</v>
      </c>
      <c r="L384" s="88" t="s">
        <v>135</v>
      </c>
      <c r="M384" s="89">
        <v>0.06</v>
      </c>
      <c r="N384" s="89">
        <v>0.10380000000016562</v>
      </c>
      <c r="O384" s="90">
        <v>54554.366399999999</v>
      </c>
      <c r="P384" s="102">
        <v>89.691329999999994</v>
      </c>
      <c r="Q384" s="90"/>
      <c r="R384" s="90">
        <v>218.58250210099999</v>
      </c>
      <c r="S384" s="91">
        <v>4.3643493120000002E-5</v>
      </c>
      <c r="T384" s="91">
        <f t="shared" si="9"/>
        <v>1.8859393688566552E-3</v>
      </c>
      <c r="U384" s="91">
        <f>R384/'סכום נכסי הקרן'!$C$42</f>
        <v>3.7156856127861258E-4</v>
      </c>
    </row>
    <row r="385" spans="2:21">
      <c r="B385" s="86" t="s">
        <v>926</v>
      </c>
      <c r="C385" s="87" t="s">
        <v>927</v>
      </c>
      <c r="D385" s="88" t="s">
        <v>29</v>
      </c>
      <c r="E385" s="88" t="s">
        <v>683</v>
      </c>
      <c r="F385" s="87"/>
      <c r="G385" s="88" t="s">
        <v>781</v>
      </c>
      <c r="H385" s="87" t="s">
        <v>919</v>
      </c>
      <c r="I385" s="87" t="s">
        <v>685</v>
      </c>
      <c r="J385" s="101"/>
      <c r="K385" s="90">
        <v>2.659999999995962</v>
      </c>
      <c r="L385" s="88" t="s">
        <v>134</v>
      </c>
      <c r="M385" s="89">
        <v>0.05</v>
      </c>
      <c r="N385" s="89">
        <v>8.0299999999884797E-2</v>
      </c>
      <c r="O385" s="90">
        <v>23018.720000000001</v>
      </c>
      <c r="P385" s="102">
        <v>93.025509999999997</v>
      </c>
      <c r="Q385" s="90"/>
      <c r="R385" s="90">
        <v>84.201303299000003</v>
      </c>
      <c r="S385" s="91">
        <v>2.3018720000000002E-5</v>
      </c>
      <c r="T385" s="91">
        <f t="shared" si="9"/>
        <v>7.2649252009773465E-4</v>
      </c>
      <c r="U385" s="91">
        <f>R385/'סכום נכסי הקרן'!$C$42</f>
        <v>1.4313385940717711E-4</v>
      </c>
    </row>
    <row r="386" spans="2:21">
      <c r="B386" s="86" t="s">
        <v>928</v>
      </c>
      <c r="C386" s="87" t="s">
        <v>929</v>
      </c>
      <c r="D386" s="88" t="s">
        <v>29</v>
      </c>
      <c r="E386" s="88" t="s">
        <v>683</v>
      </c>
      <c r="F386" s="87"/>
      <c r="G386" s="88" t="s">
        <v>773</v>
      </c>
      <c r="H386" s="87" t="s">
        <v>916</v>
      </c>
      <c r="I386" s="87" t="s">
        <v>716</v>
      </c>
      <c r="J386" s="101"/>
      <c r="K386" s="90">
        <v>6.4499999999884281</v>
      </c>
      <c r="L386" s="88" t="s">
        <v>132</v>
      </c>
      <c r="M386" s="89">
        <v>5.1249999999999997E-2</v>
      </c>
      <c r="N386" s="89">
        <v>6.9999999999866475E-2</v>
      </c>
      <c r="O386" s="90">
        <v>69056.160000000003</v>
      </c>
      <c r="P386" s="102">
        <v>89.98742</v>
      </c>
      <c r="Q386" s="90"/>
      <c r="R386" s="90">
        <v>224.64280378799995</v>
      </c>
      <c r="S386" s="91">
        <v>3.4528080000000004E-5</v>
      </c>
      <c r="T386" s="91">
        <f t="shared" si="9"/>
        <v>1.9382279163332528E-3</v>
      </c>
      <c r="U386" s="91">
        <f>R386/'סכום נכסי הקרן'!$C$42</f>
        <v>3.8187047271758239E-4</v>
      </c>
    </row>
    <row r="387" spans="2:21">
      <c r="B387" s="86" t="s">
        <v>930</v>
      </c>
      <c r="C387" s="87" t="s">
        <v>931</v>
      </c>
      <c r="D387" s="88" t="s">
        <v>29</v>
      </c>
      <c r="E387" s="88" t="s">
        <v>683</v>
      </c>
      <c r="F387" s="87"/>
      <c r="G387" s="88" t="s">
        <v>744</v>
      </c>
      <c r="H387" s="87" t="s">
        <v>932</v>
      </c>
      <c r="I387" s="87" t="s">
        <v>716</v>
      </c>
      <c r="J387" s="101"/>
      <c r="K387" s="90">
        <v>3.1999999999980231</v>
      </c>
      <c r="L387" s="88" t="s">
        <v>134</v>
      </c>
      <c r="M387" s="89">
        <v>3.6249999999999998E-2</v>
      </c>
      <c r="N387" s="89">
        <v>0.39609999999917861</v>
      </c>
      <c r="O387" s="90">
        <v>71358.032000000007</v>
      </c>
      <c r="P387" s="102">
        <v>36.058929999999997</v>
      </c>
      <c r="Q387" s="90"/>
      <c r="R387" s="90">
        <v>101.17921757100001</v>
      </c>
      <c r="S387" s="91">
        <v>2.0388009142857145E-4</v>
      </c>
      <c r="T387" s="91">
        <f t="shared" si="9"/>
        <v>8.7297870549167338E-4</v>
      </c>
      <c r="U387" s="91">
        <f>R387/'סכום נכסי הקרן'!$C$42</f>
        <v>1.7199462876850381E-4</v>
      </c>
    </row>
    <row r="388" spans="2:21">
      <c r="B388" s="86" t="s">
        <v>933</v>
      </c>
      <c r="C388" s="87" t="s">
        <v>934</v>
      </c>
      <c r="D388" s="88" t="s">
        <v>29</v>
      </c>
      <c r="E388" s="88" t="s">
        <v>683</v>
      </c>
      <c r="F388" s="87"/>
      <c r="G388" s="88" t="s">
        <v>546</v>
      </c>
      <c r="H388" s="87" t="s">
        <v>535</v>
      </c>
      <c r="I388" s="87"/>
      <c r="J388" s="101"/>
      <c r="K388" s="90">
        <v>4.0799999999997141</v>
      </c>
      <c r="L388" s="88" t="s">
        <v>132</v>
      </c>
      <c r="M388" s="89">
        <v>2.5000000000000001E-2</v>
      </c>
      <c r="N388" s="89">
        <v>-3.8000000000042809E-3</v>
      </c>
      <c r="O388" s="90">
        <v>69061.484249999994</v>
      </c>
      <c r="P388" s="102">
        <v>112.27983</v>
      </c>
      <c r="Q388" s="90"/>
      <c r="R388" s="90">
        <v>280.31476167600005</v>
      </c>
      <c r="S388" s="91">
        <v>1.6014257217391304E-4</v>
      </c>
      <c r="T388" s="91">
        <f t="shared" si="9"/>
        <v>2.418567998970768E-3</v>
      </c>
      <c r="U388" s="91">
        <f>R388/'סכום נכסי הקרן'!$C$42</f>
        <v>4.7650727619990955E-4</v>
      </c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5" t="s">
        <v>221</v>
      </c>
      <c r="C392" s="105"/>
      <c r="D392" s="105"/>
      <c r="E392" s="105"/>
      <c r="F392" s="105"/>
      <c r="G392" s="105"/>
      <c r="H392" s="105"/>
      <c r="I392" s="105"/>
      <c r="J392" s="105"/>
      <c r="K392" s="105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5" t="s">
        <v>112</v>
      </c>
      <c r="C393" s="105"/>
      <c r="D393" s="105"/>
      <c r="E393" s="105"/>
      <c r="F393" s="105"/>
      <c r="G393" s="105"/>
      <c r="H393" s="105"/>
      <c r="I393" s="105"/>
      <c r="J393" s="105"/>
      <c r="K393" s="105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5" t="s">
        <v>204</v>
      </c>
      <c r="C394" s="105"/>
      <c r="D394" s="105"/>
      <c r="E394" s="105"/>
      <c r="F394" s="105"/>
      <c r="G394" s="105"/>
      <c r="H394" s="105"/>
      <c r="I394" s="105"/>
      <c r="J394" s="105"/>
      <c r="K394" s="105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5" t="s">
        <v>212</v>
      </c>
      <c r="C395" s="105"/>
      <c r="D395" s="105"/>
      <c r="E395" s="105"/>
      <c r="F395" s="105"/>
      <c r="G395" s="105"/>
      <c r="H395" s="105"/>
      <c r="I395" s="105"/>
      <c r="J395" s="105"/>
      <c r="K395" s="105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146" t="s">
        <v>217</v>
      </c>
      <c r="C396" s="146"/>
      <c r="D396" s="146"/>
      <c r="E396" s="146"/>
      <c r="F396" s="146"/>
      <c r="G396" s="146"/>
      <c r="H396" s="146"/>
      <c r="I396" s="146"/>
      <c r="J396" s="146"/>
      <c r="K396" s="146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4" priority="4" operator="equal">
      <formula>"NR3"</formula>
    </cfRule>
  </conditionalFormatting>
  <conditionalFormatting sqref="B12:B368">
    <cfRule type="containsText" dxfId="13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4.425781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42578125" style="1" bestFit="1" customWidth="1"/>
    <col min="10" max="10" width="11.7109375" style="1" bestFit="1" customWidth="1"/>
    <col min="11" max="11" width="9.7109375" style="1" bestFit="1" customWidth="1"/>
    <col min="12" max="12" width="12.42578125" style="1" bestFit="1" customWidth="1"/>
    <col min="13" max="13" width="7.42578125" style="1" bestFit="1" customWidth="1"/>
    <col min="14" max="14" width="10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9453</v>
      </c>
    </row>
    <row r="6" spans="2:15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78.75">
      <c r="B8" s="21" t="s">
        <v>115</v>
      </c>
      <c r="C8" s="29" t="s">
        <v>47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206</v>
      </c>
      <c r="J8" s="12" t="s">
        <v>205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31</v>
      </c>
      <c r="C11" s="74"/>
      <c r="D11" s="75"/>
      <c r="E11" s="75"/>
      <c r="F11" s="74"/>
      <c r="G11" s="75"/>
      <c r="H11" s="75"/>
      <c r="I11" s="77"/>
      <c r="J11" s="98"/>
      <c r="K11" s="77">
        <v>284.19446044099999</v>
      </c>
      <c r="L11" s="77">
        <f>L12+L183</f>
        <v>105821.068463595</v>
      </c>
      <c r="M11" s="78"/>
      <c r="N11" s="78">
        <f t="shared" ref="N11:N46" si="0">IFERROR(L11/$L$11,0)</f>
        <v>1</v>
      </c>
      <c r="O11" s="78">
        <f>L11/'סכום נכסי הקרן'!$C$42</f>
        <v>0.17988531462511645</v>
      </c>
    </row>
    <row r="12" spans="2:15">
      <c r="B12" s="79" t="s">
        <v>199</v>
      </c>
      <c r="C12" s="80"/>
      <c r="D12" s="81"/>
      <c r="E12" s="81"/>
      <c r="F12" s="80"/>
      <c r="G12" s="81"/>
      <c r="H12" s="81"/>
      <c r="I12" s="83"/>
      <c r="J12" s="100"/>
      <c r="K12" s="83">
        <v>280.459756696</v>
      </c>
      <c r="L12" s="83">
        <f>L13+L48+L111</f>
        <v>80860.019630324998</v>
      </c>
      <c r="M12" s="84"/>
      <c r="N12" s="84">
        <f t="shared" si="0"/>
        <v>0.76412023431933873</v>
      </c>
      <c r="O12" s="84">
        <f>L12/'סכום נכסי הקרן'!$C$42</f>
        <v>0.13745400876195193</v>
      </c>
    </row>
    <row r="13" spans="2:15">
      <c r="B13" s="85" t="s">
        <v>936</v>
      </c>
      <c r="C13" s="80"/>
      <c r="D13" s="81"/>
      <c r="E13" s="81"/>
      <c r="F13" s="80"/>
      <c r="G13" s="81"/>
      <c r="H13" s="81"/>
      <c r="I13" s="83"/>
      <c r="J13" s="100"/>
      <c r="K13" s="83">
        <v>208.51683235900001</v>
      </c>
      <c r="L13" s="83">
        <f>SUM(L14:L46)</f>
        <v>51630.629027728995</v>
      </c>
      <c r="M13" s="84"/>
      <c r="N13" s="84">
        <f t="shared" si="0"/>
        <v>0.48790500584948426</v>
      </c>
      <c r="O13" s="84">
        <f>L13/'סכום נכסי הקרן'!$C$42</f>
        <v>8.7766945484403752E-2</v>
      </c>
    </row>
    <row r="14" spans="2:15">
      <c r="B14" s="86" t="s">
        <v>937</v>
      </c>
      <c r="C14" s="87" t="s">
        <v>938</v>
      </c>
      <c r="D14" s="88" t="s">
        <v>120</v>
      </c>
      <c r="E14" s="88" t="s">
        <v>313</v>
      </c>
      <c r="F14" s="87" t="s">
        <v>518</v>
      </c>
      <c r="G14" s="88" t="s">
        <v>341</v>
      </c>
      <c r="H14" s="88" t="s">
        <v>133</v>
      </c>
      <c r="I14" s="90">
        <v>52928.378342000004</v>
      </c>
      <c r="J14" s="102">
        <v>2674</v>
      </c>
      <c r="K14" s="90"/>
      <c r="L14" s="90">
        <v>1415.304836884</v>
      </c>
      <c r="M14" s="91">
        <v>2.3584256002381511E-4</v>
      </c>
      <c r="N14" s="91">
        <f t="shared" si="0"/>
        <v>1.3374509040899535E-2</v>
      </c>
      <c r="O14" s="91">
        <f>L14/'סכום נכסי הקרן'!$C$42</f>
        <v>2.4058777667786773E-3</v>
      </c>
    </row>
    <row r="15" spans="2:15">
      <c r="B15" s="86" t="s">
        <v>939</v>
      </c>
      <c r="C15" s="87" t="s">
        <v>940</v>
      </c>
      <c r="D15" s="88" t="s">
        <v>120</v>
      </c>
      <c r="E15" s="88" t="s">
        <v>313</v>
      </c>
      <c r="F15" s="87" t="s">
        <v>935</v>
      </c>
      <c r="G15" s="88" t="s">
        <v>546</v>
      </c>
      <c r="H15" s="88" t="s">
        <v>133</v>
      </c>
      <c r="I15" s="90">
        <v>6015.5503310000004</v>
      </c>
      <c r="J15" s="102">
        <v>30480</v>
      </c>
      <c r="K15" s="90"/>
      <c r="L15" s="90">
        <v>1833.5397429689999</v>
      </c>
      <c r="M15" s="91">
        <v>1.0723686402636285E-4</v>
      </c>
      <c r="N15" s="91">
        <f t="shared" si="0"/>
        <v>1.7326792949551268E-2</v>
      </c>
      <c r="O15" s="91">
        <f>L15/'סכום נכסי הקרן'!$C$42</f>
        <v>3.1168356011742793E-3</v>
      </c>
    </row>
    <row r="16" spans="2:15">
      <c r="B16" s="86" t="s">
        <v>941</v>
      </c>
      <c r="C16" s="87" t="s">
        <v>942</v>
      </c>
      <c r="D16" s="88" t="s">
        <v>120</v>
      </c>
      <c r="E16" s="88" t="s">
        <v>313</v>
      </c>
      <c r="F16" s="87" t="s">
        <v>561</v>
      </c>
      <c r="G16" s="88" t="s">
        <v>423</v>
      </c>
      <c r="H16" s="88" t="s">
        <v>133</v>
      </c>
      <c r="I16" s="90">
        <v>185596.02251800001</v>
      </c>
      <c r="J16" s="102">
        <v>2413</v>
      </c>
      <c r="K16" s="90"/>
      <c r="L16" s="90">
        <v>4478.4320233629996</v>
      </c>
      <c r="M16" s="91">
        <v>1.4396311148400976E-4</v>
      </c>
      <c r="N16" s="91">
        <f t="shared" si="0"/>
        <v>4.2320797629289558E-2</v>
      </c>
      <c r="O16" s="91">
        <f>L16/'סכום נכסי הקרן'!$C$42</f>
        <v>7.6128899967306349E-3</v>
      </c>
    </row>
    <row r="17" spans="2:15">
      <c r="B17" s="86" t="s">
        <v>943</v>
      </c>
      <c r="C17" s="87" t="s">
        <v>944</v>
      </c>
      <c r="D17" s="88" t="s">
        <v>120</v>
      </c>
      <c r="E17" s="88" t="s">
        <v>313</v>
      </c>
      <c r="F17" s="87" t="s">
        <v>672</v>
      </c>
      <c r="G17" s="88" t="s">
        <v>559</v>
      </c>
      <c r="H17" s="88" t="s">
        <v>133</v>
      </c>
      <c r="I17" s="90">
        <v>4894.0854989999998</v>
      </c>
      <c r="J17" s="102">
        <v>60900</v>
      </c>
      <c r="K17" s="90"/>
      <c r="L17" s="90">
        <v>2980.4980691499995</v>
      </c>
      <c r="M17" s="91">
        <v>1.1036430089338047E-4</v>
      </c>
      <c r="N17" s="91">
        <f t="shared" si="0"/>
        <v>2.816545053289991E-2</v>
      </c>
      <c r="O17" s="91">
        <f>L17/'סכום נכסי הקרן'!$C$42</f>
        <v>5.066550930668854E-3</v>
      </c>
    </row>
    <row r="18" spans="2:15">
      <c r="B18" s="86" t="s">
        <v>945</v>
      </c>
      <c r="C18" s="87" t="s">
        <v>946</v>
      </c>
      <c r="D18" s="88" t="s">
        <v>120</v>
      </c>
      <c r="E18" s="88" t="s">
        <v>313</v>
      </c>
      <c r="F18" s="87" t="s">
        <v>947</v>
      </c>
      <c r="G18" s="88" t="s">
        <v>332</v>
      </c>
      <c r="H18" s="88" t="s">
        <v>133</v>
      </c>
      <c r="I18" s="90">
        <v>3792.7423100000001</v>
      </c>
      <c r="J18" s="102">
        <v>2805</v>
      </c>
      <c r="K18" s="90"/>
      <c r="L18" s="90">
        <v>106.386421799</v>
      </c>
      <c r="M18" s="91">
        <v>2.1103328543744857E-5</v>
      </c>
      <c r="N18" s="91">
        <f t="shared" si="0"/>
        <v>1.0053425404185888E-3</v>
      </c>
      <c r="O18" s="91">
        <f>L18/'סכום נכסי הקרן'!$C$42</f>
        <v>1.8084635918921168E-4</v>
      </c>
    </row>
    <row r="19" spans="2:15">
      <c r="B19" s="86" t="s">
        <v>948</v>
      </c>
      <c r="C19" s="87" t="s">
        <v>949</v>
      </c>
      <c r="D19" s="88" t="s">
        <v>120</v>
      </c>
      <c r="E19" s="88" t="s">
        <v>313</v>
      </c>
      <c r="F19" s="87" t="s">
        <v>605</v>
      </c>
      <c r="G19" s="88" t="s">
        <v>482</v>
      </c>
      <c r="H19" s="88" t="s">
        <v>133</v>
      </c>
      <c r="I19" s="90">
        <v>1134.6871619999999</v>
      </c>
      <c r="J19" s="102">
        <v>152370</v>
      </c>
      <c r="K19" s="90"/>
      <c r="L19" s="90">
        <v>1728.922828945</v>
      </c>
      <c r="M19" s="91">
        <v>2.9567670837509126E-4</v>
      </c>
      <c r="N19" s="91">
        <f t="shared" si="0"/>
        <v>1.6338172105489476E-2</v>
      </c>
      <c r="O19" s="91">
        <f>L19/'סכום נכסי הקרן'!$C$42</f>
        <v>2.9389972295952756E-3</v>
      </c>
    </row>
    <row r="20" spans="2:15">
      <c r="B20" s="86" t="s">
        <v>950</v>
      </c>
      <c r="C20" s="87" t="s">
        <v>951</v>
      </c>
      <c r="D20" s="88" t="s">
        <v>120</v>
      </c>
      <c r="E20" s="88" t="s">
        <v>313</v>
      </c>
      <c r="F20" s="87" t="s">
        <v>359</v>
      </c>
      <c r="G20" s="88" t="s">
        <v>332</v>
      </c>
      <c r="H20" s="88" t="s">
        <v>133</v>
      </c>
      <c r="I20" s="90">
        <v>49870.757137000001</v>
      </c>
      <c r="J20" s="102">
        <v>1823</v>
      </c>
      <c r="K20" s="90"/>
      <c r="L20" s="90">
        <v>909.14390260300002</v>
      </c>
      <c r="M20" s="91">
        <v>1.0610408363439865E-4</v>
      </c>
      <c r="N20" s="91">
        <f t="shared" si="0"/>
        <v>8.5913317244171224E-3</v>
      </c>
      <c r="O20" s="91">
        <f>L20/'סכום נכסי הקרן'!$C$42</f>
        <v>1.5454544102955182E-3</v>
      </c>
    </row>
    <row r="21" spans="2:15">
      <c r="B21" s="86" t="s">
        <v>952</v>
      </c>
      <c r="C21" s="87" t="s">
        <v>953</v>
      </c>
      <c r="D21" s="88" t="s">
        <v>120</v>
      </c>
      <c r="E21" s="88" t="s">
        <v>313</v>
      </c>
      <c r="F21" s="87" t="s">
        <v>634</v>
      </c>
      <c r="G21" s="88" t="s">
        <v>546</v>
      </c>
      <c r="H21" s="88" t="s">
        <v>133</v>
      </c>
      <c r="I21" s="90">
        <v>23721.002544999999</v>
      </c>
      <c r="J21" s="102">
        <v>6001</v>
      </c>
      <c r="K21" s="90"/>
      <c r="L21" s="90">
        <v>1423.4973627429999</v>
      </c>
      <c r="M21" s="91">
        <v>2.016648990561487E-4</v>
      </c>
      <c r="N21" s="91">
        <f t="shared" si="0"/>
        <v>1.3451927705990961E-2</v>
      </c>
      <c r="O21" s="91">
        <f>L21/'סכום נכסי הקרן'!$C$42</f>
        <v>2.4198042477065048E-3</v>
      </c>
    </row>
    <row r="22" spans="2:15">
      <c r="B22" s="86" t="s">
        <v>954</v>
      </c>
      <c r="C22" s="87" t="s">
        <v>955</v>
      </c>
      <c r="D22" s="88" t="s">
        <v>120</v>
      </c>
      <c r="E22" s="88" t="s">
        <v>313</v>
      </c>
      <c r="F22" s="87" t="s">
        <v>956</v>
      </c>
      <c r="G22" s="88" t="s">
        <v>127</v>
      </c>
      <c r="H22" s="88" t="s">
        <v>133</v>
      </c>
      <c r="I22" s="90">
        <v>6908.7964789999996</v>
      </c>
      <c r="J22" s="102">
        <v>5940</v>
      </c>
      <c r="K22" s="90"/>
      <c r="L22" s="90">
        <v>410.38251088199996</v>
      </c>
      <c r="M22" s="91">
        <v>3.9013042253922292E-5</v>
      </c>
      <c r="N22" s="91">
        <f t="shared" si="0"/>
        <v>3.878079449019941E-3</v>
      </c>
      <c r="O22" s="91">
        <f>L22/'סכום נכסי הקרן'!$C$42</f>
        <v>6.9760954182815035E-4</v>
      </c>
    </row>
    <row r="23" spans="2:15">
      <c r="B23" s="86" t="s">
        <v>957</v>
      </c>
      <c r="C23" s="87" t="s">
        <v>958</v>
      </c>
      <c r="D23" s="88" t="s">
        <v>120</v>
      </c>
      <c r="E23" s="88" t="s">
        <v>313</v>
      </c>
      <c r="F23" s="87" t="s">
        <v>637</v>
      </c>
      <c r="G23" s="88" t="s">
        <v>546</v>
      </c>
      <c r="H23" s="88" t="s">
        <v>133</v>
      </c>
      <c r="I23" s="90">
        <v>104280.79590900001</v>
      </c>
      <c r="J23" s="102">
        <v>1006</v>
      </c>
      <c r="K23" s="90"/>
      <c r="L23" s="90">
        <v>1049.064806846</v>
      </c>
      <c r="M23" s="91">
        <v>1.9035978789371812E-4</v>
      </c>
      <c r="N23" s="91">
        <f t="shared" si="0"/>
        <v>9.9135722411166499E-3</v>
      </c>
      <c r="O23" s="91">
        <f>L23/'סכום נכסי הקרן'!$C$42</f>
        <v>1.7833060616520894E-3</v>
      </c>
    </row>
    <row r="24" spans="2:15">
      <c r="B24" s="86" t="s">
        <v>959</v>
      </c>
      <c r="C24" s="87" t="s">
        <v>960</v>
      </c>
      <c r="D24" s="88" t="s">
        <v>120</v>
      </c>
      <c r="E24" s="88" t="s">
        <v>313</v>
      </c>
      <c r="F24" s="87" t="s">
        <v>364</v>
      </c>
      <c r="G24" s="88" t="s">
        <v>332</v>
      </c>
      <c r="H24" s="88" t="s">
        <v>133</v>
      </c>
      <c r="I24" s="90">
        <v>13187.967304</v>
      </c>
      <c r="J24" s="102">
        <v>4751</v>
      </c>
      <c r="K24" s="90"/>
      <c r="L24" s="90">
        <v>626.56032660100004</v>
      </c>
      <c r="M24" s="91">
        <v>1.0615443967011226E-4</v>
      </c>
      <c r="N24" s="91">
        <f t="shared" si="0"/>
        <v>5.9209412236897975E-3</v>
      </c>
      <c r="O24" s="91">
        <f>L24/'סכום נכסי הקרן'!$C$42</f>
        <v>1.0650903749002611E-3</v>
      </c>
    </row>
    <row r="25" spans="2:15">
      <c r="B25" s="86" t="s">
        <v>961</v>
      </c>
      <c r="C25" s="87" t="s">
        <v>962</v>
      </c>
      <c r="D25" s="88" t="s">
        <v>120</v>
      </c>
      <c r="E25" s="88" t="s">
        <v>313</v>
      </c>
      <c r="F25" s="87" t="s">
        <v>508</v>
      </c>
      <c r="G25" s="88" t="s">
        <v>509</v>
      </c>
      <c r="H25" s="88" t="s">
        <v>133</v>
      </c>
      <c r="I25" s="90">
        <v>2929.4319019999994</v>
      </c>
      <c r="J25" s="102">
        <v>5400</v>
      </c>
      <c r="K25" s="90">
        <v>5.7878543659999986</v>
      </c>
      <c r="L25" s="90">
        <v>163.97717705100001</v>
      </c>
      <c r="M25" s="91">
        <v>2.893927349166916E-5</v>
      </c>
      <c r="N25" s="91">
        <f t="shared" si="0"/>
        <v>1.5495702267210817E-3</v>
      </c>
      <c r="O25" s="91">
        <f>L25/'סכום נכסי הקרן'!$C$42</f>
        <v>2.787449277674348E-4</v>
      </c>
    </row>
    <row r="26" spans="2:15">
      <c r="B26" s="86" t="s">
        <v>963</v>
      </c>
      <c r="C26" s="87" t="s">
        <v>964</v>
      </c>
      <c r="D26" s="88" t="s">
        <v>120</v>
      </c>
      <c r="E26" s="88" t="s">
        <v>313</v>
      </c>
      <c r="F26" s="87" t="s">
        <v>426</v>
      </c>
      <c r="G26" s="88" t="s">
        <v>157</v>
      </c>
      <c r="H26" s="88" t="s">
        <v>133</v>
      </c>
      <c r="I26" s="90">
        <v>289441.06133400003</v>
      </c>
      <c r="J26" s="102">
        <v>488.6</v>
      </c>
      <c r="K26" s="90"/>
      <c r="L26" s="90">
        <v>1414.2090256739996</v>
      </c>
      <c r="M26" s="91">
        <v>1.0462437421450316E-4</v>
      </c>
      <c r="N26" s="91">
        <f t="shared" si="0"/>
        <v>1.3364153719167196E-2</v>
      </c>
      <c r="O26" s="91">
        <f>L26/'סכום נכסי הקרן'!$C$42</f>
        <v>2.4040149964708111E-3</v>
      </c>
    </row>
    <row r="27" spans="2:15">
      <c r="B27" s="86" t="s">
        <v>965</v>
      </c>
      <c r="C27" s="87" t="s">
        <v>966</v>
      </c>
      <c r="D27" s="88" t="s">
        <v>120</v>
      </c>
      <c r="E27" s="88" t="s">
        <v>313</v>
      </c>
      <c r="F27" s="87" t="s">
        <v>368</v>
      </c>
      <c r="G27" s="88" t="s">
        <v>332</v>
      </c>
      <c r="H27" s="88" t="s">
        <v>133</v>
      </c>
      <c r="I27" s="90">
        <v>2149.7458820000002</v>
      </c>
      <c r="J27" s="102">
        <v>29700</v>
      </c>
      <c r="K27" s="90"/>
      <c r="L27" s="90">
        <v>638.47452687500004</v>
      </c>
      <c r="M27" s="91">
        <v>8.9703375624085918E-5</v>
      </c>
      <c r="N27" s="91">
        <f t="shared" si="0"/>
        <v>6.0335293920666718E-3</v>
      </c>
      <c r="O27" s="91">
        <f>L27/'סכום נכסי הקרן'!$C$42</f>
        <v>1.0853433329918009E-3</v>
      </c>
    </row>
    <row r="28" spans="2:15">
      <c r="B28" s="86" t="s">
        <v>967</v>
      </c>
      <c r="C28" s="87" t="s">
        <v>968</v>
      </c>
      <c r="D28" s="88" t="s">
        <v>120</v>
      </c>
      <c r="E28" s="88" t="s">
        <v>313</v>
      </c>
      <c r="F28" s="87" t="s">
        <v>969</v>
      </c>
      <c r="G28" s="88" t="s">
        <v>318</v>
      </c>
      <c r="H28" s="88" t="s">
        <v>133</v>
      </c>
      <c r="I28" s="90">
        <v>6641.2983299999996</v>
      </c>
      <c r="J28" s="102">
        <v>12650</v>
      </c>
      <c r="K28" s="90">
        <v>17.740129841000002</v>
      </c>
      <c r="L28" s="90">
        <v>857.86436864799998</v>
      </c>
      <c r="M28" s="91">
        <v>6.6194514922948298E-5</v>
      </c>
      <c r="N28" s="91">
        <f t="shared" si="0"/>
        <v>8.1067445368227971E-3</v>
      </c>
      <c r="O28" s="91">
        <f>L28/'סכום נכסי הקרן'!$C$42</f>
        <v>1.4582842915918128E-3</v>
      </c>
    </row>
    <row r="29" spans="2:15">
      <c r="B29" s="86" t="s">
        <v>970</v>
      </c>
      <c r="C29" s="87" t="s">
        <v>971</v>
      </c>
      <c r="D29" s="88" t="s">
        <v>120</v>
      </c>
      <c r="E29" s="88" t="s">
        <v>313</v>
      </c>
      <c r="F29" s="87" t="s">
        <v>972</v>
      </c>
      <c r="G29" s="88" t="s">
        <v>318</v>
      </c>
      <c r="H29" s="88" t="s">
        <v>133</v>
      </c>
      <c r="I29" s="90">
        <v>132050.55531500001</v>
      </c>
      <c r="J29" s="102">
        <v>1755</v>
      </c>
      <c r="K29" s="90"/>
      <c r="L29" s="90">
        <v>2317.4872457750002</v>
      </c>
      <c r="M29" s="91">
        <v>1.0674967646799001E-4</v>
      </c>
      <c r="N29" s="91">
        <f t="shared" si="0"/>
        <v>2.1900055248187857E-2</v>
      </c>
      <c r="O29" s="91">
        <f>L29/'סכום נכסי הקרן'!$C$42</f>
        <v>3.9394983286277054E-3</v>
      </c>
    </row>
    <row r="30" spans="2:15">
      <c r="B30" s="86" t="s">
        <v>973</v>
      </c>
      <c r="C30" s="87" t="s">
        <v>974</v>
      </c>
      <c r="D30" s="88" t="s">
        <v>120</v>
      </c>
      <c r="E30" s="88" t="s">
        <v>313</v>
      </c>
      <c r="F30" s="87" t="s">
        <v>445</v>
      </c>
      <c r="G30" s="88" t="s">
        <v>446</v>
      </c>
      <c r="H30" s="88" t="s">
        <v>133</v>
      </c>
      <c r="I30" s="90">
        <v>28020.126315999998</v>
      </c>
      <c r="J30" s="102">
        <v>3560</v>
      </c>
      <c r="K30" s="90">
        <v>19.664860906000001</v>
      </c>
      <c r="L30" s="90">
        <v>1017.1813577459999</v>
      </c>
      <c r="M30" s="91">
        <v>1.1099291938875706E-4</v>
      </c>
      <c r="N30" s="91">
        <f t="shared" si="0"/>
        <v>9.6122763880042931E-3</v>
      </c>
      <c r="O30" s="91">
        <f>L30/'סכום נכסי הקרן'!$C$42</f>
        <v>1.7291073623197299E-3</v>
      </c>
    </row>
    <row r="31" spans="2:15">
      <c r="B31" s="86" t="s">
        <v>975</v>
      </c>
      <c r="C31" s="87" t="s">
        <v>976</v>
      </c>
      <c r="D31" s="88" t="s">
        <v>120</v>
      </c>
      <c r="E31" s="88" t="s">
        <v>313</v>
      </c>
      <c r="F31" s="87" t="s">
        <v>977</v>
      </c>
      <c r="G31" s="88" t="s">
        <v>446</v>
      </c>
      <c r="H31" s="88" t="s">
        <v>133</v>
      </c>
      <c r="I31" s="90">
        <v>23200.701973000003</v>
      </c>
      <c r="J31" s="102">
        <v>3020</v>
      </c>
      <c r="K31" s="90"/>
      <c r="L31" s="90">
        <v>700.66119959299999</v>
      </c>
      <c r="M31" s="91">
        <v>1.0990825573670221E-4</v>
      </c>
      <c r="N31" s="91">
        <f t="shared" si="0"/>
        <v>6.6211881033316567E-3</v>
      </c>
      <c r="O31" s="91">
        <f>L31/'סכום נכסי הקרן'!$C$42</f>
        <v>1.1910545051598931E-3</v>
      </c>
    </row>
    <row r="32" spans="2:15">
      <c r="B32" s="86" t="s">
        <v>978</v>
      </c>
      <c r="C32" s="87" t="s">
        <v>979</v>
      </c>
      <c r="D32" s="88" t="s">
        <v>120</v>
      </c>
      <c r="E32" s="88" t="s">
        <v>313</v>
      </c>
      <c r="F32" s="87" t="s">
        <v>980</v>
      </c>
      <c r="G32" s="88" t="s">
        <v>482</v>
      </c>
      <c r="H32" s="88" t="s">
        <v>133</v>
      </c>
      <c r="I32" s="90">
        <v>537.20626500000003</v>
      </c>
      <c r="J32" s="102">
        <v>117790</v>
      </c>
      <c r="K32" s="90"/>
      <c r="L32" s="90">
        <v>632.77526011599991</v>
      </c>
      <c r="M32" s="91">
        <v>6.9745399155327122E-5</v>
      </c>
      <c r="N32" s="91">
        <f t="shared" si="0"/>
        <v>5.9796718111355101E-3</v>
      </c>
      <c r="O32" s="91">
        <f>L32/'סכום נכסי הקרן'!$C$42</f>
        <v>1.075655145101051E-3</v>
      </c>
    </row>
    <row r="33" spans="2:15">
      <c r="B33" s="86" t="s">
        <v>981</v>
      </c>
      <c r="C33" s="87" t="s">
        <v>982</v>
      </c>
      <c r="D33" s="88" t="s">
        <v>120</v>
      </c>
      <c r="E33" s="88" t="s">
        <v>313</v>
      </c>
      <c r="F33" s="87" t="s">
        <v>983</v>
      </c>
      <c r="G33" s="88" t="s">
        <v>984</v>
      </c>
      <c r="H33" s="88" t="s">
        <v>133</v>
      </c>
      <c r="I33" s="90">
        <v>5091.3353669999997</v>
      </c>
      <c r="J33" s="102">
        <v>15300</v>
      </c>
      <c r="K33" s="90"/>
      <c r="L33" s="90">
        <v>778.97431058999996</v>
      </c>
      <c r="M33" s="91">
        <v>4.6261799998124566E-5</v>
      </c>
      <c r="N33" s="91">
        <f t="shared" si="0"/>
        <v>7.361240270012827E-3</v>
      </c>
      <c r="O33" s="91">
        <f>L33/'סכום נכסי הקרן'!$C$42</f>
        <v>1.3241790220023346E-3</v>
      </c>
    </row>
    <row r="34" spans="2:15">
      <c r="B34" s="86" t="s">
        <v>985</v>
      </c>
      <c r="C34" s="87" t="s">
        <v>986</v>
      </c>
      <c r="D34" s="88" t="s">
        <v>120</v>
      </c>
      <c r="E34" s="88" t="s">
        <v>313</v>
      </c>
      <c r="F34" s="87" t="s">
        <v>701</v>
      </c>
      <c r="G34" s="88" t="s">
        <v>702</v>
      </c>
      <c r="H34" s="88" t="s">
        <v>133</v>
      </c>
      <c r="I34" s="90">
        <v>26237.774917999999</v>
      </c>
      <c r="J34" s="102">
        <v>3197</v>
      </c>
      <c r="K34" s="90"/>
      <c r="L34" s="90">
        <v>838.82166412599986</v>
      </c>
      <c r="M34" s="91">
        <v>2.3620772872466825E-5</v>
      </c>
      <c r="N34" s="91">
        <f t="shared" si="0"/>
        <v>7.9267926161090945E-3</v>
      </c>
      <c r="O34" s="91">
        <f>L34/'סכום נכסי הקרן'!$C$42</f>
        <v>1.4259135837168344E-3</v>
      </c>
    </row>
    <row r="35" spans="2:15">
      <c r="B35" s="86" t="s">
        <v>987</v>
      </c>
      <c r="C35" s="87" t="s">
        <v>988</v>
      </c>
      <c r="D35" s="88" t="s">
        <v>120</v>
      </c>
      <c r="E35" s="88" t="s">
        <v>313</v>
      </c>
      <c r="F35" s="87" t="s">
        <v>323</v>
      </c>
      <c r="G35" s="88" t="s">
        <v>318</v>
      </c>
      <c r="H35" s="88" t="s">
        <v>133</v>
      </c>
      <c r="I35" s="90">
        <v>184518.415022</v>
      </c>
      <c r="J35" s="102">
        <v>2700</v>
      </c>
      <c r="K35" s="90">
        <v>83.398079675999995</v>
      </c>
      <c r="L35" s="90">
        <v>5065.3952852579996</v>
      </c>
      <c r="M35" s="91">
        <v>1.195218330219051E-4</v>
      </c>
      <c r="N35" s="91">
        <f t="shared" si="0"/>
        <v>4.7867549995496576E-2</v>
      </c>
      <c r="O35" s="91">
        <f>L35/'סכום נכסי הקרן'!$C$42</f>
        <v>8.6106692912733922E-3</v>
      </c>
    </row>
    <row r="36" spans="2:15">
      <c r="B36" s="86" t="s">
        <v>989</v>
      </c>
      <c r="C36" s="87" t="s">
        <v>990</v>
      </c>
      <c r="D36" s="88" t="s">
        <v>120</v>
      </c>
      <c r="E36" s="88" t="s">
        <v>313</v>
      </c>
      <c r="F36" s="87" t="s">
        <v>385</v>
      </c>
      <c r="G36" s="88" t="s">
        <v>332</v>
      </c>
      <c r="H36" s="88" t="s">
        <v>133</v>
      </c>
      <c r="I36" s="90">
        <v>176342.60957599999</v>
      </c>
      <c r="J36" s="102">
        <v>992</v>
      </c>
      <c r="K36" s="90">
        <v>21.022451361999998</v>
      </c>
      <c r="L36" s="90">
        <v>1770.3411383559999</v>
      </c>
      <c r="M36" s="91">
        <v>2.3360653422435502E-4</v>
      </c>
      <c r="N36" s="91">
        <f t="shared" si="0"/>
        <v>1.6729571568869953E-2</v>
      </c>
      <c r="O36" s="91">
        <f>L36/'סכום נכסי הקרן'!$C$42</f>
        <v>3.0094042452095747E-3</v>
      </c>
    </row>
    <row r="37" spans="2:15">
      <c r="B37" s="86" t="s">
        <v>991</v>
      </c>
      <c r="C37" s="87" t="s">
        <v>992</v>
      </c>
      <c r="D37" s="88" t="s">
        <v>120</v>
      </c>
      <c r="E37" s="88" t="s">
        <v>313</v>
      </c>
      <c r="F37" s="87" t="s">
        <v>698</v>
      </c>
      <c r="G37" s="88" t="s">
        <v>318</v>
      </c>
      <c r="H37" s="88" t="s">
        <v>133</v>
      </c>
      <c r="I37" s="90">
        <v>30548.087708999999</v>
      </c>
      <c r="J37" s="102">
        <v>11220</v>
      </c>
      <c r="K37" s="90"/>
      <c r="L37" s="90">
        <v>3427.4954409599995</v>
      </c>
      <c r="M37" s="91">
        <v>1.1877595296597747E-4</v>
      </c>
      <c r="N37" s="91">
        <f t="shared" si="0"/>
        <v>3.2389537270067735E-2</v>
      </c>
      <c r="O37" s="91">
        <f>L37/'סכום נכסי הקרן'!$C$42</f>
        <v>5.826402102388069E-3</v>
      </c>
    </row>
    <row r="38" spans="2:15">
      <c r="B38" s="86" t="s">
        <v>993</v>
      </c>
      <c r="C38" s="87" t="s">
        <v>994</v>
      </c>
      <c r="D38" s="88" t="s">
        <v>120</v>
      </c>
      <c r="E38" s="88" t="s">
        <v>313</v>
      </c>
      <c r="F38" s="87" t="s">
        <v>391</v>
      </c>
      <c r="G38" s="88" t="s">
        <v>332</v>
      </c>
      <c r="H38" s="88" t="s">
        <v>133</v>
      </c>
      <c r="I38" s="90">
        <v>8772.7185310000004</v>
      </c>
      <c r="J38" s="102">
        <v>22500</v>
      </c>
      <c r="K38" s="90">
        <v>48.027984613999998</v>
      </c>
      <c r="L38" s="90">
        <v>2021.889654117</v>
      </c>
      <c r="M38" s="91">
        <v>1.847230257722262E-4</v>
      </c>
      <c r="N38" s="91">
        <f t="shared" si="0"/>
        <v>1.910668341827014E-2</v>
      </c>
      <c r="O38" s="91">
        <f>L38/'סכום נכסי הקרן'!$C$42</f>
        <v>3.4370117581380196E-3</v>
      </c>
    </row>
    <row r="39" spans="2:15">
      <c r="B39" s="86" t="s">
        <v>995</v>
      </c>
      <c r="C39" s="87" t="s">
        <v>996</v>
      </c>
      <c r="D39" s="88" t="s">
        <v>120</v>
      </c>
      <c r="E39" s="88" t="s">
        <v>313</v>
      </c>
      <c r="F39" s="87" t="s">
        <v>997</v>
      </c>
      <c r="G39" s="88" t="s">
        <v>984</v>
      </c>
      <c r="H39" s="88" t="s">
        <v>133</v>
      </c>
      <c r="I39" s="90">
        <v>1351.4676730000001</v>
      </c>
      <c r="J39" s="102">
        <v>37180</v>
      </c>
      <c r="K39" s="90"/>
      <c r="L39" s="90">
        <v>502.47568091099998</v>
      </c>
      <c r="M39" s="91">
        <v>4.7124807922150403E-5</v>
      </c>
      <c r="N39" s="91">
        <f t="shared" si="0"/>
        <v>4.748351988941254E-3</v>
      </c>
      <c r="O39" s="91">
        <f>L39/'סכום נכסי הקרן'!$C$42</f>
        <v>8.5415879148149497E-4</v>
      </c>
    </row>
    <row r="40" spans="2:15">
      <c r="B40" s="86" t="s">
        <v>998</v>
      </c>
      <c r="C40" s="87" t="s">
        <v>999</v>
      </c>
      <c r="D40" s="88" t="s">
        <v>120</v>
      </c>
      <c r="E40" s="88" t="s">
        <v>313</v>
      </c>
      <c r="F40" s="87" t="s">
        <v>1000</v>
      </c>
      <c r="G40" s="88" t="s">
        <v>127</v>
      </c>
      <c r="H40" s="88" t="s">
        <v>133</v>
      </c>
      <c r="I40" s="90">
        <v>117900.87319100001</v>
      </c>
      <c r="J40" s="102">
        <v>1051</v>
      </c>
      <c r="K40" s="90"/>
      <c r="L40" s="90">
        <v>1239.1381773590001</v>
      </c>
      <c r="M40" s="91">
        <v>1.0044249240956212E-4</v>
      </c>
      <c r="N40" s="91">
        <f t="shared" si="0"/>
        <v>1.1709749252676404E-2</v>
      </c>
      <c r="O40" s="91">
        <f>L40/'סכום נכסי הקרן'!$C$42</f>
        <v>2.1064119284989169E-3</v>
      </c>
    </row>
    <row r="41" spans="2:15">
      <c r="B41" s="86" t="s">
        <v>1001</v>
      </c>
      <c r="C41" s="87" t="s">
        <v>1002</v>
      </c>
      <c r="D41" s="88" t="s">
        <v>120</v>
      </c>
      <c r="E41" s="88" t="s">
        <v>313</v>
      </c>
      <c r="F41" s="87" t="s">
        <v>1003</v>
      </c>
      <c r="G41" s="88" t="s">
        <v>158</v>
      </c>
      <c r="H41" s="88" t="s">
        <v>133</v>
      </c>
      <c r="I41" s="90">
        <v>1125.3310750000001</v>
      </c>
      <c r="J41" s="102">
        <v>80520</v>
      </c>
      <c r="K41" s="90"/>
      <c r="L41" s="90">
        <v>906.11658158700004</v>
      </c>
      <c r="M41" s="91">
        <v>1.7712924549904557E-5</v>
      </c>
      <c r="N41" s="91">
        <f t="shared" si="0"/>
        <v>8.5627238010616575E-3</v>
      </c>
      <c r="O41" s="91">
        <f>L41/'סכום נכסי הקרן'!$C$42</f>
        <v>1.5403082650019492E-3</v>
      </c>
    </row>
    <row r="42" spans="2:15">
      <c r="B42" s="86" t="s">
        <v>1004</v>
      </c>
      <c r="C42" s="87" t="s">
        <v>1005</v>
      </c>
      <c r="D42" s="88" t="s">
        <v>120</v>
      </c>
      <c r="E42" s="88" t="s">
        <v>313</v>
      </c>
      <c r="F42" s="87" t="s">
        <v>350</v>
      </c>
      <c r="G42" s="88" t="s">
        <v>332</v>
      </c>
      <c r="H42" s="88" t="s">
        <v>133</v>
      </c>
      <c r="I42" s="90">
        <v>11547.409428999999</v>
      </c>
      <c r="J42" s="102">
        <v>20580</v>
      </c>
      <c r="K42" s="90"/>
      <c r="L42" s="90">
        <v>2376.456860578</v>
      </c>
      <c r="M42" s="91">
        <v>9.5218492833840004E-5</v>
      </c>
      <c r="N42" s="91">
        <f t="shared" si="0"/>
        <v>2.2457313038712689E-2</v>
      </c>
      <c r="O42" s="91">
        <f>L42/'סכום נכסי הקרן'!$C$42</f>
        <v>4.0397408216035612E-3</v>
      </c>
    </row>
    <row r="43" spans="2:15">
      <c r="B43" s="86" t="s">
        <v>1006</v>
      </c>
      <c r="C43" s="87" t="s">
        <v>1007</v>
      </c>
      <c r="D43" s="88" t="s">
        <v>120</v>
      </c>
      <c r="E43" s="88" t="s">
        <v>313</v>
      </c>
      <c r="F43" s="87" t="s">
        <v>335</v>
      </c>
      <c r="G43" s="88" t="s">
        <v>318</v>
      </c>
      <c r="H43" s="88" t="s">
        <v>133</v>
      </c>
      <c r="I43" s="90">
        <v>157444.07086000001</v>
      </c>
      <c r="J43" s="102">
        <v>2975</v>
      </c>
      <c r="K43" s="90"/>
      <c r="L43" s="90">
        <v>4683.9611080799996</v>
      </c>
      <c r="M43" s="91">
        <v>1.1777158325706088E-4</v>
      </c>
      <c r="N43" s="91">
        <f t="shared" si="0"/>
        <v>4.4263029811416006E-2</v>
      </c>
      <c r="O43" s="91">
        <f>L43/'סכום נכסי הקרן'!$C$42</f>
        <v>7.9622690438874762E-3</v>
      </c>
    </row>
    <row r="44" spans="2:15">
      <c r="B44" s="86" t="s">
        <v>1008</v>
      </c>
      <c r="C44" s="87" t="s">
        <v>1009</v>
      </c>
      <c r="D44" s="88" t="s">
        <v>120</v>
      </c>
      <c r="E44" s="88" t="s">
        <v>313</v>
      </c>
      <c r="F44" s="87" t="s">
        <v>555</v>
      </c>
      <c r="G44" s="88" t="s">
        <v>556</v>
      </c>
      <c r="H44" s="88" t="s">
        <v>133</v>
      </c>
      <c r="I44" s="90">
        <v>14942.736242999999</v>
      </c>
      <c r="J44" s="102">
        <v>8105</v>
      </c>
      <c r="K44" s="90"/>
      <c r="L44" s="90">
        <v>1211.1087724720001</v>
      </c>
      <c r="M44" s="91">
        <v>1.2831619884111673E-4</v>
      </c>
      <c r="N44" s="91">
        <f t="shared" si="0"/>
        <v>1.1444873786061334E-2</v>
      </c>
      <c r="O44" s="91">
        <f>L44/'סכום נכסי הקרן'!$C$42</f>
        <v>2.0587647218503905E-3</v>
      </c>
    </row>
    <row r="45" spans="2:15">
      <c r="B45" s="86" t="s">
        <v>1010</v>
      </c>
      <c r="C45" s="87" t="s">
        <v>1011</v>
      </c>
      <c r="D45" s="88" t="s">
        <v>120</v>
      </c>
      <c r="E45" s="88" t="s">
        <v>313</v>
      </c>
      <c r="F45" s="87" t="s">
        <v>1012</v>
      </c>
      <c r="G45" s="88" t="s">
        <v>509</v>
      </c>
      <c r="H45" s="88" t="s">
        <v>133</v>
      </c>
      <c r="I45" s="90">
        <v>63209.730292</v>
      </c>
      <c r="J45" s="102">
        <v>671</v>
      </c>
      <c r="K45" s="90"/>
      <c r="L45" s="90">
        <v>424.13729025800001</v>
      </c>
      <c r="M45" s="91">
        <v>1.3161535361429712E-4</v>
      </c>
      <c r="N45" s="91">
        <f t="shared" si="0"/>
        <v>4.0080609316840666E-3</v>
      </c>
      <c r="O45" s="91">
        <f>L45/'סכום נכסי הקרן'!$C$42</f>
        <v>7.2099130173262568E-4</v>
      </c>
    </row>
    <row r="46" spans="2:15">
      <c r="B46" s="86" t="s">
        <v>1013</v>
      </c>
      <c r="C46" s="87" t="s">
        <v>1014</v>
      </c>
      <c r="D46" s="88" t="s">
        <v>120</v>
      </c>
      <c r="E46" s="88" t="s">
        <v>313</v>
      </c>
      <c r="F46" s="87" t="s">
        <v>625</v>
      </c>
      <c r="G46" s="88" t="s">
        <v>626</v>
      </c>
      <c r="H46" s="88" t="s">
        <v>133</v>
      </c>
      <c r="I46" s="90">
        <v>65710.626615000001</v>
      </c>
      <c r="J46" s="102">
        <v>2537</v>
      </c>
      <c r="K46" s="90">
        <v>12.875471594</v>
      </c>
      <c r="L46" s="90">
        <v>1679.954068814</v>
      </c>
      <c r="M46" s="91">
        <v>1.8393540153727157E-4</v>
      </c>
      <c r="N46" s="91">
        <f t="shared" si="0"/>
        <v>1.587542153188469E-2</v>
      </c>
      <c r="O46" s="91">
        <f>L46/'סכום נכסי הקרן'!$C$42</f>
        <v>2.8557551970694256E-3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102"/>
      <c r="K47" s="87"/>
      <c r="L47" s="87"/>
      <c r="M47" s="87"/>
      <c r="N47" s="91"/>
      <c r="O47" s="87"/>
    </row>
    <row r="48" spans="2:15">
      <c r="B48" s="85" t="s">
        <v>1015</v>
      </c>
      <c r="C48" s="80"/>
      <c r="D48" s="81"/>
      <c r="E48" s="81"/>
      <c r="F48" s="80"/>
      <c r="G48" s="81"/>
      <c r="H48" s="81"/>
      <c r="I48" s="83"/>
      <c r="J48" s="100"/>
      <c r="K48" s="83">
        <v>53.552024697</v>
      </c>
      <c r="L48" s="83">
        <f>SUM(L49:L109)</f>
        <v>23806.11960984</v>
      </c>
      <c r="M48" s="84"/>
      <c r="N48" s="84">
        <f t="shared" ref="N48:N79" si="1">IFERROR(L48/$L$11,0)</f>
        <v>0.22496578380353321</v>
      </c>
      <c r="O48" s="84">
        <f>L48/'סכום נכסי הקרן'!$C$42</f>
        <v>4.04680407993845E-2</v>
      </c>
    </row>
    <row r="49" spans="2:15">
      <c r="B49" s="86" t="s">
        <v>1016</v>
      </c>
      <c r="C49" s="87" t="s">
        <v>1017</v>
      </c>
      <c r="D49" s="88" t="s">
        <v>120</v>
      </c>
      <c r="E49" s="88" t="s">
        <v>313</v>
      </c>
      <c r="F49" s="87" t="s">
        <v>629</v>
      </c>
      <c r="G49" s="88" t="s">
        <v>509</v>
      </c>
      <c r="H49" s="88" t="s">
        <v>133</v>
      </c>
      <c r="I49" s="90">
        <v>34867.166230000003</v>
      </c>
      <c r="J49" s="102">
        <v>895.2</v>
      </c>
      <c r="K49" s="90"/>
      <c r="L49" s="90">
        <v>312.13087209000003</v>
      </c>
      <c r="M49" s="91">
        <v>1.6545084999322414E-4</v>
      </c>
      <c r="N49" s="91">
        <f t="shared" si="1"/>
        <v>2.9496099087052835E-3</v>
      </c>
      <c r="O49" s="91">
        <f>L49/'סכום נכסי הקרן'!$C$42</f>
        <v>5.3059150644881091E-4</v>
      </c>
    </row>
    <row r="50" spans="2:15">
      <c r="B50" s="86" t="s">
        <v>1018</v>
      </c>
      <c r="C50" s="87" t="s">
        <v>1019</v>
      </c>
      <c r="D50" s="88" t="s">
        <v>120</v>
      </c>
      <c r="E50" s="88" t="s">
        <v>313</v>
      </c>
      <c r="F50" s="87" t="s">
        <v>1020</v>
      </c>
      <c r="G50" s="88" t="s">
        <v>446</v>
      </c>
      <c r="H50" s="88" t="s">
        <v>133</v>
      </c>
      <c r="I50" s="90">
        <v>1421.9801460000003</v>
      </c>
      <c r="J50" s="102">
        <v>8831</v>
      </c>
      <c r="K50" s="90"/>
      <c r="L50" s="90">
        <v>125.57506671600001</v>
      </c>
      <c r="M50" s="91">
        <v>9.6898710472763987E-5</v>
      </c>
      <c r="N50" s="91">
        <f t="shared" si="1"/>
        <v>1.1866735853191736E-3</v>
      </c>
      <c r="O50" s="91">
        <f>L50/'סכום נכסי הקרן'!$C$42</f>
        <v>2.1346515125245449E-4</v>
      </c>
    </row>
    <row r="51" spans="2:15">
      <c r="B51" s="86" t="s">
        <v>1021</v>
      </c>
      <c r="C51" s="87" t="s">
        <v>1022</v>
      </c>
      <c r="D51" s="88" t="s">
        <v>120</v>
      </c>
      <c r="E51" s="88" t="s">
        <v>313</v>
      </c>
      <c r="F51" s="87" t="s">
        <v>1023</v>
      </c>
      <c r="G51" s="88" t="s">
        <v>626</v>
      </c>
      <c r="H51" s="88" t="s">
        <v>133</v>
      </c>
      <c r="I51" s="90">
        <v>39928.919786999999</v>
      </c>
      <c r="J51" s="102">
        <v>1220</v>
      </c>
      <c r="K51" s="90">
        <v>5.9872616589999996</v>
      </c>
      <c r="L51" s="90">
        <v>493.12008306299998</v>
      </c>
      <c r="M51" s="91">
        <v>3.1917596900604787E-4</v>
      </c>
      <c r="N51" s="91">
        <f t="shared" si="1"/>
        <v>4.6599423935380618E-3</v>
      </c>
      <c r="O51" s="91">
        <f>L51/'סכום נכסי הקרן'!$C$42</f>
        <v>8.3825520359651236E-4</v>
      </c>
    </row>
    <row r="52" spans="2:15">
      <c r="B52" s="86" t="s">
        <v>1024</v>
      </c>
      <c r="C52" s="87" t="s">
        <v>1025</v>
      </c>
      <c r="D52" s="88" t="s">
        <v>120</v>
      </c>
      <c r="E52" s="88" t="s">
        <v>313</v>
      </c>
      <c r="F52" s="87" t="s">
        <v>1026</v>
      </c>
      <c r="G52" s="88" t="s">
        <v>130</v>
      </c>
      <c r="H52" s="88" t="s">
        <v>133</v>
      </c>
      <c r="I52" s="90">
        <v>5927.1774699999996</v>
      </c>
      <c r="J52" s="102">
        <v>703.5</v>
      </c>
      <c r="K52" s="90">
        <v>0.96106812500000005</v>
      </c>
      <c r="L52" s="90">
        <v>42.658761626999997</v>
      </c>
      <c r="M52" s="91">
        <v>3.0033391144993489E-5</v>
      </c>
      <c r="N52" s="91">
        <f t="shared" si="1"/>
        <v>4.0312163018535045E-4</v>
      </c>
      <c r="O52" s="91">
        <f>L52/'סכום נכסי הקרן'!$C$42</f>
        <v>7.2515661278081602E-5</v>
      </c>
    </row>
    <row r="53" spans="2:15">
      <c r="B53" s="86" t="s">
        <v>1027</v>
      </c>
      <c r="C53" s="87" t="s">
        <v>1028</v>
      </c>
      <c r="D53" s="88" t="s">
        <v>120</v>
      </c>
      <c r="E53" s="88" t="s">
        <v>313</v>
      </c>
      <c r="F53" s="87" t="s">
        <v>1029</v>
      </c>
      <c r="G53" s="88" t="s">
        <v>501</v>
      </c>
      <c r="H53" s="88" t="s">
        <v>133</v>
      </c>
      <c r="I53" s="90">
        <v>992.01311199999998</v>
      </c>
      <c r="J53" s="102">
        <v>3174</v>
      </c>
      <c r="K53" s="90"/>
      <c r="L53" s="90">
        <v>31.486496161999998</v>
      </c>
      <c r="M53" s="91">
        <v>1.7600530024439574E-5</v>
      </c>
      <c r="N53" s="91">
        <f t="shared" si="1"/>
        <v>2.9754468197258952E-4</v>
      </c>
      <c r="O53" s="91">
        <f>L53/'סכום נכסי הקרן'!$C$42</f>
        <v>5.3523918731669479E-5</v>
      </c>
    </row>
    <row r="54" spans="2:15">
      <c r="B54" s="86" t="s">
        <v>1030</v>
      </c>
      <c r="C54" s="87" t="s">
        <v>1031</v>
      </c>
      <c r="D54" s="88" t="s">
        <v>120</v>
      </c>
      <c r="E54" s="88" t="s">
        <v>313</v>
      </c>
      <c r="F54" s="87" t="s">
        <v>1032</v>
      </c>
      <c r="G54" s="88" t="s">
        <v>417</v>
      </c>
      <c r="H54" s="88" t="s">
        <v>133</v>
      </c>
      <c r="I54" s="90">
        <v>2437.9485239999999</v>
      </c>
      <c r="J54" s="102">
        <v>9714</v>
      </c>
      <c r="K54" s="90"/>
      <c r="L54" s="90">
        <v>236.82231963999999</v>
      </c>
      <c r="M54" s="91">
        <v>1.1293830177232566E-4</v>
      </c>
      <c r="N54" s="91">
        <f t="shared" si="1"/>
        <v>2.2379505620043192E-3</v>
      </c>
      <c r="O54" s="91">
        <f>L54/'סכום נכסי הקרן'!$C$42</f>
        <v>4.0257444096160317E-4</v>
      </c>
    </row>
    <row r="55" spans="2:15">
      <c r="B55" s="86" t="s">
        <v>1033</v>
      </c>
      <c r="C55" s="87" t="s">
        <v>1034</v>
      </c>
      <c r="D55" s="88" t="s">
        <v>120</v>
      </c>
      <c r="E55" s="88" t="s">
        <v>313</v>
      </c>
      <c r="F55" s="87" t="s">
        <v>640</v>
      </c>
      <c r="G55" s="88" t="s">
        <v>509</v>
      </c>
      <c r="H55" s="88" t="s">
        <v>133</v>
      </c>
      <c r="I55" s="90">
        <v>3323.9110999999998</v>
      </c>
      <c r="J55" s="102">
        <v>14130</v>
      </c>
      <c r="K55" s="90"/>
      <c r="L55" s="90">
        <v>469.66863837200003</v>
      </c>
      <c r="M55" s="91">
        <v>2.6289410652209953E-4</v>
      </c>
      <c r="N55" s="91">
        <f t="shared" si="1"/>
        <v>4.4383282572276932E-3</v>
      </c>
      <c r="O55" s="91">
        <f>L55/'סכום נכסי הקרן'!$C$42</f>
        <v>7.9839007496094842E-4</v>
      </c>
    </row>
    <row r="56" spans="2:15">
      <c r="B56" s="86" t="s">
        <v>1035</v>
      </c>
      <c r="C56" s="87" t="s">
        <v>1036</v>
      </c>
      <c r="D56" s="88" t="s">
        <v>120</v>
      </c>
      <c r="E56" s="88" t="s">
        <v>313</v>
      </c>
      <c r="F56" s="87" t="s">
        <v>1037</v>
      </c>
      <c r="G56" s="88" t="s">
        <v>482</v>
      </c>
      <c r="H56" s="88" t="s">
        <v>133</v>
      </c>
      <c r="I56" s="90">
        <v>2659.3846720000001</v>
      </c>
      <c r="J56" s="102">
        <v>8579</v>
      </c>
      <c r="K56" s="90"/>
      <c r="L56" s="90">
        <v>228.14861102899999</v>
      </c>
      <c r="M56" s="91">
        <v>7.3198699833423416E-5</v>
      </c>
      <c r="N56" s="91">
        <f t="shared" si="1"/>
        <v>2.155984761271699E-3</v>
      </c>
      <c r="O56" s="91">
        <f>L56/'סכום נכסי הקרן'!$C$42</f>
        <v>3.8782999710831618E-4</v>
      </c>
    </row>
    <row r="57" spans="2:15">
      <c r="B57" s="86" t="s">
        <v>1038</v>
      </c>
      <c r="C57" s="87" t="s">
        <v>1039</v>
      </c>
      <c r="D57" s="88" t="s">
        <v>120</v>
      </c>
      <c r="E57" s="88" t="s">
        <v>313</v>
      </c>
      <c r="F57" s="87" t="s">
        <v>653</v>
      </c>
      <c r="G57" s="88" t="s">
        <v>509</v>
      </c>
      <c r="H57" s="88" t="s">
        <v>133</v>
      </c>
      <c r="I57" s="90">
        <v>680.326774</v>
      </c>
      <c r="J57" s="102">
        <v>3120</v>
      </c>
      <c r="K57" s="90">
        <v>0.62187717999999992</v>
      </c>
      <c r="L57" s="90">
        <v>21.848072532</v>
      </c>
      <c r="M57" s="91">
        <v>1.1829506946497193E-5</v>
      </c>
      <c r="N57" s="91">
        <f t="shared" si="1"/>
        <v>2.0646240724280971E-4</v>
      </c>
      <c r="O57" s="91">
        <f>L57/'סכום נכסי הקרן'!$C$42</f>
        <v>3.7139555085131747E-5</v>
      </c>
    </row>
    <row r="58" spans="2:15">
      <c r="B58" s="86" t="s">
        <v>1040</v>
      </c>
      <c r="C58" s="87" t="s">
        <v>1041</v>
      </c>
      <c r="D58" s="88" t="s">
        <v>120</v>
      </c>
      <c r="E58" s="88" t="s">
        <v>313</v>
      </c>
      <c r="F58" s="87" t="s">
        <v>1042</v>
      </c>
      <c r="G58" s="88" t="s">
        <v>501</v>
      </c>
      <c r="H58" s="88" t="s">
        <v>133</v>
      </c>
      <c r="I58" s="90">
        <v>194.23995900000003</v>
      </c>
      <c r="J58" s="102">
        <v>4494</v>
      </c>
      <c r="K58" s="90"/>
      <c r="L58" s="90">
        <v>8.7291437480000003</v>
      </c>
      <c r="M58" s="91">
        <v>1.0730580016036211E-5</v>
      </c>
      <c r="N58" s="91">
        <f t="shared" si="1"/>
        <v>8.2489658011750613E-5</v>
      </c>
      <c r="O58" s="91">
        <f>L58/'סכום נכסי הקרן'!$C$42</f>
        <v>1.4838678084762018E-5</v>
      </c>
    </row>
    <row r="59" spans="2:15">
      <c r="B59" s="86" t="s">
        <v>1043</v>
      </c>
      <c r="C59" s="87" t="s">
        <v>1044</v>
      </c>
      <c r="D59" s="88" t="s">
        <v>120</v>
      </c>
      <c r="E59" s="88" t="s">
        <v>313</v>
      </c>
      <c r="F59" s="87" t="s">
        <v>608</v>
      </c>
      <c r="G59" s="88" t="s">
        <v>341</v>
      </c>
      <c r="H59" s="88" t="s">
        <v>133</v>
      </c>
      <c r="I59" s="90">
        <v>144071.15313399999</v>
      </c>
      <c r="J59" s="102">
        <v>98.1</v>
      </c>
      <c r="K59" s="90"/>
      <c r="L59" s="90">
        <v>141.33380122699998</v>
      </c>
      <c r="M59" s="91">
        <v>4.4930761771263567E-5</v>
      </c>
      <c r="N59" s="91">
        <f t="shared" si="1"/>
        <v>1.3355922717376665E-3</v>
      </c>
      <c r="O59" s="91">
        <f>L59/'סכום נכסי הקרן'!$C$42</f>
        <v>2.4025343601240414E-4</v>
      </c>
    </row>
    <row r="60" spans="2:15">
      <c r="B60" s="86" t="s">
        <v>1045</v>
      </c>
      <c r="C60" s="87" t="s">
        <v>1046</v>
      </c>
      <c r="D60" s="88" t="s">
        <v>120</v>
      </c>
      <c r="E60" s="88" t="s">
        <v>313</v>
      </c>
      <c r="F60" s="87" t="s">
        <v>512</v>
      </c>
      <c r="G60" s="88" t="s">
        <v>501</v>
      </c>
      <c r="H60" s="88" t="s">
        <v>133</v>
      </c>
      <c r="I60" s="90">
        <v>28300.112679000002</v>
      </c>
      <c r="J60" s="102">
        <v>1185</v>
      </c>
      <c r="K60" s="90"/>
      <c r="L60" s="90">
        <v>335.356335242</v>
      </c>
      <c r="M60" s="91">
        <v>1.5859320629645922E-4</v>
      </c>
      <c r="N60" s="91">
        <f t="shared" si="1"/>
        <v>3.1690885388987607E-3</v>
      </c>
      <c r="O60" s="91">
        <f>L60/'סכום נכסי הקרן'!$C$42</f>
        <v>5.7007248889465417E-4</v>
      </c>
    </row>
    <row r="61" spans="2:15">
      <c r="B61" s="86" t="s">
        <v>1047</v>
      </c>
      <c r="C61" s="87" t="s">
        <v>1048</v>
      </c>
      <c r="D61" s="88" t="s">
        <v>120</v>
      </c>
      <c r="E61" s="88" t="s">
        <v>313</v>
      </c>
      <c r="F61" s="87" t="s">
        <v>481</v>
      </c>
      <c r="G61" s="88" t="s">
        <v>482</v>
      </c>
      <c r="H61" s="88" t="s">
        <v>133</v>
      </c>
      <c r="I61" s="90">
        <v>438086.17063299997</v>
      </c>
      <c r="J61" s="102">
        <v>60.9</v>
      </c>
      <c r="K61" s="90"/>
      <c r="L61" s="90">
        <v>266.79447790499995</v>
      </c>
      <c r="M61" s="91">
        <v>3.4632533123672222E-4</v>
      </c>
      <c r="N61" s="91">
        <f t="shared" si="1"/>
        <v>2.5211848810313578E-3</v>
      </c>
      <c r="O61" s="91">
        <f>L61/'סכום נכסי הקרן'!$C$42</f>
        <v>4.5352413555241257E-4</v>
      </c>
    </row>
    <row r="62" spans="2:15">
      <c r="B62" s="86" t="s">
        <v>1049</v>
      </c>
      <c r="C62" s="87" t="s">
        <v>1050</v>
      </c>
      <c r="D62" s="88" t="s">
        <v>120</v>
      </c>
      <c r="E62" s="88" t="s">
        <v>313</v>
      </c>
      <c r="F62" s="87" t="s">
        <v>1051</v>
      </c>
      <c r="G62" s="88" t="s">
        <v>546</v>
      </c>
      <c r="H62" s="88" t="s">
        <v>133</v>
      </c>
      <c r="I62" s="90">
        <v>25101.354940000001</v>
      </c>
      <c r="J62" s="102">
        <v>762</v>
      </c>
      <c r="K62" s="90"/>
      <c r="L62" s="90">
        <v>191.272324645</v>
      </c>
      <c r="M62" s="91">
        <v>1.4123874639046871E-4</v>
      </c>
      <c r="N62" s="91">
        <f t="shared" si="1"/>
        <v>1.807507025038235E-3</v>
      </c>
      <c r="O62" s="91">
        <f>L62/'סכום נכסי הקרן'!$C$42</f>
        <v>3.2514396988611116E-4</v>
      </c>
    </row>
    <row r="63" spans="2:15">
      <c r="B63" s="86" t="s">
        <v>1052</v>
      </c>
      <c r="C63" s="87" t="s">
        <v>1053</v>
      </c>
      <c r="D63" s="88" t="s">
        <v>120</v>
      </c>
      <c r="E63" s="88" t="s">
        <v>313</v>
      </c>
      <c r="F63" s="87" t="s">
        <v>1054</v>
      </c>
      <c r="G63" s="88" t="s">
        <v>128</v>
      </c>
      <c r="H63" s="88" t="s">
        <v>133</v>
      </c>
      <c r="I63" s="90">
        <v>1529.7383850000001</v>
      </c>
      <c r="J63" s="102">
        <v>3586</v>
      </c>
      <c r="K63" s="90"/>
      <c r="L63" s="90">
        <v>54.856418470999998</v>
      </c>
      <c r="M63" s="91">
        <v>5.5894289294011127E-5</v>
      </c>
      <c r="N63" s="91">
        <f t="shared" si="1"/>
        <v>5.1838843878118592E-4</v>
      </c>
      <c r="O63" s="91">
        <f>L63/'סכום נכסי הקרן'!$C$42</f>
        <v>9.3250467408176538E-5</v>
      </c>
    </row>
    <row r="64" spans="2:15">
      <c r="B64" s="86" t="s">
        <v>1055</v>
      </c>
      <c r="C64" s="87" t="s">
        <v>1056</v>
      </c>
      <c r="D64" s="88" t="s">
        <v>120</v>
      </c>
      <c r="E64" s="88" t="s">
        <v>313</v>
      </c>
      <c r="F64" s="87" t="s">
        <v>1057</v>
      </c>
      <c r="G64" s="88" t="s">
        <v>154</v>
      </c>
      <c r="H64" s="88" t="s">
        <v>133</v>
      </c>
      <c r="I64" s="90">
        <v>2285.0840680000001</v>
      </c>
      <c r="J64" s="102">
        <v>14230</v>
      </c>
      <c r="K64" s="90"/>
      <c r="L64" s="90">
        <v>325.167462871</v>
      </c>
      <c r="M64" s="91">
        <v>8.8899134551106819E-5</v>
      </c>
      <c r="N64" s="91">
        <f t="shared" si="1"/>
        <v>3.0728045708862356E-3</v>
      </c>
      <c r="O64" s="91">
        <f>L64/'סכום נכסי הקרן'!$C$42</f>
        <v>5.5275241701536646E-4</v>
      </c>
    </row>
    <row r="65" spans="2:15">
      <c r="B65" s="86" t="s">
        <v>1058</v>
      </c>
      <c r="C65" s="87" t="s">
        <v>1059</v>
      </c>
      <c r="D65" s="88" t="s">
        <v>120</v>
      </c>
      <c r="E65" s="88" t="s">
        <v>313</v>
      </c>
      <c r="F65" s="87" t="s">
        <v>613</v>
      </c>
      <c r="G65" s="88" t="s">
        <v>509</v>
      </c>
      <c r="H65" s="88" t="s">
        <v>133</v>
      </c>
      <c r="I65" s="90">
        <v>2721.4884699999993</v>
      </c>
      <c r="J65" s="102">
        <v>20430</v>
      </c>
      <c r="K65" s="90"/>
      <c r="L65" s="90">
        <v>556.00009443600004</v>
      </c>
      <c r="M65" s="91">
        <v>1.4547291190964483E-4</v>
      </c>
      <c r="N65" s="91">
        <f t="shared" si="1"/>
        <v>5.2541530954894628E-3</v>
      </c>
      <c r="O65" s="91">
        <f>L65/'סכום נכסי הקרן'!$C$42</f>
        <v>9.4514498267065153E-4</v>
      </c>
    </row>
    <row r="66" spans="2:15">
      <c r="B66" s="86" t="s">
        <v>1060</v>
      </c>
      <c r="C66" s="87" t="s">
        <v>1061</v>
      </c>
      <c r="D66" s="88" t="s">
        <v>120</v>
      </c>
      <c r="E66" s="88" t="s">
        <v>313</v>
      </c>
      <c r="F66" s="87" t="s">
        <v>1062</v>
      </c>
      <c r="G66" s="88" t="s">
        <v>129</v>
      </c>
      <c r="H66" s="88" t="s">
        <v>133</v>
      </c>
      <c r="I66" s="90">
        <v>1917.4983890000001</v>
      </c>
      <c r="J66" s="102">
        <v>26300</v>
      </c>
      <c r="K66" s="90"/>
      <c r="L66" s="90">
        <v>504.30207618000003</v>
      </c>
      <c r="M66" s="91">
        <v>3.2983993228771839E-4</v>
      </c>
      <c r="N66" s="91">
        <f t="shared" si="1"/>
        <v>4.7656112672259787E-3</v>
      </c>
      <c r="O66" s="91">
        <f>L66/'סכום נכסי הקרן'!$C$42</f>
        <v>8.5726348218594507E-4</v>
      </c>
    </row>
    <row r="67" spans="2:15">
      <c r="B67" s="86" t="s">
        <v>1063</v>
      </c>
      <c r="C67" s="87" t="s">
        <v>1064</v>
      </c>
      <c r="D67" s="88" t="s">
        <v>120</v>
      </c>
      <c r="E67" s="88" t="s">
        <v>313</v>
      </c>
      <c r="F67" s="87" t="s">
        <v>1065</v>
      </c>
      <c r="G67" s="88" t="s">
        <v>509</v>
      </c>
      <c r="H67" s="88" t="s">
        <v>133</v>
      </c>
      <c r="I67" s="90">
        <v>1760.2307390000001</v>
      </c>
      <c r="J67" s="102">
        <v>7144</v>
      </c>
      <c r="K67" s="90">
        <v>2.2558465890000003</v>
      </c>
      <c r="L67" s="90">
        <v>128.00673061699999</v>
      </c>
      <c r="M67" s="91">
        <v>5.6396147244750938E-5</v>
      </c>
      <c r="N67" s="91">
        <f t="shared" si="1"/>
        <v>1.2096526001439628E-3</v>
      </c>
      <c r="O67" s="91">
        <f>L67/'סכום נכסי הקרן'!$C$42</f>
        <v>2.175987385639869E-4</v>
      </c>
    </row>
    <row r="68" spans="2:15">
      <c r="B68" s="86" t="s">
        <v>1066</v>
      </c>
      <c r="C68" s="87" t="s">
        <v>1067</v>
      </c>
      <c r="D68" s="88" t="s">
        <v>120</v>
      </c>
      <c r="E68" s="88" t="s">
        <v>313</v>
      </c>
      <c r="F68" s="87" t="s">
        <v>1068</v>
      </c>
      <c r="G68" s="88" t="s">
        <v>1069</v>
      </c>
      <c r="H68" s="88" t="s">
        <v>133</v>
      </c>
      <c r="I68" s="90">
        <v>24965.994430999999</v>
      </c>
      <c r="J68" s="102">
        <v>3650</v>
      </c>
      <c r="K68" s="90">
        <v>10.123635861</v>
      </c>
      <c r="L68" s="90">
        <v>921.382432601</v>
      </c>
      <c r="M68" s="91">
        <v>3.4909125832842771E-4</v>
      </c>
      <c r="N68" s="91">
        <f t="shared" si="1"/>
        <v>8.7069847808045695E-3</v>
      </c>
      <c r="O68" s="91">
        <f>L68/'סכום נכסי הקרן'!$C$42</f>
        <v>1.5662586967311303E-3</v>
      </c>
    </row>
    <row r="69" spans="2:15">
      <c r="B69" s="86" t="s">
        <v>1070</v>
      </c>
      <c r="C69" s="87" t="s">
        <v>1071</v>
      </c>
      <c r="D69" s="88" t="s">
        <v>120</v>
      </c>
      <c r="E69" s="88" t="s">
        <v>313</v>
      </c>
      <c r="F69" s="87" t="s">
        <v>1072</v>
      </c>
      <c r="G69" s="88" t="s">
        <v>156</v>
      </c>
      <c r="H69" s="88" t="s">
        <v>133</v>
      </c>
      <c r="I69" s="90">
        <v>11494.791554000001</v>
      </c>
      <c r="J69" s="102">
        <v>1985</v>
      </c>
      <c r="K69" s="90"/>
      <c r="L69" s="90">
        <v>228.17161235400002</v>
      </c>
      <c r="M69" s="91">
        <v>8.7004213668905793E-5</v>
      </c>
      <c r="N69" s="91">
        <f t="shared" si="1"/>
        <v>2.1562021218156247E-3</v>
      </c>
      <c r="O69" s="91">
        <f>L69/'סכום נכסי הקרן'!$C$42</f>
        <v>3.8786909707814727E-4</v>
      </c>
    </row>
    <row r="70" spans="2:15">
      <c r="B70" s="86" t="s">
        <v>1073</v>
      </c>
      <c r="C70" s="87" t="s">
        <v>1074</v>
      </c>
      <c r="D70" s="88" t="s">
        <v>120</v>
      </c>
      <c r="E70" s="88" t="s">
        <v>313</v>
      </c>
      <c r="F70" s="87" t="s">
        <v>1075</v>
      </c>
      <c r="G70" s="88" t="s">
        <v>1069</v>
      </c>
      <c r="H70" s="88" t="s">
        <v>133</v>
      </c>
      <c r="I70" s="90">
        <v>6368.0101780000005</v>
      </c>
      <c r="J70" s="102">
        <v>14920</v>
      </c>
      <c r="K70" s="90">
        <v>7.9600127230000002</v>
      </c>
      <c r="L70" s="90">
        <v>958.06713132100003</v>
      </c>
      <c r="M70" s="91">
        <v>2.776828094687768E-4</v>
      </c>
      <c r="N70" s="91">
        <f t="shared" si="1"/>
        <v>9.0536520300831987E-3</v>
      </c>
      <c r="O70" s="91">
        <f>L70/'סכום נכסי הקרן'!$C$42</f>
        <v>1.6286190439378403E-3</v>
      </c>
    </row>
    <row r="71" spans="2:15">
      <c r="B71" s="86" t="s">
        <v>1076</v>
      </c>
      <c r="C71" s="87" t="s">
        <v>1077</v>
      </c>
      <c r="D71" s="88" t="s">
        <v>120</v>
      </c>
      <c r="E71" s="88" t="s">
        <v>313</v>
      </c>
      <c r="F71" s="87" t="s">
        <v>1078</v>
      </c>
      <c r="G71" s="88" t="s">
        <v>417</v>
      </c>
      <c r="H71" s="88" t="s">
        <v>133</v>
      </c>
      <c r="I71" s="90">
        <v>2286.1974230000001</v>
      </c>
      <c r="J71" s="102">
        <v>16530</v>
      </c>
      <c r="K71" s="90"/>
      <c r="L71" s="90">
        <v>377.90843398800001</v>
      </c>
      <c r="M71" s="91">
        <v>1.5780090524066356E-4</v>
      </c>
      <c r="N71" s="91">
        <f t="shared" si="1"/>
        <v>3.5712022140280092E-3</v>
      </c>
      <c r="O71" s="91">
        <f>L71/'סכום נכסי הקרן'!$C$42</f>
        <v>6.424068338603409E-4</v>
      </c>
    </row>
    <row r="72" spans="2:15">
      <c r="B72" s="86" t="s">
        <v>1079</v>
      </c>
      <c r="C72" s="87" t="s">
        <v>1080</v>
      </c>
      <c r="D72" s="88" t="s">
        <v>120</v>
      </c>
      <c r="E72" s="88" t="s">
        <v>313</v>
      </c>
      <c r="F72" s="87" t="s">
        <v>1081</v>
      </c>
      <c r="G72" s="88" t="s">
        <v>130</v>
      </c>
      <c r="H72" s="88" t="s">
        <v>133</v>
      </c>
      <c r="I72" s="90">
        <v>16545.929983999999</v>
      </c>
      <c r="J72" s="102">
        <v>1500</v>
      </c>
      <c r="K72" s="90"/>
      <c r="L72" s="90">
        <v>248.18894976599998</v>
      </c>
      <c r="M72" s="91">
        <v>8.2629236393058053E-5</v>
      </c>
      <c r="N72" s="91">
        <f t="shared" si="1"/>
        <v>2.3453642395548382E-3</v>
      </c>
      <c r="O72" s="91">
        <f>L72/'סכום נכסי הקרן'!$C$42</f>
        <v>4.2189658414281908E-4</v>
      </c>
    </row>
    <row r="73" spans="2:15">
      <c r="B73" s="86" t="s">
        <v>1082</v>
      </c>
      <c r="C73" s="87" t="s">
        <v>1083</v>
      </c>
      <c r="D73" s="88" t="s">
        <v>120</v>
      </c>
      <c r="E73" s="88" t="s">
        <v>313</v>
      </c>
      <c r="F73" s="87" t="s">
        <v>1084</v>
      </c>
      <c r="G73" s="88" t="s">
        <v>509</v>
      </c>
      <c r="H73" s="88" t="s">
        <v>133</v>
      </c>
      <c r="I73" s="90">
        <v>41961.079771999997</v>
      </c>
      <c r="J73" s="102">
        <v>653</v>
      </c>
      <c r="K73" s="90">
        <v>3.4669083300000003</v>
      </c>
      <c r="L73" s="90">
        <v>277.472759242</v>
      </c>
      <c r="M73" s="91">
        <v>1.3867570460440965E-4</v>
      </c>
      <c r="N73" s="91">
        <f t="shared" si="1"/>
        <v>2.6220937217002046E-3</v>
      </c>
      <c r="O73" s="91">
        <f>L73/'סכום נכסי הקרן'!$C$42</f>
        <v>4.7167615410458389E-4</v>
      </c>
    </row>
    <row r="74" spans="2:15">
      <c r="B74" s="86" t="s">
        <v>1085</v>
      </c>
      <c r="C74" s="87" t="s">
        <v>1086</v>
      </c>
      <c r="D74" s="88" t="s">
        <v>120</v>
      </c>
      <c r="E74" s="88" t="s">
        <v>313</v>
      </c>
      <c r="F74" s="87" t="s">
        <v>569</v>
      </c>
      <c r="G74" s="88" t="s">
        <v>127</v>
      </c>
      <c r="H74" s="88" t="s">
        <v>133</v>
      </c>
      <c r="I74" s="90">
        <v>1131437.643285</v>
      </c>
      <c r="J74" s="102">
        <v>126</v>
      </c>
      <c r="K74" s="90"/>
      <c r="L74" s="90">
        <v>1425.6114305410001</v>
      </c>
      <c r="M74" s="91">
        <v>4.3677143863751772E-4</v>
      </c>
      <c r="N74" s="91">
        <f t="shared" si="1"/>
        <v>1.3471905464944769E-2</v>
      </c>
      <c r="O74" s="91">
        <f>L74/'סכום נכסי הקרן'!$C$42</f>
        <v>2.4233979531614156E-3</v>
      </c>
    </row>
    <row r="75" spans="2:15">
      <c r="B75" s="86" t="s">
        <v>1087</v>
      </c>
      <c r="C75" s="87" t="s">
        <v>1088</v>
      </c>
      <c r="D75" s="88" t="s">
        <v>120</v>
      </c>
      <c r="E75" s="88" t="s">
        <v>313</v>
      </c>
      <c r="F75" s="87" t="s">
        <v>377</v>
      </c>
      <c r="G75" s="88" t="s">
        <v>332</v>
      </c>
      <c r="H75" s="88" t="s">
        <v>133</v>
      </c>
      <c r="I75" s="90">
        <v>609.97893299999998</v>
      </c>
      <c r="J75" s="102">
        <v>59120</v>
      </c>
      <c r="K75" s="90"/>
      <c r="L75" s="90">
        <v>360.61954490900007</v>
      </c>
      <c r="M75" s="91">
        <v>1.1287762255232151E-4</v>
      </c>
      <c r="N75" s="91">
        <f t="shared" si="1"/>
        <v>3.4078236984827069E-3</v>
      </c>
      <c r="O75" s="91">
        <f>L75/'סכום נכסי הקרן'!$C$42</f>
        <v>6.1301743818848971E-4</v>
      </c>
    </row>
    <row r="76" spans="2:15">
      <c r="B76" s="86" t="s">
        <v>1089</v>
      </c>
      <c r="C76" s="87" t="s">
        <v>1090</v>
      </c>
      <c r="D76" s="88" t="s">
        <v>120</v>
      </c>
      <c r="E76" s="88" t="s">
        <v>313</v>
      </c>
      <c r="F76" s="87" t="s">
        <v>1091</v>
      </c>
      <c r="G76" s="88" t="s">
        <v>446</v>
      </c>
      <c r="H76" s="88" t="s">
        <v>133</v>
      </c>
      <c r="I76" s="90">
        <v>7463.2303899999997</v>
      </c>
      <c r="J76" s="102">
        <v>4874</v>
      </c>
      <c r="K76" s="90"/>
      <c r="L76" s="90">
        <v>363.75784923800001</v>
      </c>
      <c r="M76" s="91">
        <v>9.4434330201187245E-5</v>
      </c>
      <c r="N76" s="91">
        <f t="shared" si="1"/>
        <v>3.4374804046052652E-3</v>
      </c>
      <c r="O76" s="91">
        <f>L76/'סכום נכסי הקרן'!$C$42</f>
        <v>6.1835224410009069E-4</v>
      </c>
    </row>
    <row r="77" spans="2:15">
      <c r="B77" s="86" t="s">
        <v>1092</v>
      </c>
      <c r="C77" s="87" t="s">
        <v>1093</v>
      </c>
      <c r="D77" s="88" t="s">
        <v>120</v>
      </c>
      <c r="E77" s="88" t="s">
        <v>313</v>
      </c>
      <c r="F77" s="87" t="s">
        <v>456</v>
      </c>
      <c r="G77" s="88" t="s">
        <v>332</v>
      </c>
      <c r="H77" s="88" t="s">
        <v>133</v>
      </c>
      <c r="I77" s="90">
        <v>5963.1257169999999</v>
      </c>
      <c r="J77" s="102">
        <v>7670</v>
      </c>
      <c r="K77" s="90"/>
      <c r="L77" s="90">
        <v>457.37174246400002</v>
      </c>
      <c r="M77" s="91">
        <v>1.6350606528084009E-4</v>
      </c>
      <c r="N77" s="91">
        <f t="shared" si="1"/>
        <v>4.322123648008212E-3</v>
      </c>
      <c r="O77" s="91">
        <f>L77/'סכום נכסי הקרן'!$C$42</f>
        <v>7.7748657227061336E-4</v>
      </c>
    </row>
    <row r="78" spans="2:15">
      <c r="B78" s="86" t="s">
        <v>1094</v>
      </c>
      <c r="C78" s="87" t="s">
        <v>1095</v>
      </c>
      <c r="D78" s="88" t="s">
        <v>120</v>
      </c>
      <c r="E78" s="88" t="s">
        <v>313</v>
      </c>
      <c r="F78" s="87" t="s">
        <v>1096</v>
      </c>
      <c r="G78" s="88" t="s">
        <v>1069</v>
      </c>
      <c r="H78" s="88" t="s">
        <v>133</v>
      </c>
      <c r="I78" s="90">
        <v>16636.643681000001</v>
      </c>
      <c r="J78" s="102">
        <v>6316</v>
      </c>
      <c r="K78" s="90">
        <v>9.8156197719999998</v>
      </c>
      <c r="L78" s="90">
        <v>1060.586034662</v>
      </c>
      <c r="M78" s="91">
        <v>2.619033370540346E-4</v>
      </c>
      <c r="N78" s="91">
        <f t="shared" si="1"/>
        <v>1.0022446853547572E-2</v>
      </c>
      <c r="O78" s="91">
        <f>L78/'סכום נכסי הקרן'!$C$42</f>
        <v>1.8028910055639135E-3</v>
      </c>
    </row>
    <row r="79" spans="2:15">
      <c r="B79" s="86" t="s">
        <v>1097</v>
      </c>
      <c r="C79" s="87" t="s">
        <v>1098</v>
      </c>
      <c r="D79" s="88" t="s">
        <v>120</v>
      </c>
      <c r="E79" s="88" t="s">
        <v>313</v>
      </c>
      <c r="F79" s="87" t="s">
        <v>1099</v>
      </c>
      <c r="G79" s="88" t="s">
        <v>1100</v>
      </c>
      <c r="H79" s="88" t="s">
        <v>133</v>
      </c>
      <c r="I79" s="90">
        <v>20661.261333999999</v>
      </c>
      <c r="J79" s="102">
        <v>3813</v>
      </c>
      <c r="K79" s="90"/>
      <c r="L79" s="90">
        <v>787.813894645</v>
      </c>
      <c r="M79" s="91">
        <v>1.885621834321145E-4</v>
      </c>
      <c r="N79" s="91">
        <f t="shared" si="1"/>
        <v>7.4447735794316511E-3</v>
      </c>
      <c r="O79" s="91">
        <f>L79/'סכום נכסי הקרן'!$C$42</f>
        <v>1.3392054376488169E-3</v>
      </c>
    </row>
    <row r="80" spans="2:15">
      <c r="B80" s="86" t="s">
        <v>1101</v>
      </c>
      <c r="C80" s="87" t="s">
        <v>1102</v>
      </c>
      <c r="D80" s="88" t="s">
        <v>120</v>
      </c>
      <c r="E80" s="88" t="s">
        <v>313</v>
      </c>
      <c r="F80" s="87" t="s">
        <v>491</v>
      </c>
      <c r="G80" s="88" t="s">
        <v>492</v>
      </c>
      <c r="H80" s="88" t="s">
        <v>133</v>
      </c>
      <c r="I80" s="90">
        <v>183.851437</v>
      </c>
      <c r="J80" s="102">
        <v>45570</v>
      </c>
      <c r="K80" s="90"/>
      <c r="L80" s="90">
        <v>83.781099998000002</v>
      </c>
      <c r="M80" s="91">
        <v>6.2178267436496478E-5</v>
      </c>
      <c r="N80" s="91">
        <f t="shared" ref="N80:N109" si="2">IFERROR(L80/$L$11,0)</f>
        <v>7.9172419268118356E-4</v>
      </c>
      <c r="O80" s="91">
        <f>L80/'סכום נכסי הקרן'!$C$42</f>
        <v>1.42419555496771E-4</v>
      </c>
    </row>
    <row r="81" spans="2:15">
      <c r="B81" s="86" t="s">
        <v>1103</v>
      </c>
      <c r="C81" s="87" t="s">
        <v>1104</v>
      </c>
      <c r="D81" s="88" t="s">
        <v>120</v>
      </c>
      <c r="E81" s="88" t="s">
        <v>313</v>
      </c>
      <c r="F81" s="87" t="s">
        <v>1105</v>
      </c>
      <c r="G81" s="88" t="s">
        <v>446</v>
      </c>
      <c r="H81" s="88" t="s">
        <v>133</v>
      </c>
      <c r="I81" s="90">
        <v>7071.0030710000001</v>
      </c>
      <c r="J81" s="102">
        <v>7300</v>
      </c>
      <c r="K81" s="90"/>
      <c r="L81" s="90">
        <v>516.18322418599996</v>
      </c>
      <c r="M81" s="91">
        <v>1.1426404551103769E-4</v>
      </c>
      <c r="N81" s="91">
        <f t="shared" si="2"/>
        <v>4.8778870945116138E-3</v>
      </c>
      <c r="O81" s="91">
        <f>L81/'סכום נכסי הקרן'!$C$42</f>
        <v>8.7746025470201668E-4</v>
      </c>
    </row>
    <row r="82" spans="2:15">
      <c r="B82" s="86" t="s">
        <v>1106</v>
      </c>
      <c r="C82" s="87" t="s">
        <v>1107</v>
      </c>
      <c r="D82" s="88" t="s">
        <v>120</v>
      </c>
      <c r="E82" s="88" t="s">
        <v>313</v>
      </c>
      <c r="F82" s="87" t="s">
        <v>538</v>
      </c>
      <c r="G82" s="88" t="s">
        <v>332</v>
      </c>
      <c r="H82" s="88" t="s">
        <v>133</v>
      </c>
      <c r="I82" s="90">
        <v>223004.479957</v>
      </c>
      <c r="J82" s="102">
        <v>160</v>
      </c>
      <c r="K82" s="90">
        <v>6.4640078460000003</v>
      </c>
      <c r="L82" s="90">
        <v>363.27117577700005</v>
      </c>
      <c r="M82" s="91">
        <v>3.2320241926817939E-4</v>
      </c>
      <c r="N82" s="91">
        <f t="shared" si="2"/>
        <v>3.4328813822360345E-3</v>
      </c>
      <c r="O82" s="91">
        <f>L82/'סכום נכסי הקרן'!$C$42</f>
        <v>6.1752494751423368E-4</v>
      </c>
    </row>
    <row r="83" spans="2:15">
      <c r="B83" s="86" t="s">
        <v>1108</v>
      </c>
      <c r="C83" s="87" t="s">
        <v>1109</v>
      </c>
      <c r="D83" s="88" t="s">
        <v>120</v>
      </c>
      <c r="E83" s="88" t="s">
        <v>313</v>
      </c>
      <c r="F83" s="87" t="s">
        <v>543</v>
      </c>
      <c r="G83" s="88" t="s">
        <v>341</v>
      </c>
      <c r="H83" s="88" t="s">
        <v>133</v>
      </c>
      <c r="I83" s="90">
        <v>51935.980132999997</v>
      </c>
      <c r="J83" s="102">
        <v>416.9</v>
      </c>
      <c r="K83" s="90"/>
      <c r="L83" s="90">
        <v>216.52110118799999</v>
      </c>
      <c r="M83" s="91">
        <v>9.0797828571266928E-5</v>
      </c>
      <c r="N83" s="91">
        <f t="shared" si="2"/>
        <v>2.0461057928411342E-3</v>
      </c>
      <c r="O83" s="91">
        <f>L83/'סכום נכסי הקרן'!$C$42</f>
        <v>3.6806438430150076E-4</v>
      </c>
    </row>
    <row r="84" spans="2:15">
      <c r="B84" s="86" t="s">
        <v>1110</v>
      </c>
      <c r="C84" s="87" t="s">
        <v>1111</v>
      </c>
      <c r="D84" s="88" t="s">
        <v>120</v>
      </c>
      <c r="E84" s="88" t="s">
        <v>313</v>
      </c>
      <c r="F84" s="87" t="s">
        <v>1112</v>
      </c>
      <c r="G84" s="88" t="s">
        <v>127</v>
      </c>
      <c r="H84" s="88" t="s">
        <v>133</v>
      </c>
      <c r="I84" s="90">
        <v>3737.0355030000001</v>
      </c>
      <c r="J84" s="102">
        <v>1796</v>
      </c>
      <c r="K84" s="90"/>
      <c r="L84" s="90">
        <v>67.117157636999991</v>
      </c>
      <c r="M84" s="91">
        <v>3.9886035919419576E-5</v>
      </c>
      <c r="N84" s="91">
        <f t="shared" si="2"/>
        <v>6.3425136989700599E-4</v>
      </c>
      <c r="O84" s="91">
        <f>L84/'סכום נכסי הקרן'!$C$42</f>
        <v>1.1409250722533403E-4</v>
      </c>
    </row>
    <row r="85" spans="2:15">
      <c r="B85" s="86" t="s">
        <v>1113</v>
      </c>
      <c r="C85" s="87" t="s">
        <v>1114</v>
      </c>
      <c r="D85" s="88" t="s">
        <v>120</v>
      </c>
      <c r="E85" s="88" t="s">
        <v>313</v>
      </c>
      <c r="F85" s="87" t="s">
        <v>1115</v>
      </c>
      <c r="G85" s="88" t="s">
        <v>158</v>
      </c>
      <c r="H85" s="88" t="s">
        <v>133</v>
      </c>
      <c r="I85" s="90">
        <v>2476.5897500000001</v>
      </c>
      <c r="J85" s="102">
        <v>6095</v>
      </c>
      <c r="K85" s="90"/>
      <c r="L85" s="90">
        <v>150.94814527899999</v>
      </c>
      <c r="M85" s="91">
        <v>7.5148362950799494E-5</v>
      </c>
      <c r="N85" s="91">
        <f t="shared" si="2"/>
        <v>1.4264469965253638E-3</v>
      </c>
      <c r="O85" s="91">
        <f>L85/'סכום נכסי הקרן'!$C$42</f>
        <v>2.5659686676601746E-4</v>
      </c>
    </row>
    <row r="86" spans="2:15">
      <c r="B86" s="86" t="s">
        <v>1116</v>
      </c>
      <c r="C86" s="87" t="s">
        <v>1117</v>
      </c>
      <c r="D86" s="88" t="s">
        <v>120</v>
      </c>
      <c r="E86" s="88" t="s">
        <v>313</v>
      </c>
      <c r="F86" s="87" t="s">
        <v>1118</v>
      </c>
      <c r="G86" s="88" t="s">
        <v>129</v>
      </c>
      <c r="H86" s="88" t="s">
        <v>133</v>
      </c>
      <c r="I86" s="90">
        <v>177466.33619199999</v>
      </c>
      <c r="J86" s="102">
        <v>181</v>
      </c>
      <c r="K86" s="90">
        <v>5.8957866120000002</v>
      </c>
      <c r="L86" s="90">
        <v>327.10985512000002</v>
      </c>
      <c r="M86" s="91">
        <v>3.4886024353216225E-4</v>
      </c>
      <c r="N86" s="91">
        <f t="shared" si="2"/>
        <v>3.0911600106601996E-3</v>
      </c>
      <c r="O86" s="91">
        <f>L86/'סכום נכסי הקרן'!$C$42</f>
        <v>5.5605429107418824E-4</v>
      </c>
    </row>
    <row r="87" spans="2:15">
      <c r="B87" s="86" t="s">
        <v>1119</v>
      </c>
      <c r="C87" s="87" t="s">
        <v>1120</v>
      </c>
      <c r="D87" s="88" t="s">
        <v>120</v>
      </c>
      <c r="E87" s="88" t="s">
        <v>313</v>
      </c>
      <c r="F87" s="87" t="s">
        <v>545</v>
      </c>
      <c r="G87" s="88" t="s">
        <v>546</v>
      </c>
      <c r="H87" s="88" t="s">
        <v>133</v>
      </c>
      <c r="I87" s="90">
        <v>5748.6807390000004</v>
      </c>
      <c r="J87" s="102">
        <v>8390</v>
      </c>
      <c r="K87" s="90"/>
      <c r="L87" s="90">
        <v>482.31431402999993</v>
      </c>
      <c r="M87" s="91">
        <v>1.7084834671640456E-4</v>
      </c>
      <c r="N87" s="91">
        <f t="shared" si="2"/>
        <v>4.5578288051015825E-3</v>
      </c>
      <c r="O87" s="91">
        <f>L87/'סכום נכסי הקרן'!$C$42</f>
        <v>8.1988646861311666E-4</v>
      </c>
    </row>
    <row r="88" spans="2:15">
      <c r="B88" s="86" t="s">
        <v>1121</v>
      </c>
      <c r="C88" s="87" t="s">
        <v>1122</v>
      </c>
      <c r="D88" s="88" t="s">
        <v>120</v>
      </c>
      <c r="E88" s="88" t="s">
        <v>313</v>
      </c>
      <c r="F88" s="87" t="s">
        <v>1123</v>
      </c>
      <c r="G88" s="88" t="s">
        <v>127</v>
      </c>
      <c r="H88" s="88" t="s">
        <v>133</v>
      </c>
      <c r="I88" s="90">
        <v>17976.325084</v>
      </c>
      <c r="J88" s="102">
        <v>1519</v>
      </c>
      <c r="K88" s="90"/>
      <c r="L88" s="90">
        <v>273.06037804099998</v>
      </c>
      <c r="M88" s="91">
        <v>1.908984652193874E-4</v>
      </c>
      <c r="N88" s="91">
        <f t="shared" si="2"/>
        <v>2.580397098664141E-3</v>
      </c>
      <c r="O88" s="91">
        <f>L88/'סכום נכסי הקרן'!$C$42</f>
        <v>4.6417554395093664E-4</v>
      </c>
    </row>
    <row r="89" spans="2:15">
      <c r="B89" s="86" t="s">
        <v>1124</v>
      </c>
      <c r="C89" s="87" t="s">
        <v>1125</v>
      </c>
      <c r="D89" s="88" t="s">
        <v>120</v>
      </c>
      <c r="E89" s="88" t="s">
        <v>313</v>
      </c>
      <c r="F89" s="87" t="s">
        <v>516</v>
      </c>
      <c r="G89" s="88" t="s">
        <v>157</v>
      </c>
      <c r="H89" s="88" t="s">
        <v>133</v>
      </c>
      <c r="I89" s="90">
        <v>36724.612016999999</v>
      </c>
      <c r="J89" s="102">
        <v>1290</v>
      </c>
      <c r="K89" s="90"/>
      <c r="L89" s="90">
        <v>473.74749501700001</v>
      </c>
      <c r="M89" s="91">
        <v>2.2269972279610159E-4</v>
      </c>
      <c r="N89" s="91">
        <f t="shared" si="2"/>
        <v>4.4768731018812249E-3</v>
      </c>
      <c r="O89" s="91">
        <f>L89/'סכום נכסי הקרן'!$C$42</f>
        <v>8.053237264686251E-4</v>
      </c>
    </row>
    <row r="90" spans="2:15">
      <c r="B90" s="86" t="s">
        <v>1126</v>
      </c>
      <c r="C90" s="87" t="s">
        <v>1127</v>
      </c>
      <c r="D90" s="88" t="s">
        <v>120</v>
      </c>
      <c r="E90" s="88" t="s">
        <v>313</v>
      </c>
      <c r="F90" s="87" t="s">
        <v>1128</v>
      </c>
      <c r="G90" s="88" t="s">
        <v>128</v>
      </c>
      <c r="H90" s="88" t="s">
        <v>133</v>
      </c>
      <c r="I90" s="90">
        <v>2465.729378</v>
      </c>
      <c r="J90" s="102">
        <v>11960</v>
      </c>
      <c r="K90" s="90"/>
      <c r="L90" s="90">
        <v>294.90123363500004</v>
      </c>
      <c r="M90" s="91">
        <v>2.0137909823061777E-4</v>
      </c>
      <c r="N90" s="91">
        <f t="shared" si="2"/>
        <v>2.7867913064632604E-3</v>
      </c>
      <c r="O90" s="91">
        <f>L90/'סכום נכסי הקרן'!$C$42</f>
        <v>5.0130283095768289E-4</v>
      </c>
    </row>
    <row r="91" spans="2:15">
      <c r="B91" s="86" t="s">
        <v>1129</v>
      </c>
      <c r="C91" s="87" t="s">
        <v>1130</v>
      </c>
      <c r="D91" s="88" t="s">
        <v>120</v>
      </c>
      <c r="E91" s="88" t="s">
        <v>313</v>
      </c>
      <c r="F91" s="87" t="s">
        <v>1131</v>
      </c>
      <c r="G91" s="88" t="s">
        <v>482</v>
      </c>
      <c r="H91" s="88" t="s">
        <v>133</v>
      </c>
      <c r="I91" s="90">
        <v>1010.736447</v>
      </c>
      <c r="J91" s="102">
        <v>40150</v>
      </c>
      <c r="K91" s="90"/>
      <c r="L91" s="90">
        <v>405.81068359599999</v>
      </c>
      <c r="M91" s="91">
        <v>1.4860794749639851E-4</v>
      </c>
      <c r="N91" s="91">
        <f t="shared" si="2"/>
        <v>3.8348760741875199E-3</v>
      </c>
      <c r="O91" s="91">
        <f>L91/'סכום נכסי הקרן'!$C$42</f>
        <v>6.8983788915355341E-4</v>
      </c>
    </row>
    <row r="92" spans="2:15">
      <c r="B92" s="86" t="s">
        <v>1132</v>
      </c>
      <c r="C92" s="87" t="s">
        <v>1133</v>
      </c>
      <c r="D92" s="88" t="s">
        <v>120</v>
      </c>
      <c r="E92" s="88" t="s">
        <v>313</v>
      </c>
      <c r="F92" s="87" t="s">
        <v>1134</v>
      </c>
      <c r="G92" s="88" t="s">
        <v>417</v>
      </c>
      <c r="H92" s="88" t="s">
        <v>133</v>
      </c>
      <c r="I92" s="90">
        <v>1251.8907790000001</v>
      </c>
      <c r="J92" s="102">
        <v>30550</v>
      </c>
      <c r="K92" s="90"/>
      <c r="L92" s="90">
        <v>382.452633053</v>
      </c>
      <c r="M92" s="91">
        <v>9.0886701004799493E-5</v>
      </c>
      <c r="N92" s="91">
        <f t="shared" si="2"/>
        <v>3.6141445045470592E-3</v>
      </c>
      <c r="O92" s="91">
        <f>L92/'סכום נכסי הקרן'!$C$42</f>
        <v>6.5013152130108333E-4</v>
      </c>
    </row>
    <row r="93" spans="2:15">
      <c r="B93" s="86" t="s">
        <v>1135</v>
      </c>
      <c r="C93" s="87" t="s">
        <v>1136</v>
      </c>
      <c r="D93" s="88" t="s">
        <v>120</v>
      </c>
      <c r="E93" s="88" t="s">
        <v>313</v>
      </c>
      <c r="F93" s="87" t="s">
        <v>497</v>
      </c>
      <c r="G93" s="88" t="s">
        <v>341</v>
      </c>
      <c r="H93" s="88" t="s">
        <v>133</v>
      </c>
      <c r="I93" s="90">
        <v>2314.2907970000001</v>
      </c>
      <c r="J93" s="102">
        <v>35160</v>
      </c>
      <c r="K93" s="90"/>
      <c r="L93" s="90">
        <v>813.70464439399984</v>
      </c>
      <c r="M93" s="91">
        <v>2.1766769282426438E-4</v>
      </c>
      <c r="N93" s="91">
        <f t="shared" si="2"/>
        <v>7.6894389388435808E-3</v>
      </c>
      <c r="O93" s="91">
        <f>L93/'סכום נכסי הקרן'!$C$42</f>
        <v>1.3832171428044991E-3</v>
      </c>
    </row>
    <row r="94" spans="2:15">
      <c r="B94" s="86" t="s">
        <v>1137</v>
      </c>
      <c r="C94" s="87" t="s">
        <v>1138</v>
      </c>
      <c r="D94" s="88" t="s">
        <v>120</v>
      </c>
      <c r="E94" s="88" t="s">
        <v>313</v>
      </c>
      <c r="F94" s="87" t="s">
        <v>1139</v>
      </c>
      <c r="G94" s="88" t="s">
        <v>318</v>
      </c>
      <c r="H94" s="88" t="s">
        <v>133</v>
      </c>
      <c r="I94" s="90">
        <v>265.36352099999999</v>
      </c>
      <c r="J94" s="102">
        <v>13450</v>
      </c>
      <c r="K94" s="90"/>
      <c r="L94" s="90">
        <v>35.691393615000003</v>
      </c>
      <c r="M94" s="91">
        <v>7.4850144023124932E-6</v>
      </c>
      <c r="N94" s="91">
        <f t="shared" si="2"/>
        <v>3.3728060142653636E-4</v>
      </c>
      <c r="O94" s="91">
        <f>L94/'סכום נכסי הקרן'!$C$42</f>
        <v>6.0671827104560991E-5</v>
      </c>
    </row>
    <row r="95" spans="2:15">
      <c r="B95" s="86" t="s">
        <v>1140</v>
      </c>
      <c r="C95" s="87" t="s">
        <v>1141</v>
      </c>
      <c r="D95" s="88" t="s">
        <v>120</v>
      </c>
      <c r="E95" s="88" t="s">
        <v>313</v>
      </c>
      <c r="F95" s="87" t="s">
        <v>1142</v>
      </c>
      <c r="G95" s="88" t="s">
        <v>423</v>
      </c>
      <c r="H95" s="88" t="s">
        <v>133</v>
      </c>
      <c r="I95" s="90">
        <v>1468.9001000000001</v>
      </c>
      <c r="J95" s="102">
        <v>14360</v>
      </c>
      <c r="K95" s="90"/>
      <c r="L95" s="90">
        <v>210.93405437399997</v>
      </c>
      <c r="M95" s="91">
        <v>1.5384447245509641E-4</v>
      </c>
      <c r="N95" s="91">
        <f t="shared" si="2"/>
        <v>1.9933086807431581E-3</v>
      </c>
      <c r="O95" s="91">
        <f>L95/'סכום נכסי הקרן'!$C$42</f>
        <v>3.585669591804588E-4</v>
      </c>
    </row>
    <row r="96" spans="2:15">
      <c r="B96" s="86" t="s">
        <v>1143</v>
      </c>
      <c r="C96" s="87" t="s">
        <v>1144</v>
      </c>
      <c r="D96" s="88" t="s">
        <v>120</v>
      </c>
      <c r="E96" s="88" t="s">
        <v>313</v>
      </c>
      <c r="F96" s="87" t="s">
        <v>622</v>
      </c>
      <c r="G96" s="88" t="s">
        <v>157</v>
      </c>
      <c r="H96" s="88" t="s">
        <v>133</v>
      </c>
      <c r="I96" s="90">
        <v>41423.558195999998</v>
      </c>
      <c r="J96" s="102">
        <v>1666</v>
      </c>
      <c r="K96" s="90"/>
      <c r="L96" s="90">
        <v>690.11647953799991</v>
      </c>
      <c r="M96" s="91">
        <v>2.209091197098457E-4</v>
      </c>
      <c r="N96" s="91">
        <f t="shared" si="2"/>
        <v>6.5215414052960221E-3</v>
      </c>
      <c r="O96" s="91">
        <f>L96/'סכום נכסי הקרן'!$C$42</f>
        <v>1.173129527532399E-3</v>
      </c>
    </row>
    <row r="97" spans="2:15">
      <c r="B97" s="86" t="s">
        <v>1145</v>
      </c>
      <c r="C97" s="87" t="s">
        <v>1146</v>
      </c>
      <c r="D97" s="88" t="s">
        <v>120</v>
      </c>
      <c r="E97" s="88" t="s">
        <v>313</v>
      </c>
      <c r="F97" s="87" t="s">
        <v>1147</v>
      </c>
      <c r="G97" s="88" t="s">
        <v>158</v>
      </c>
      <c r="H97" s="88" t="s">
        <v>133</v>
      </c>
      <c r="I97" s="90">
        <v>69.759074999999996</v>
      </c>
      <c r="J97" s="102">
        <v>13850</v>
      </c>
      <c r="K97" s="90"/>
      <c r="L97" s="90">
        <v>9.6616318880000005</v>
      </c>
      <c r="M97" s="91">
        <v>1.5108477425813977E-6</v>
      </c>
      <c r="N97" s="91">
        <f t="shared" si="2"/>
        <v>9.1301590772765965E-5</v>
      </c>
      <c r="O97" s="91">
        <f>L97/'סכום נכסי הקרן'!$C$42</f>
        <v>1.6423815381932632E-5</v>
      </c>
    </row>
    <row r="98" spans="2:15">
      <c r="B98" s="86" t="s">
        <v>1148</v>
      </c>
      <c r="C98" s="87" t="s">
        <v>1149</v>
      </c>
      <c r="D98" s="88" t="s">
        <v>120</v>
      </c>
      <c r="E98" s="88" t="s">
        <v>313</v>
      </c>
      <c r="F98" s="87" t="s">
        <v>531</v>
      </c>
      <c r="G98" s="88" t="s">
        <v>532</v>
      </c>
      <c r="H98" s="88" t="s">
        <v>133</v>
      </c>
      <c r="I98" s="90">
        <v>4543.6038799999997</v>
      </c>
      <c r="J98" s="102">
        <v>33500</v>
      </c>
      <c r="K98" s="90"/>
      <c r="L98" s="90">
        <v>1522.1072998540001</v>
      </c>
      <c r="M98" s="91">
        <v>2.8026711587335334E-4</v>
      </c>
      <c r="N98" s="91">
        <f t="shared" si="2"/>
        <v>1.4383783134618808E-2</v>
      </c>
      <c r="O98" s="91">
        <f>L98/'סכום נכסי הקרן'!$C$42</f>
        <v>2.5874313546703481E-3</v>
      </c>
    </row>
    <row r="99" spans="2:15">
      <c r="B99" s="86" t="s">
        <v>1150</v>
      </c>
      <c r="C99" s="87" t="s">
        <v>1151</v>
      </c>
      <c r="D99" s="88" t="s">
        <v>120</v>
      </c>
      <c r="E99" s="88" t="s">
        <v>313</v>
      </c>
      <c r="F99" s="87" t="s">
        <v>1152</v>
      </c>
      <c r="G99" s="88" t="s">
        <v>984</v>
      </c>
      <c r="H99" s="88" t="s">
        <v>133</v>
      </c>
      <c r="I99" s="90">
        <v>3213.3708689999999</v>
      </c>
      <c r="J99" s="102">
        <v>9869</v>
      </c>
      <c r="K99" s="90"/>
      <c r="L99" s="90">
        <v>317.12757109600005</v>
      </c>
      <c r="M99" s="91">
        <v>7.2596430538464398E-5</v>
      </c>
      <c r="N99" s="91">
        <f t="shared" si="2"/>
        <v>2.9968282847673152E-3</v>
      </c>
      <c r="O99" s="91">
        <f>L99/'סכום נכסי הקרן'!$C$42</f>
        <v>5.3908539888281655E-4</v>
      </c>
    </row>
    <row r="100" spans="2:15">
      <c r="B100" s="86" t="s">
        <v>1153</v>
      </c>
      <c r="C100" s="87" t="s">
        <v>1154</v>
      </c>
      <c r="D100" s="88" t="s">
        <v>120</v>
      </c>
      <c r="E100" s="88" t="s">
        <v>313</v>
      </c>
      <c r="F100" s="87" t="s">
        <v>651</v>
      </c>
      <c r="G100" s="88" t="s">
        <v>509</v>
      </c>
      <c r="H100" s="88" t="s">
        <v>133</v>
      </c>
      <c r="I100" s="90">
        <v>7252.1087910000006</v>
      </c>
      <c r="J100" s="102">
        <v>2616</v>
      </c>
      <c r="K100" s="90"/>
      <c r="L100" s="90">
        <v>189.71516597800002</v>
      </c>
      <c r="M100" s="91">
        <v>1.3390523460797931E-4</v>
      </c>
      <c r="N100" s="91">
        <f t="shared" si="2"/>
        <v>1.7927920094973017E-3</v>
      </c>
      <c r="O100" s="91">
        <f>L100/'סכום נכסי הקרן'!$C$42</f>
        <v>3.2249695468581686E-4</v>
      </c>
    </row>
    <row r="101" spans="2:15">
      <c r="B101" s="86" t="s">
        <v>1155</v>
      </c>
      <c r="C101" s="87" t="s">
        <v>1156</v>
      </c>
      <c r="D101" s="88" t="s">
        <v>120</v>
      </c>
      <c r="E101" s="88" t="s">
        <v>313</v>
      </c>
      <c r="F101" s="87" t="s">
        <v>409</v>
      </c>
      <c r="G101" s="88" t="s">
        <v>332</v>
      </c>
      <c r="H101" s="88" t="s">
        <v>133</v>
      </c>
      <c r="I101" s="90">
        <v>3048.689226</v>
      </c>
      <c r="J101" s="102">
        <v>19500</v>
      </c>
      <c r="K101" s="90"/>
      <c r="L101" s="90">
        <v>594.49439903400003</v>
      </c>
      <c r="M101" s="91">
        <v>2.4990970495270866E-4</v>
      </c>
      <c r="N101" s="91">
        <f t="shared" si="2"/>
        <v>5.6179209647511776E-3</v>
      </c>
      <c r="O101" s="91">
        <f>L101/'סכום נכסי הקרן'!$C$42</f>
        <v>1.0105814802833033E-3</v>
      </c>
    </row>
    <row r="102" spans="2:15">
      <c r="B102" s="86" t="s">
        <v>1157</v>
      </c>
      <c r="C102" s="87" t="s">
        <v>1158</v>
      </c>
      <c r="D102" s="88" t="s">
        <v>120</v>
      </c>
      <c r="E102" s="88" t="s">
        <v>313</v>
      </c>
      <c r="F102" s="87" t="s">
        <v>411</v>
      </c>
      <c r="G102" s="88" t="s">
        <v>332</v>
      </c>
      <c r="H102" s="88" t="s">
        <v>133</v>
      </c>
      <c r="I102" s="90">
        <v>38095.852202000002</v>
      </c>
      <c r="J102" s="102">
        <v>1570</v>
      </c>
      <c r="K102" s="90"/>
      <c r="L102" s="90">
        <v>598.10487957600003</v>
      </c>
      <c r="M102" s="91">
        <v>1.9668066634094661E-4</v>
      </c>
      <c r="N102" s="91">
        <f t="shared" si="2"/>
        <v>5.6520396954956326E-3</v>
      </c>
      <c r="O102" s="91">
        <f>L102/'סכום נכסי הקרן'!$C$42</f>
        <v>1.0167189388978794E-3</v>
      </c>
    </row>
    <row r="103" spans="2:15">
      <c r="B103" s="86" t="s">
        <v>1159</v>
      </c>
      <c r="C103" s="87" t="s">
        <v>1160</v>
      </c>
      <c r="D103" s="88" t="s">
        <v>120</v>
      </c>
      <c r="E103" s="88" t="s">
        <v>313</v>
      </c>
      <c r="F103" s="87" t="s">
        <v>1161</v>
      </c>
      <c r="G103" s="88" t="s">
        <v>417</v>
      </c>
      <c r="H103" s="88" t="s">
        <v>133</v>
      </c>
      <c r="I103" s="90">
        <v>2378.8095709999998</v>
      </c>
      <c r="J103" s="102">
        <v>6565</v>
      </c>
      <c r="K103" s="90"/>
      <c r="L103" s="90">
        <v>156.16884832099998</v>
      </c>
      <c r="M103" s="91">
        <v>4.9105410507648563E-5</v>
      </c>
      <c r="N103" s="91">
        <f t="shared" si="2"/>
        <v>1.4757821914709341E-3</v>
      </c>
      <c r="O103" s="91">
        <f>L103/'סכום נכסי הקרן'!$C$42</f>
        <v>2.6547154383089284E-4</v>
      </c>
    </row>
    <row r="104" spans="2:15">
      <c r="B104" s="86" t="s">
        <v>1162</v>
      </c>
      <c r="C104" s="87" t="s">
        <v>1163</v>
      </c>
      <c r="D104" s="88" t="s">
        <v>120</v>
      </c>
      <c r="E104" s="88" t="s">
        <v>313</v>
      </c>
      <c r="F104" s="87" t="s">
        <v>1164</v>
      </c>
      <c r="G104" s="88" t="s">
        <v>417</v>
      </c>
      <c r="H104" s="88" t="s">
        <v>133</v>
      </c>
      <c r="I104" s="90">
        <v>1120.1075149999999</v>
      </c>
      <c r="J104" s="102">
        <v>21280</v>
      </c>
      <c r="K104" s="90"/>
      <c r="L104" s="90">
        <v>238.35887929</v>
      </c>
      <c r="M104" s="91">
        <v>8.1311078812417592E-5</v>
      </c>
      <c r="N104" s="91">
        <f t="shared" si="2"/>
        <v>2.2524709186054117E-3</v>
      </c>
      <c r="O104" s="91">
        <f>L104/'סכום נכסי הקרן'!$C$42</f>
        <v>4.0518643987725954E-4</v>
      </c>
    </row>
    <row r="105" spans="2:15">
      <c r="B105" s="86" t="s">
        <v>1165</v>
      </c>
      <c r="C105" s="87" t="s">
        <v>1166</v>
      </c>
      <c r="D105" s="88" t="s">
        <v>120</v>
      </c>
      <c r="E105" s="88" t="s">
        <v>313</v>
      </c>
      <c r="F105" s="87" t="s">
        <v>1167</v>
      </c>
      <c r="G105" s="88" t="s">
        <v>127</v>
      </c>
      <c r="H105" s="88" t="s">
        <v>133</v>
      </c>
      <c r="I105" s="90">
        <v>90799.355301999996</v>
      </c>
      <c r="J105" s="102">
        <v>263.10000000000002</v>
      </c>
      <c r="K105" s="90"/>
      <c r="L105" s="90">
        <v>238.89310380100002</v>
      </c>
      <c r="M105" s="91">
        <v>8.0791606426738882E-5</v>
      </c>
      <c r="N105" s="91">
        <f t="shared" si="2"/>
        <v>2.2575192943093841E-3</v>
      </c>
      <c r="O105" s="91">
        <f>L105/'סכום נכסי הקרן'!$C$42</f>
        <v>4.0609456852911443E-4</v>
      </c>
    </row>
    <row r="106" spans="2:15">
      <c r="B106" s="86" t="s">
        <v>1168</v>
      </c>
      <c r="C106" s="87" t="s">
        <v>1169</v>
      </c>
      <c r="D106" s="88" t="s">
        <v>120</v>
      </c>
      <c r="E106" s="88" t="s">
        <v>313</v>
      </c>
      <c r="F106" s="87" t="s">
        <v>1170</v>
      </c>
      <c r="G106" s="88" t="s">
        <v>546</v>
      </c>
      <c r="H106" s="88" t="s">
        <v>133</v>
      </c>
      <c r="I106" s="90">
        <v>106610.414143</v>
      </c>
      <c r="J106" s="102">
        <v>255.8</v>
      </c>
      <c r="K106" s="90"/>
      <c r="L106" s="90">
        <v>272.70943938900001</v>
      </c>
      <c r="M106" s="91">
        <v>1.1628834412782248E-4</v>
      </c>
      <c r="N106" s="91">
        <f t="shared" si="2"/>
        <v>2.5770807585714242E-3</v>
      </c>
      <c r="O106" s="91">
        <f>L106/'סכום נכסי הקרן'!$C$42</f>
        <v>4.6357898306995435E-4</v>
      </c>
    </row>
    <row r="107" spans="2:15">
      <c r="B107" s="86" t="s">
        <v>1171</v>
      </c>
      <c r="C107" s="87" t="s">
        <v>1172</v>
      </c>
      <c r="D107" s="88" t="s">
        <v>120</v>
      </c>
      <c r="E107" s="88" t="s">
        <v>313</v>
      </c>
      <c r="F107" s="87" t="s">
        <v>416</v>
      </c>
      <c r="G107" s="88" t="s">
        <v>417</v>
      </c>
      <c r="H107" s="88" t="s">
        <v>133</v>
      </c>
      <c r="I107" s="90">
        <v>80285.489379999999</v>
      </c>
      <c r="J107" s="102">
        <v>1741</v>
      </c>
      <c r="K107" s="90"/>
      <c r="L107" s="90">
        <v>1397.770370106</v>
      </c>
      <c r="M107" s="91">
        <v>3.022135811158667E-4</v>
      </c>
      <c r="N107" s="91">
        <f t="shared" si="2"/>
        <v>1.3208809837209937E-2</v>
      </c>
      <c r="O107" s="91">
        <f>L107/'סכום נכסי הקרן'!$C$42</f>
        <v>2.3760709133898426E-3</v>
      </c>
    </row>
    <row r="108" spans="2:15">
      <c r="B108" s="86" t="s">
        <v>1173</v>
      </c>
      <c r="C108" s="87" t="s">
        <v>1174</v>
      </c>
      <c r="D108" s="88" t="s">
        <v>120</v>
      </c>
      <c r="E108" s="88" t="s">
        <v>313</v>
      </c>
      <c r="F108" s="87" t="s">
        <v>1175</v>
      </c>
      <c r="G108" s="88" t="s">
        <v>128</v>
      </c>
      <c r="H108" s="88" t="s">
        <v>133</v>
      </c>
      <c r="I108" s="90">
        <v>1102.3412740000001</v>
      </c>
      <c r="J108" s="102">
        <v>32520</v>
      </c>
      <c r="K108" s="90"/>
      <c r="L108" s="90">
        <v>358.48138238299993</v>
      </c>
      <c r="M108" s="91">
        <v>1.2838820703608118E-4</v>
      </c>
      <c r="N108" s="91">
        <f t="shared" si="2"/>
        <v>3.3876182464206185E-3</v>
      </c>
      <c r="O108" s="91">
        <f>L108/'סכום נכסי הקרן'!$C$42</f>
        <v>6.093827740871582E-4</v>
      </c>
    </row>
    <row r="109" spans="2:15">
      <c r="B109" s="86" t="s">
        <v>1176</v>
      </c>
      <c r="C109" s="87" t="s">
        <v>1177</v>
      </c>
      <c r="D109" s="88" t="s">
        <v>120</v>
      </c>
      <c r="E109" s="88" t="s">
        <v>313</v>
      </c>
      <c r="F109" s="87" t="s">
        <v>1178</v>
      </c>
      <c r="G109" s="88" t="s">
        <v>556</v>
      </c>
      <c r="H109" s="88" t="s">
        <v>133</v>
      </c>
      <c r="I109" s="90">
        <v>15121.373329</v>
      </c>
      <c r="J109" s="102">
        <v>1221</v>
      </c>
      <c r="K109" s="90"/>
      <c r="L109" s="90">
        <v>184.63196834200005</v>
      </c>
      <c r="M109" s="91">
        <v>1.5108564892027135E-4</v>
      </c>
      <c r="N109" s="91">
        <f t="shared" si="2"/>
        <v>1.7447562288176847E-3</v>
      </c>
      <c r="O109" s="91">
        <f>L109/'סכום נכסי הקרן'!$C$42</f>
        <v>3.1385602316500089E-4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102"/>
      <c r="K110" s="87"/>
      <c r="L110" s="87"/>
      <c r="M110" s="87"/>
      <c r="N110" s="91"/>
      <c r="O110" s="87"/>
    </row>
    <row r="111" spans="2:15">
      <c r="B111" s="85" t="s">
        <v>30</v>
      </c>
      <c r="C111" s="80"/>
      <c r="D111" s="81"/>
      <c r="E111" s="81"/>
      <c r="F111" s="80"/>
      <c r="G111" s="81"/>
      <c r="H111" s="81"/>
      <c r="I111" s="83"/>
      <c r="J111" s="100"/>
      <c r="K111" s="83">
        <v>18.390899640000001</v>
      </c>
      <c r="L111" s="83">
        <f>SUM(L112:L181)</f>
        <v>5423.2709927559999</v>
      </c>
      <c r="M111" s="84"/>
      <c r="N111" s="84">
        <f t="shared" ref="N111:N142" si="3">IFERROR(L111/$L$11,0)</f>
        <v>5.1249444666321205E-2</v>
      </c>
      <c r="O111" s="84">
        <f>L111/'סכום נכסי הקרן'!$C$42</f>
        <v>9.2190224781636861E-3</v>
      </c>
    </row>
    <row r="112" spans="2:15">
      <c r="B112" s="86" t="s">
        <v>1179</v>
      </c>
      <c r="C112" s="87" t="s">
        <v>1180</v>
      </c>
      <c r="D112" s="88" t="s">
        <v>120</v>
      </c>
      <c r="E112" s="88" t="s">
        <v>313</v>
      </c>
      <c r="F112" s="87" t="s">
        <v>1181</v>
      </c>
      <c r="G112" s="88" t="s">
        <v>1182</v>
      </c>
      <c r="H112" s="88" t="s">
        <v>133</v>
      </c>
      <c r="I112" s="90">
        <v>67496.623565999995</v>
      </c>
      <c r="J112" s="102">
        <v>174.1</v>
      </c>
      <c r="K112" s="90"/>
      <c r="L112" s="90">
        <v>117.51162162599999</v>
      </c>
      <c r="M112" s="91">
        <v>2.2737382310685476E-4</v>
      </c>
      <c r="N112" s="91">
        <f t="shared" si="3"/>
        <v>1.1104747223982796E-3</v>
      </c>
      <c r="O112" s="91">
        <f>L112/'סכום נכסי הקרן'!$C$42</f>
        <v>1.9975809482185335E-4</v>
      </c>
    </row>
    <row r="113" spans="2:15">
      <c r="B113" s="86" t="s">
        <v>1183</v>
      </c>
      <c r="C113" s="87" t="s">
        <v>1184</v>
      </c>
      <c r="D113" s="88" t="s">
        <v>120</v>
      </c>
      <c r="E113" s="88" t="s">
        <v>313</v>
      </c>
      <c r="F113" s="87" t="s">
        <v>500</v>
      </c>
      <c r="G113" s="88" t="s">
        <v>501</v>
      </c>
      <c r="H113" s="88" t="s">
        <v>133</v>
      </c>
      <c r="I113" s="90">
        <v>27342.887022999999</v>
      </c>
      <c r="J113" s="102">
        <v>388.5</v>
      </c>
      <c r="K113" s="90">
        <v>2.5210688619999999</v>
      </c>
      <c r="L113" s="90">
        <v>108.74818495900001</v>
      </c>
      <c r="M113" s="91">
        <v>1.6585967443800571E-4</v>
      </c>
      <c r="N113" s="91">
        <f t="shared" si="3"/>
        <v>1.0276609992499934E-3</v>
      </c>
      <c r="O113" s="91">
        <f>L113/'סכום נכסי הקרן'!$C$42</f>
        <v>1.8486112217804663E-4</v>
      </c>
    </row>
    <row r="114" spans="2:15">
      <c r="B114" s="86" t="s">
        <v>1185</v>
      </c>
      <c r="C114" s="87" t="s">
        <v>1186</v>
      </c>
      <c r="D114" s="88" t="s">
        <v>120</v>
      </c>
      <c r="E114" s="88" t="s">
        <v>313</v>
      </c>
      <c r="F114" s="87" t="s">
        <v>1187</v>
      </c>
      <c r="G114" s="88" t="s">
        <v>1188</v>
      </c>
      <c r="H114" s="88" t="s">
        <v>133</v>
      </c>
      <c r="I114" s="90">
        <v>931.841724</v>
      </c>
      <c r="J114" s="102">
        <v>1964</v>
      </c>
      <c r="K114" s="90"/>
      <c r="L114" s="90">
        <v>18.301371456000002</v>
      </c>
      <c r="M114" s="91">
        <v>2.0851254375703178E-4</v>
      </c>
      <c r="N114" s="91">
        <f t="shared" si="3"/>
        <v>1.7294638696920846E-4</v>
      </c>
      <c r="O114" s="91">
        <f>L114/'סכום נכסי הקרן'!$C$42</f>
        <v>3.1110515233233199E-5</v>
      </c>
    </row>
    <row r="115" spans="2:15">
      <c r="B115" s="86" t="s">
        <v>1189</v>
      </c>
      <c r="C115" s="87" t="s">
        <v>1190</v>
      </c>
      <c r="D115" s="88" t="s">
        <v>120</v>
      </c>
      <c r="E115" s="88" t="s">
        <v>313</v>
      </c>
      <c r="F115" s="87" t="s">
        <v>1191</v>
      </c>
      <c r="G115" s="88" t="s">
        <v>129</v>
      </c>
      <c r="H115" s="88" t="s">
        <v>133</v>
      </c>
      <c r="I115" s="90">
        <v>12180.168884999999</v>
      </c>
      <c r="J115" s="102">
        <v>455</v>
      </c>
      <c r="K115" s="90">
        <v>0.22141111899999999</v>
      </c>
      <c r="L115" s="90">
        <v>55.641179547</v>
      </c>
      <c r="M115" s="91">
        <v>2.2141124452498755E-4</v>
      </c>
      <c r="N115" s="91">
        <f t="shared" si="3"/>
        <v>5.2580436348685991E-4</v>
      </c>
      <c r="O115" s="91">
        <f>L115/'סכום נכסי הקרן'!$C$42</f>
        <v>9.4584483357092891E-5</v>
      </c>
    </row>
    <row r="116" spans="2:15">
      <c r="B116" s="86" t="s">
        <v>1192</v>
      </c>
      <c r="C116" s="87" t="s">
        <v>1193</v>
      </c>
      <c r="D116" s="88" t="s">
        <v>120</v>
      </c>
      <c r="E116" s="88" t="s">
        <v>313</v>
      </c>
      <c r="F116" s="87" t="s">
        <v>1194</v>
      </c>
      <c r="G116" s="88" t="s">
        <v>129</v>
      </c>
      <c r="H116" s="88" t="s">
        <v>133</v>
      </c>
      <c r="I116" s="90">
        <v>5355.9957450000002</v>
      </c>
      <c r="J116" s="102">
        <v>2137</v>
      </c>
      <c r="K116" s="90"/>
      <c r="L116" s="90">
        <v>114.45762906399999</v>
      </c>
      <c r="M116" s="91">
        <v>3.1697254669948522E-4</v>
      </c>
      <c r="N116" s="91">
        <f t="shared" si="3"/>
        <v>1.0816147552259517E-3</v>
      </c>
      <c r="O116" s="91">
        <f>L116/'סכום נכסי הקרן'!$C$42</f>
        <v>1.9456661054698864E-4</v>
      </c>
    </row>
    <row r="117" spans="2:15">
      <c r="B117" s="86" t="s">
        <v>1195</v>
      </c>
      <c r="C117" s="87" t="s">
        <v>1196</v>
      </c>
      <c r="D117" s="88" t="s">
        <v>120</v>
      </c>
      <c r="E117" s="88" t="s">
        <v>313</v>
      </c>
      <c r="F117" s="87" t="s">
        <v>1197</v>
      </c>
      <c r="G117" s="88" t="s">
        <v>482</v>
      </c>
      <c r="H117" s="88" t="s">
        <v>133</v>
      </c>
      <c r="I117" s="90">
        <v>1757.92869</v>
      </c>
      <c r="J117" s="102">
        <v>9584</v>
      </c>
      <c r="K117" s="90"/>
      <c r="L117" s="90">
        <v>168.47988565</v>
      </c>
      <c r="M117" s="91">
        <v>4.3948217250000001E-4</v>
      </c>
      <c r="N117" s="91">
        <f t="shared" si="3"/>
        <v>1.5921204359031881E-3</v>
      </c>
      <c r="O117" s="91">
        <f>L117/'סכום נכסי הקרן'!$C$42</f>
        <v>2.8639908553352255E-4</v>
      </c>
    </row>
    <row r="118" spans="2:15">
      <c r="B118" s="86" t="s">
        <v>1198</v>
      </c>
      <c r="C118" s="87" t="s">
        <v>1199</v>
      </c>
      <c r="D118" s="88" t="s">
        <v>120</v>
      </c>
      <c r="E118" s="88" t="s">
        <v>313</v>
      </c>
      <c r="F118" s="87" t="s">
        <v>1200</v>
      </c>
      <c r="G118" s="88" t="s">
        <v>128</v>
      </c>
      <c r="H118" s="88" t="s">
        <v>133</v>
      </c>
      <c r="I118" s="90">
        <v>6696.8711999999996</v>
      </c>
      <c r="J118" s="102">
        <v>510.5</v>
      </c>
      <c r="K118" s="90"/>
      <c r="L118" s="90">
        <v>34.187527476</v>
      </c>
      <c r="M118" s="91">
        <v>1.1850275743188667E-4</v>
      </c>
      <c r="N118" s="91">
        <f t="shared" si="3"/>
        <v>3.2306919569387386E-4</v>
      </c>
      <c r="O118" s="91">
        <f>L118/'סכום נכסי הקרן'!$C$42</f>
        <v>5.8115403913075819E-5</v>
      </c>
    </row>
    <row r="119" spans="2:15">
      <c r="B119" s="86" t="s">
        <v>1201</v>
      </c>
      <c r="C119" s="87" t="s">
        <v>1202</v>
      </c>
      <c r="D119" s="88" t="s">
        <v>120</v>
      </c>
      <c r="E119" s="88" t="s">
        <v>313</v>
      </c>
      <c r="F119" s="87" t="s">
        <v>1203</v>
      </c>
      <c r="G119" s="88" t="s">
        <v>128</v>
      </c>
      <c r="H119" s="88" t="s">
        <v>133</v>
      </c>
      <c r="I119" s="90">
        <v>1065.1860280000001</v>
      </c>
      <c r="J119" s="102">
        <v>8193</v>
      </c>
      <c r="K119" s="90">
        <v>2.0414609900000005</v>
      </c>
      <c r="L119" s="90">
        <v>89.312153099999975</v>
      </c>
      <c r="M119" s="91">
        <v>9.5206993283135399E-5</v>
      </c>
      <c r="N119" s="91">
        <f t="shared" si="3"/>
        <v>8.4399216901429703E-4</v>
      </c>
      <c r="O119" s="91">
        <f>L119/'סכום נכסי הקרן'!$C$42</f>
        <v>1.5182179686427127E-4</v>
      </c>
    </row>
    <row r="120" spans="2:15">
      <c r="B120" s="86" t="s">
        <v>1204</v>
      </c>
      <c r="C120" s="87" t="s">
        <v>1205</v>
      </c>
      <c r="D120" s="88" t="s">
        <v>120</v>
      </c>
      <c r="E120" s="88" t="s">
        <v>313</v>
      </c>
      <c r="F120" s="87" t="s">
        <v>666</v>
      </c>
      <c r="G120" s="88" t="s">
        <v>546</v>
      </c>
      <c r="H120" s="88" t="s">
        <v>133</v>
      </c>
      <c r="I120" s="90">
        <v>540.68584799999996</v>
      </c>
      <c r="J120" s="102">
        <v>4338</v>
      </c>
      <c r="K120" s="90"/>
      <c r="L120" s="90">
        <v>23.454952093000003</v>
      </c>
      <c r="M120" s="91">
        <v>4.206825693041516E-5</v>
      </c>
      <c r="N120" s="91">
        <f t="shared" si="3"/>
        <v>2.2164728095775248E-4</v>
      </c>
      <c r="O120" s="91">
        <f>L120/'סכום נכסי הקרן'!$C$42</f>
        <v>3.987109087088689E-5</v>
      </c>
    </row>
    <row r="121" spans="2:15">
      <c r="B121" s="86" t="s">
        <v>1206</v>
      </c>
      <c r="C121" s="87" t="s">
        <v>1207</v>
      </c>
      <c r="D121" s="88" t="s">
        <v>120</v>
      </c>
      <c r="E121" s="88" t="s">
        <v>313</v>
      </c>
      <c r="F121" s="87" t="s">
        <v>1208</v>
      </c>
      <c r="G121" s="88" t="s">
        <v>1209</v>
      </c>
      <c r="H121" s="88" t="s">
        <v>133</v>
      </c>
      <c r="I121" s="90">
        <v>6102.6550280000001</v>
      </c>
      <c r="J121" s="102">
        <v>276.39999999999998</v>
      </c>
      <c r="K121" s="90"/>
      <c r="L121" s="90">
        <v>16.867738503000002</v>
      </c>
      <c r="M121" s="91">
        <v>3.1419190956692505E-4</v>
      </c>
      <c r="N121" s="91">
        <f t="shared" si="3"/>
        <v>1.5939867880660182E-4</v>
      </c>
      <c r="O121" s="91">
        <f>L121/'סכום נכסי הקרן'!$C$42</f>
        <v>2.8673481487953452E-5</v>
      </c>
    </row>
    <row r="122" spans="2:15">
      <c r="B122" s="86" t="s">
        <v>1210</v>
      </c>
      <c r="C122" s="87" t="s">
        <v>1211</v>
      </c>
      <c r="D122" s="88" t="s">
        <v>120</v>
      </c>
      <c r="E122" s="88" t="s">
        <v>313</v>
      </c>
      <c r="F122" s="87" t="s">
        <v>1212</v>
      </c>
      <c r="G122" s="88" t="s">
        <v>341</v>
      </c>
      <c r="H122" s="88" t="s">
        <v>133</v>
      </c>
      <c r="I122" s="90">
        <v>3487.0803660000001</v>
      </c>
      <c r="J122" s="102">
        <v>3768</v>
      </c>
      <c r="K122" s="90"/>
      <c r="L122" s="90">
        <v>131.393188205</v>
      </c>
      <c r="M122" s="91">
        <v>2.1753507967077663E-4</v>
      </c>
      <c r="N122" s="91">
        <f t="shared" si="3"/>
        <v>1.2416543332314058E-3</v>
      </c>
      <c r="O122" s="91">
        <f>L122/'סכום נכסי הקרן'!$C$42</f>
        <v>2.2335538038897063E-4</v>
      </c>
    </row>
    <row r="123" spans="2:15">
      <c r="B123" s="86" t="s">
        <v>1213</v>
      </c>
      <c r="C123" s="87" t="s">
        <v>1214</v>
      </c>
      <c r="D123" s="88" t="s">
        <v>120</v>
      </c>
      <c r="E123" s="88" t="s">
        <v>313</v>
      </c>
      <c r="F123" s="87" t="s">
        <v>1215</v>
      </c>
      <c r="G123" s="88" t="s">
        <v>156</v>
      </c>
      <c r="H123" s="88" t="s">
        <v>133</v>
      </c>
      <c r="I123" s="90">
        <v>356.41306600000001</v>
      </c>
      <c r="J123" s="102">
        <v>7258</v>
      </c>
      <c r="K123" s="90"/>
      <c r="L123" s="90">
        <v>25.868460330000001</v>
      </c>
      <c r="M123" s="91">
        <v>3.3670215166893378E-5</v>
      </c>
      <c r="N123" s="91">
        <f t="shared" si="3"/>
        <v>2.44454726318506E-4</v>
      </c>
      <c r="O123" s="91">
        <f>L123/'סכום נכסי הקרן'!$C$42</f>
        <v>4.3973815355401184E-5</v>
      </c>
    </row>
    <row r="124" spans="2:15">
      <c r="B124" s="86" t="s">
        <v>1216</v>
      </c>
      <c r="C124" s="87" t="s">
        <v>1217</v>
      </c>
      <c r="D124" s="88" t="s">
        <v>120</v>
      </c>
      <c r="E124" s="88" t="s">
        <v>313</v>
      </c>
      <c r="F124" s="87" t="s">
        <v>1218</v>
      </c>
      <c r="G124" s="88" t="s">
        <v>1188</v>
      </c>
      <c r="H124" s="88" t="s">
        <v>133</v>
      </c>
      <c r="I124" s="90">
        <v>3662.7970030000001</v>
      </c>
      <c r="J124" s="102">
        <v>432.8</v>
      </c>
      <c r="K124" s="90"/>
      <c r="L124" s="90">
        <v>15.852585440999997</v>
      </c>
      <c r="M124" s="91">
        <v>7.0545759626856774E-5</v>
      </c>
      <c r="N124" s="91">
        <f t="shared" si="3"/>
        <v>1.4980556963903335E-4</v>
      </c>
      <c r="O124" s="91">
        <f>L124/'סכום נכסי הקרן'!$C$42</f>
        <v>2.6947822027112305E-5</v>
      </c>
    </row>
    <row r="125" spans="2:15">
      <c r="B125" s="86" t="s">
        <v>1219</v>
      </c>
      <c r="C125" s="87" t="s">
        <v>1220</v>
      </c>
      <c r="D125" s="88" t="s">
        <v>120</v>
      </c>
      <c r="E125" s="88" t="s">
        <v>313</v>
      </c>
      <c r="F125" s="87" t="s">
        <v>1221</v>
      </c>
      <c r="G125" s="88" t="s">
        <v>482</v>
      </c>
      <c r="H125" s="88" t="s">
        <v>133</v>
      </c>
      <c r="I125" s="90">
        <v>3839.704119</v>
      </c>
      <c r="J125" s="102">
        <v>2097</v>
      </c>
      <c r="K125" s="90"/>
      <c r="L125" s="90">
        <v>80.518595383999994</v>
      </c>
      <c r="M125" s="91">
        <v>1.3716278909017412E-4</v>
      </c>
      <c r="N125" s="91">
        <f t="shared" si="3"/>
        <v>7.6089380454233771E-4</v>
      </c>
      <c r="O125" s="91">
        <f>L125/'סכום נכסי הקרן'!$C$42</f>
        <v>1.3687362142640028E-4</v>
      </c>
    </row>
    <row r="126" spans="2:15">
      <c r="B126" s="86" t="s">
        <v>1222</v>
      </c>
      <c r="C126" s="87" t="s">
        <v>1223</v>
      </c>
      <c r="D126" s="88" t="s">
        <v>120</v>
      </c>
      <c r="E126" s="88" t="s">
        <v>313</v>
      </c>
      <c r="F126" s="87" t="s">
        <v>1224</v>
      </c>
      <c r="G126" s="88" t="s">
        <v>129</v>
      </c>
      <c r="H126" s="88" t="s">
        <v>133</v>
      </c>
      <c r="I126" s="90">
        <v>2049.7894980000001</v>
      </c>
      <c r="J126" s="102">
        <v>1946</v>
      </c>
      <c r="K126" s="90"/>
      <c r="L126" s="90">
        <v>39.888903638000002</v>
      </c>
      <c r="M126" s="91">
        <v>3.1032003306383183E-4</v>
      </c>
      <c r="N126" s="91">
        <f t="shared" si="3"/>
        <v>3.7694671030204864E-4</v>
      </c>
      <c r="O126" s="91">
        <f>L126/'סכום נכסי הקרן'!$C$42</f>
        <v>6.7807177579586638E-5</v>
      </c>
    </row>
    <row r="127" spans="2:15">
      <c r="B127" s="86" t="s">
        <v>1225</v>
      </c>
      <c r="C127" s="87" t="s">
        <v>1226</v>
      </c>
      <c r="D127" s="88" t="s">
        <v>120</v>
      </c>
      <c r="E127" s="88" t="s">
        <v>313</v>
      </c>
      <c r="F127" s="87" t="s">
        <v>1227</v>
      </c>
      <c r="G127" s="88" t="s">
        <v>482</v>
      </c>
      <c r="H127" s="88" t="s">
        <v>133</v>
      </c>
      <c r="I127" s="90">
        <v>893.63624100000004</v>
      </c>
      <c r="J127" s="102">
        <v>11000</v>
      </c>
      <c r="K127" s="90"/>
      <c r="L127" s="90">
        <v>98.299986518000011</v>
      </c>
      <c r="M127" s="91">
        <v>1.7657256846157708E-4</v>
      </c>
      <c r="N127" s="91">
        <f t="shared" si="3"/>
        <v>9.2892642216911255E-4</v>
      </c>
      <c r="O127" s="91">
        <f>L127/'סכום נכסי הקרן'!$C$42</f>
        <v>1.6710022171547456E-4</v>
      </c>
    </row>
    <row r="128" spans="2:15">
      <c r="B128" s="86" t="s">
        <v>1228</v>
      </c>
      <c r="C128" s="87" t="s">
        <v>1229</v>
      </c>
      <c r="D128" s="88" t="s">
        <v>120</v>
      </c>
      <c r="E128" s="88" t="s">
        <v>313</v>
      </c>
      <c r="F128" s="87" t="s">
        <v>1230</v>
      </c>
      <c r="G128" s="88" t="s">
        <v>1231</v>
      </c>
      <c r="H128" s="88" t="s">
        <v>133</v>
      </c>
      <c r="I128" s="90">
        <v>2752.2410610000002</v>
      </c>
      <c r="J128" s="102">
        <v>483.4</v>
      </c>
      <c r="K128" s="90"/>
      <c r="L128" s="90">
        <v>13.304333282</v>
      </c>
      <c r="M128" s="91">
        <v>9.3559453422691107E-5</v>
      </c>
      <c r="N128" s="91">
        <f t="shared" si="3"/>
        <v>1.2572480579873385E-4</v>
      </c>
      <c r="O128" s="91">
        <f>L128/'סכום נכסי הקרן'!$C$42</f>
        <v>2.2616046247286902E-5</v>
      </c>
    </row>
    <row r="129" spans="2:15">
      <c r="B129" s="86" t="s">
        <v>1232</v>
      </c>
      <c r="C129" s="87" t="s">
        <v>1233</v>
      </c>
      <c r="D129" s="88" t="s">
        <v>120</v>
      </c>
      <c r="E129" s="88" t="s">
        <v>313</v>
      </c>
      <c r="F129" s="87" t="s">
        <v>1234</v>
      </c>
      <c r="G129" s="88" t="s">
        <v>546</v>
      </c>
      <c r="H129" s="88" t="s">
        <v>133</v>
      </c>
      <c r="I129" s="90">
        <v>5580.7259999999997</v>
      </c>
      <c r="J129" s="102">
        <v>1211</v>
      </c>
      <c r="K129" s="90"/>
      <c r="L129" s="90">
        <v>67.582591859999994</v>
      </c>
      <c r="M129" s="91">
        <v>1.2244798283318303E-4</v>
      </c>
      <c r="N129" s="91">
        <f t="shared" si="3"/>
        <v>6.3864968329298277E-4</v>
      </c>
      <c r="O129" s="91">
        <f>L129/'סכום נכסי הקרן'!$C$42</f>
        <v>1.1488369921438918E-4</v>
      </c>
    </row>
    <row r="130" spans="2:15">
      <c r="B130" s="86" t="s">
        <v>1235</v>
      </c>
      <c r="C130" s="87" t="s">
        <v>1236</v>
      </c>
      <c r="D130" s="88" t="s">
        <v>120</v>
      </c>
      <c r="E130" s="88" t="s">
        <v>313</v>
      </c>
      <c r="F130" s="87" t="s">
        <v>1237</v>
      </c>
      <c r="G130" s="88" t="s">
        <v>1100</v>
      </c>
      <c r="H130" s="88" t="s">
        <v>133</v>
      </c>
      <c r="I130" s="90">
        <v>5654.7180559999997</v>
      </c>
      <c r="J130" s="102">
        <v>108.9</v>
      </c>
      <c r="K130" s="90"/>
      <c r="L130" s="90">
        <v>6.1579879540000002</v>
      </c>
      <c r="M130" s="91">
        <v>5.7521110750901031E-5</v>
      </c>
      <c r="N130" s="91">
        <f t="shared" si="3"/>
        <v>5.8192456789627826E-5</v>
      </c>
      <c r="O130" s="91">
        <f>L130/'סכום נכסי הקרן'!$C$42</f>
        <v>1.0467968398410696E-5</v>
      </c>
    </row>
    <row r="131" spans="2:15">
      <c r="B131" s="86" t="s">
        <v>1238</v>
      </c>
      <c r="C131" s="87" t="s">
        <v>1239</v>
      </c>
      <c r="D131" s="88" t="s">
        <v>120</v>
      </c>
      <c r="E131" s="88" t="s">
        <v>313</v>
      </c>
      <c r="F131" s="87" t="s">
        <v>1240</v>
      </c>
      <c r="G131" s="88" t="s">
        <v>1231</v>
      </c>
      <c r="H131" s="88" t="s">
        <v>133</v>
      </c>
      <c r="I131" s="90">
        <v>6140.3556229999995</v>
      </c>
      <c r="J131" s="102">
        <v>3999</v>
      </c>
      <c r="K131" s="90"/>
      <c r="L131" s="90">
        <v>245.552821346</v>
      </c>
      <c r="M131" s="91">
        <v>2.4828851067384668E-4</v>
      </c>
      <c r="N131" s="91">
        <f t="shared" si="3"/>
        <v>2.3204530526024325E-3</v>
      </c>
      <c r="O131" s="91">
        <f>L131/'סכום נכסי הקרן'!$C$42</f>
        <v>4.174154274402004E-4</v>
      </c>
    </row>
    <row r="132" spans="2:15">
      <c r="B132" s="86" t="s">
        <v>1241</v>
      </c>
      <c r="C132" s="87" t="s">
        <v>1242</v>
      </c>
      <c r="D132" s="88" t="s">
        <v>120</v>
      </c>
      <c r="E132" s="88" t="s">
        <v>313</v>
      </c>
      <c r="F132" s="87" t="s">
        <v>1243</v>
      </c>
      <c r="G132" s="88" t="s">
        <v>626</v>
      </c>
      <c r="H132" s="88" t="s">
        <v>133</v>
      </c>
      <c r="I132" s="90">
        <v>1861.5348679999997</v>
      </c>
      <c r="J132" s="102">
        <v>7908</v>
      </c>
      <c r="K132" s="90"/>
      <c r="L132" s="90">
        <v>147.21017737600002</v>
      </c>
      <c r="M132" s="91">
        <v>2.1035449837748132E-4</v>
      </c>
      <c r="N132" s="91">
        <f t="shared" si="3"/>
        <v>1.3911235211789973E-3</v>
      </c>
      <c r="O132" s="91">
        <f>L132/'סכום נכסי הקרן'!$C$42</f>
        <v>2.5024269228968377E-4</v>
      </c>
    </row>
    <row r="133" spans="2:15">
      <c r="B133" s="86" t="s">
        <v>1244</v>
      </c>
      <c r="C133" s="87" t="s">
        <v>1245</v>
      </c>
      <c r="D133" s="88" t="s">
        <v>120</v>
      </c>
      <c r="E133" s="88" t="s">
        <v>313</v>
      </c>
      <c r="F133" s="87" t="s">
        <v>1246</v>
      </c>
      <c r="G133" s="88" t="s">
        <v>128</v>
      </c>
      <c r="H133" s="88" t="s">
        <v>133</v>
      </c>
      <c r="I133" s="90">
        <v>23104.205640000004</v>
      </c>
      <c r="J133" s="102">
        <v>221.9</v>
      </c>
      <c r="K133" s="90"/>
      <c r="L133" s="90">
        <v>51.268232314999999</v>
      </c>
      <c r="M133" s="91">
        <v>1.5429215491077628E-4</v>
      </c>
      <c r="N133" s="91">
        <f t="shared" si="3"/>
        <v>4.8448038806787804E-4</v>
      </c>
      <c r="O133" s="91">
        <f>L133/'סכום נכסי הקרן'!$C$42</f>
        <v>8.7150907037288761E-5</v>
      </c>
    </row>
    <row r="134" spans="2:15">
      <c r="B134" s="86" t="s">
        <v>1247</v>
      </c>
      <c r="C134" s="87" t="s">
        <v>1248</v>
      </c>
      <c r="D134" s="88" t="s">
        <v>120</v>
      </c>
      <c r="E134" s="88" t="s">
        <v>313</v>
      </c>
      <c r="F134" s="87" t="s">
        <v>1249</v>
      </c>
      <c r="G134" s="88" t="s">
        <v>156</v>
      </c>
      <c r="H134" s="88" t="s">
        <v>133</v>
      </c>
      <c r="I134" s="90">
        <v>2697.5141180000001</v>
      </c>
      <c r="J134" s="102">
        <v>318.89999999999998</v>
      </c>
      <c r="K134" s="90"/>
      <c r="L134" s="90">
        <v>8.6023725340000006</v>
      </c>
      <c r="M134" s="91">
        <v>1.5214053809246375E-4</v>
      </c>
      <c r="N134" s="91">
        <f t="shared" si="3"/>
        <v>8.1291680937425279E-5</v>
      </c>
      <c r="O134" s="91">
        <f>L134/'סכום נכסי הקרן'!$C$42</f>
        <v>1.4623179601833326E-5</v>
      </c>
    </row>
    <row r="135" spans="2:15">
      <c r="B135" s="86" t="s">
        <v>1250</v>
      </c>
      <c r="C135" s="87" t="s">
        <v>1251</v>
      </c>
      <c r="D135" s="88" t="s">
        <v>120</v>
      </c>
      <c r="E135" s="88" t="s">
        <v>313</v>
      </c>
      <c r="F135" s="87" t="s">
        <v>1252</v>
      </c>
      <c r="G135" s="88" t="s">
        <v>129</v>
      </c>
      <c r="H135" s="88" t="s">
        <v>133</v>
      </c>
      <c r="I135" s="90">
        <v>21764.831400000003</v>
      </c>
      <c r="J135" s="102">
        <v>365.1</v>
      </c>
      <c r="K135" s="90"/>
      <c r="L135" s="90">
        <v>79.463399441000007</v>
      </c>
      <c r="M135" s="91">
        <v>2.7296946612515499E-4</v>
      </c>
      <c r="N135" s="91">
        <f t="shared" si="3"/>
        <v>7.5092229359163321E-4</v>
      </c>
      <c r="O135" s="91">
        <f>L135/'סכום נכסי הקרן'!$C$42</f>
        <v>1.3507989304174502E-4</v>
      </c>
    </row>
    <row r="136" spans="2:15">
      <c r="B136" s="86" t="s">
        <v>1253</v>
      </c>
      <c r="C136" s="87" t="s">
        <v>1254</v>
      </c>
      <c r="D136" s="88" t="s">
        <v>120</v>
      </c>
      <c r="E136" s="88" t="s">
        <v>313</v>
      </c>
      <c r="F136" s="87" t="s">
        <v>1255</v>
      </c>
      <c r="G136" s="88" t="s">
        <v>156</v>
      </c>
      <c r="H136" s="88" t="s">
        <v>133</v>
      </c>
      <c r="I136" s="90">
        <v>22519.956644999998</v>
      </c>
      <c r="J136" s="102">
        <v>194.5</v>
      </c>
      <c r="K136" s="90"/>
      <c r="L136" s="90">
        <v>43.801315688000003</v>
      </c>
      <c r="M136" s="91">
        <v>2.082105784916468E-4</v>
      </c>
      <c r="N136" s="91">
        <f t="shared" si="3"/>
        <v>4.1391866784135442E-4</v>
      </c>
      <c r="O136" s="91">
        <f>L136/'סכום נכסי הקרן'!$C$42</f>
        <v>7.4457889793851103E-5</v>
      </c>
    </row>
    <row r="137" spans="2:15">
      <c r="B137" s="86" t="s">
        <v>1256</v>
      </c>
      <c r="C137" s="87" t="s">
        <v>1257</v>
      </c>
      <c r="D137" s="88" t="s">
        <v>120</v>
      </c>
      <c r="E137" s="88" t="s">
        <v>313</v>
      </c>
      <c r="F137" s="87" t="s">
        <v>1258</v>
      </c>
      <c r="G137" s="88" t="s">
        <v>423</v>
      </c>
      <c r="H137" s="88" t="s">
        <v>133</v>
      </c>
      <c r="I137" s="90">
        <v>7552.6329509999996</v>
      </c>
      <c r="J137" s="102">
        <v>885</v>
      </c>
      <c r="K137" s="90"/>
      <c r="L137" s="90">
        <v>66.840801675999998</v>
      </c>
      <c r="M137" s="91">
        <v>2.2063182675145868E-4</v>
      </c>
      <c r="N137" s="91">
        <f t="shared" si="3"/>
        <v>6.316398298226864E-4</v>
      </c>
      <c r="O137" s="91">
        <f>L137/'סכום נכסי הקרן'!$C$42</f>
        <v>1.1362272951740896E-4</v>
      </c>
    </row>
    <row r="138" spans="2:15">
      <c r="B138" s="86" t="s">
        <v>1259</v>
      </c>
      <c r="C138" s="87" t="s">
        <v>1260</v>
      </c>
      <c r="D138" s="88" t="s">
        <v>120</v>
      </c>
      <c r="E138" s="88" t="s">
        <v>313</v>
      </c>
      <c r="F138" s="87" t="s">
        <v>1261</v>
      </c>
      <c r="G138" s="88" t="s">
        <v>158</v>
      </c>
      <c r="H138" s="88" t="s">
        <v>133</v>
      </c>
      <c r="I138" s="90">
        <v>1873.7008510000001</v>
      </c>
      <c r="J138" s="102">
        <v>2060</v>
      </c>
      <c r="K138" s="90"/>
      <c r="L138" s="90">
        <v>38.598237527999999</v>
      </c>
      <c r="M138" s="91">
        <v>1.5873731760402576E-4</v>
      </c>
      <c r="N138" s="91">
        <f t="shared" si="3"/>
        <v>3.6475002651554898E-4</v>
      </c>
      <c r="O138" s="91">
        <f>L138/'סכום נכסי הקרן'!$C$42</f>
        <v>6.561317327926909E-5</v>
      </c>
    </row>
    <row r="139" spans="2:15">
      <c r="B139" s="86" t="s">
        <v>1262</v>
      </c>
      <c r="C139" s="87" t="s">
        <v>1263</v>
      </c>
      <c r="D139" s="88" t="s">
        <v>120</v>
      </c>
      <c r="E139" s="88" t="s">
        <v>313</v>
      </c>
      <c r="F139" s="87" t="s">
        <v>579</v>
      </c>
      <c r="G139" s="88" t="s">
        <v>130</v>
      </c>
      <c r="H139" s="88" t="s">
        <v>133</v>
      </c>
      <c r="I139" s="90">
        <v>8896.2883330000004</v>
      </c>
      <c r="J139" s="102">
        <v>834</v>
      </c>
      <c r="K139" s="90"/>
      <c r="L139" s="90">
        <v>74.195044701</v>
      </c>
      <c r="M139" s="91">
        <v>1.3064398809392518E-4</v>
      </c>
      <c r="N139" s="91">
        <f t="shared" si="3"/>
        <v>7.0113679419637391E-4</v>
      </c>
      <c r="O139" s="91">
        <f>L139/'סכום נכסי הקרן'!$C$42</f>
        <v>1.2612421281926024E-4</v>
      </c>
    </row>
    <row r="140" spans="2:15">
      <c r="B140" s="86" t="s">
        <v>1264</v>
      </c>
      <c r="C140" s="87" t="s">
        <v>1265</v>
      </c>
      <c r="D140" s="88" t="s">
        <v>120</v>
      </c>
      <c r="E140" s="88" t="s">
        <v>313</v>
      </c>
      <c r="F140" s="87" t="s">
        <v>1266</v>
      </c>
      <c r="G140" s="88" t="s">
        <v>423</v>
      </c>
      <c r="H140" s="88" t="s">
        <v>133</v>
      </c>
      <c r="I140" s="90">
        <v>4715.2921249999999</v>
      </c>
      <c r="J140" s="102">
        <v>702.2</v>
      </c>
      <c r="K140" s="90"/>
      <c r="L140" s="90">
        <v>33.110781308999996</v>
      </c>
      <c r="M140" s="91">
        <v>3.106300725828005E-4</v>
      </c>
      <c r="N140" s="91">
        <f t="shared" si="3"/>
        <v>3.1289403697894907E-4</v>
      </c>
      <c r="O140" s="91">
        <f>L140/'סכום נכסי הקרן'!$C$42</f>
        <v>5.6285042286281072E-5</v>
      </c>
    </row>
    <row r="141" spans="2:15">
      <c r="B141" s="86" t="s">
        <v>1267</v>
      </c>
      <c r="C141" s="87" t="s">
        <v>1268</v>
      </c>
      <c r="D141" s="88" t="s">
        <v>120</v>
      </c>
      <c r="E141" s="88" t="s">
        <v>313</v>
      </c>
      <c r="F141" s="87" t="s">
        <v>1269</v>
      </c>
      <c r="G141" s="88" t="s">
        <v>156</v>
      </c>
      <c r="H141" s="88" t="s">
        <v>133</v>
      </c>
      <c r="I141" s="90">
        <v>5671.6918340000002</v>
      </c>
      <c r="J141" s="102">
        <v>676</v>
      </c>
      <c r="K141" s="90"/>
      <c r="L141" s="90">
        <v>38.340636795999998</v>
      </c>
      <c r="M141" s="91">
        <v>2.8885474655081971E-4</v>
      </c>
      <c r="N141" s="91">
        <f t="shared" si="3"/>
        <v>3.6231572174297316E-4</v>
      </c>
      <c r="O141" s="91">
        <f>L141/'סכום נכסי הקרן'!$C$42</f>
        <v>6.5175277599360869E-5</v>
      </c>
    </row>
    <row r="142" spans="2:15">
      <c r="B142" s="86" t="s">
        <v>1270</v>
      </c>
      <c r="C142" s="87" t="s">
        <v>1271</v>
      </c>
      <c r="D142" s="88" t="s">
        <v>120</v>
      </c>
      <c r="E142" s="88" t="s">
        <v>313</v>
      </c>
      <c r="F142" s="87" t="s">
        <v>1272</v>
      </c>
      <c r="G142" s="88" t="s">
        <v>1100</v>
      </c>
      <c r="H142" s="88" t="s">
        <v>133</v>
      </c>
      <c r="I142" s="90">
        <v>23478.934648999999</v>
      </c>
      <c r="J142" s="102">
        <v>51.5</v>
      </c>
      <c r="K142" s="90"/>
      <c r="L142" s="90">
        <v>12.091651344000002</v>
      </c>
      <c r="M142" s="91">
        <v>2.5813638041828851E-4</v>
      </c>
      <c r="N142" s="91">
        <f t="shared" si="3"/>
        <v>1.142650657336712E-4</v>
      </c>
      <c r="O142" s="91">
        <f>L142/'סכום נכסי הקרן'!$C$42</f>
        <v>2.0554607300161053E-5</v>
      </c>
    </row>
    <row r="143" spans="2:15">
      <c r="B143" s="86" t="s">
        <v>1273</v>
      </c>
      <c r="C143" s="87" t="s">
        <v>1274</v>
      </c>
      <c r="D143" s="88" t="s">
        <v>120</v>
      </c>
      <c r="E143" s="88" t="s">
        <v>313</v>
      </c>
      <c r="F143" s="87" t="s">
        <v>1275</v>
      </c>
      <c r="G143" s="88" t="s">
        <v>417</v>
      </c>
      <c r="H143" s="88" t="s">
        <v>133</v>
      </c>
      <c r="I143" s="90">
        <v>14105.823505</v>
      </c>
      <c r="J143" s="102">
        <v>97.2</v>
      </c>
      <c r="K143" s="90"/>
      <c r="L143" s="90">
        <v>13.710860457999999</v>
      </c>
      <c r="M143" s="91">
        <v>8.067383953539203E-5</v>
      </c>
      <c r="N143" s="91">
        <f t="shared" ref="N143:N174" si="4">IFERROR(L143/$L$11,0)</f>
        <v>1.295664526645454E-4</v>
      </c>
      <c r="O143" s="91">
        <f>L143/'סכום נכסי הקרן'!$C$42</f>
        <v>2.3307102102422006E-5</v>
      </c>
    </row>
    <row r="144" spans="2:15">
      <c r="B144" s="86" t="s">
        <v>1276</v>
      </c>
      <c r="C144" s="87" t="s">
        <v>1277</v>
      </c>
      <c r="D144" s="88" t="s">
        <v>120</v>
      </c>
      <c r="E144" s="88" t="s">
        <v>313</v>
      </c>
      <c r="F144" s="87" t="s">
        <v>1278</v>
      </c>
      <c r="G144" s="88" t="s">
        <v>556</v>
      </c>
      <c r="H144" s="88" t="s">
        <v>133</v>
      </c>
      <c r="I144" s="90">
        <v>3270.9890749999995</v>
      </c>
      <c r="J144" s="102">
        <v>1780</v>
      </c>
      <c r="K144" s="90"/>
      <c r="L144" s="90">
        <v>58.223605534000001</v>
      </c>
      <c r="M144" s="91">
        <v>2.2979617517004337E-4</v>
      </c>
      <c r="N144" s="91">
        <f t="shared" si="4"/>
        <v>5.5020806706398289E-4</v>
      </c>
      <c r="O144" s="91">
        <f>L144/'סכום נכסי הקרן'!$C$42</f>
        <v>9.897435125308172E-5</v>
      </c>
    </row>
    <row r="145" spans="2:15">
      <c r="B145" s="86" t="s">
        <v>1279</v>
      </c>
      <c r="C145" s="87" t="s">
        <v>1280</v>
      </c>
      <c r="D145" s="88" t="s">
        <v>120</v>
      </c>
      <c r="E145" s="88" t="s">
        <v>313</v>
      </c>
      <c r="F145" s="87" t="s">
        <v>1281</v>
      </c>
      <c r="G145" s="88" t="s">
        <v>1282</v>
      </c>
      <c r="H145" s="88" t="s">
        <v>133</v>
      </c>
      <c r="I145" s="90">
        <v>20035.646239000002</v>
      </c>
      <c r="J145" s="102">
        <v>670.4</v>
      </c>
      <c r="K145" s="90"/>
      <c r="L145" s="90">
        <v>134.31897237699999</v>
      </c>
      <c r="M145" s="91">
        <v>2.1292017954856855E-4</v>
      </c>
      <c r="N145" s="91">
        <f t="shared" si="4"/>
        <v>1.269302742139756E-3</v>
      </c>
      <c r="O145" s="91">
        <f>L145/'סכום נכסי הקרן'!$C$42</f>
        <v>2.2832892312433305E-4</v>
      </c>
    </row>
    <row r="146" spans="2:15">
      <c r="B146" s="86" t="s">
        <v>1283</v>
      </c>
      <c r="C146" s="87" t="s">
        <v>1284</v>
      </c>
      <c r="D146" s="88" t="s">
        <v>120</v>
      </c>
      <c r="E146" s="88" t="s">
        <v>313</v>
      </c>
      <c r="F146" s="87" t="s">
        <v>1285</v>
      </c>
      <c r="G146" s="88" t="s">
        <v>626</v>
      </c>
      <c r="H146" s="88" t="s">
        <v>133</v>
      </c>
      <c r="I146" s="90">
        <v>2827.5984410000001</v>
      </c>
      <c r="J146" s="102">
        <v>227.3</v>
      </c>
      <c r="K146" s="90"/>
      <c r="L146" s="90">
        <v>6.427131245</v>
      </c>
      <c r="M146" s="91">
        <v>3.8436730715277968E-5</v>
      </c>
      <c r="N146" s="91">
        <f t="shared" si="4"/>
        <v>6.07358377524896E-5</v>
      </c>
      <c r="O146" s="91">
        <f>L146/'סכום נכסי הקרן'!$C$42</f>
        <v>1.0925485283126617E-5</v>
      </c>
    </row>
    <row r="147" spans="2:15">
      <c r="B147" s="86" t="s">
        <v>1286</v>
      </c>
      <c r="C147" s="87" t="s">
        <v>1287</v>
      </c>
      <c r="D147" s="88" t="s">
        <v>120</v>
      </c>
      <c r="E147" s="88" t="s">
        <v>313</v>
      </c>
      <c r="F147" s="87" t="s">
        <v>1288</v>
      </c>
      <c r="G147" s="88" t="s">
        <v>546</v>
      </c>
      <c r="H147" s="88" t="s">
        <v>133</v>
      </c>
      <c r="I147" s="90">
        <v>6387.7715289999996</v>
      </c>
      <c r="J147" s="102">
        <v>428.7</v>
      </c>
      <c r="K147" s="90"/>
      <c r="L147" s="90">
        <v>27.384376539000005</v>
      </c>
      <c r="M147" s="91">
        <v>8.7830447637396759E-5</v>
      </c>
      <c r="N147" s="91">
        <f t="shared" si="4"/>
        <v>2.5878000417677591E-4</v>
      </c>
      <c r="O147" s="91">
        <f>L147/'סכום נכסי הקרן'!$C$42</f>
        <v>4.6550722470028281E-5</v>
      </c>
    </row>
    <row r="148" spans="2:15">
      <c r="B148" s="86" t="s">
        <v>1289</v>
      </c>
      <c r="C148" s="87" t="s">
        <v>1290</v>
      </c>
      <c r="D148" s="88" t="s">
        <v>120</v>
      </c>
      <c r="E148" s="88" t="s">
        <v>313</v>
      </c>
      <c r="F148" s="87" t="s">
        <v>1291</v>
      </c>
      <c r="G148" s="88" t="s">
        <v>417</v>
      </c>
      <c r="H148" s="88" t="s">
        <v>133</v>
      </c>
      <c r="I148" s="90">
        <v>9380.1679719999993</v>
      </c>
      <c r="J148" s="102">
        <v>353.6</v>
      </c>
      <c r="K148" s="90"/>
      <c r="L148" s="90">
        <v>33.168273948</v>
      </c>
      <c r="M148" s="91">
        <v>7.5115934499885855E-5</v>
      </c>
      <c r="N148" s="91">
        <f t="shared" si="4"/>
        <v>3.1343733747510484E-4</v>
      </c>
      <c r="O148" s="91">
        <f>L148/'סכום נכסי הקרן'!$C$42</f>
        <v>5.6382774066968031E-5</v>
      </c>
    </row>
    <row r="149" spans="2:15">
      <c r="B149" s="86" t="s">
        <v>1292</v>
      </c>
      <c r="C149" s="87" t="s">
        <v>1293</v>
      </c>
      <c r="D149" s="88" t="s">
        <v>120</v>
      </c>
      <c r="E149" s="88" t="s">
        <v>313</v>
      </c>
      <c r="F149" s="87" t="s">
        <v>1294</v>
      </c>
      <c r="G149" s="88" t="s">
        <v>532</v>
      </c>
      <c r="H149" s="88" t="s">
        <v>133</v>
      </c>
      <c r="I149" s="90">
        <v>2250.2938220000001</v>
      </c>
      <c r="J149" s="102">
        <v>7273</v>
      </c>
      <c r="K149" s="90"/>
      <c r="L149" s="90">
        <v>163.66386968</v>
      </c>
      <c r="M149" s="91">
        <v>3.7943874779844664E-5</v>
      </c>
      <c r="N149" s="91">
        <f t="shared" si="4"/>
        <v>1.5466094989988154E-3</v>
      </c>
      <c r="O149" s="91">
        <f>L149/'סכום נכסי הקרן'!$C$42</f>
        <v>2.7821233632959564E-4</v>
      </c>
    </row>
    <row r="150" spans="2:15">
      <c r="B150" s="86" t="s">
        <v>1295</v>
      </c>
      <c r="C150" s="87" t="s">
        <v>1296</v>
      </c>
      <c r="D150" s="88" t="s">
        <v>120</v>
      </c>
      <c r="E150" s="88" t="s">
        <v>313</v>
      </c>
      <c r="F150" s="87" t="s">
        <v>1297</v>
      </c>
      <c r="G150" s="88" t="s">
        <v>129</v>
      </c>
      <c r="H150" s="88" t="s">
        <v>133</v>
      </c>
      <c r="I150" s="90">
        <v>3273.7013080000006</v>
      </c>
      <c r="J150" s="102">
        <v>1355</v>
      </c>
      <c r="K150" s="90">
        <v>3.2737013080000006</v>
      </c>
      <c r="L150" s="90">
        <v>47.632354028000002</v>
      </c>
      <c r="M150" s="91">
        <v>2.8406015995590685E-4</v>
      </c>
      <c r="N150" s="91">
        <f t="shared" si="4"/>
        <v>4.5012165081650713E-4</v>
      </c>
      <c r="O150" s="91">
        <f>L150/'סכום נכסי הקרן'!$C$42</f>
        <v>8.097027477670419E-5</v>
      </c>
    </row>
    <row r="151" spans="2:15">
      <c r="B151" s="86" t="s">
        <v>1298</v>
      </c>
      <c r="C151" s="87" t="s">
        <v>1299</v>
      </c>
      <c r="D151" s="88" t="s">
        <v>120</v>
      </c>
      <c r="E151" s="88" t="s">
        <v>313</v>
      </c>
      <c r="F151" s="87" t="s">
        <v>1300</v>
      </c>
      <c r="G151" s="88" t="s">
        <v>509</v>
      </c>
      <c r="H151" s="88" t="s">
        <v>133</v>
      </c>
      <c r="I151" s="90">
        <v>1373.2213430000002</v>
      </c>
      <c r="J151" s="102">
        <v>26800</v>
      </c>
      <c r="K151" s="90"/>
      <c r="L151" s="90">
        <v>368.02331997500005</v>
      </c>
      <c r="M151" s="91">
        <v>3.7620523605333639E-4</v>
      </c>
      <c r="N151" s="91">
        <f t="shared" si="4"/>
        <v>3.4777887363857882E-3</v>
      </c>
      <c r="O151" s="91">
        <f>L151/'סכום נכסי הקרן'!$C$42</f>
        <v>6.2560312104444364E-4</v>
      </c>
    </row>
    <row r="152" spans="2:15">
      <c r="B152" s="86" t="s">
        <v>1301</v>
      </c>
      <c r="C152" s="87" t="s">
        <v>1302</v>
      </c>
      <c r="D152" s="88" t="s">
        <v>120</v>
      </c>
      <c r="E152" s="88" t="s">
        <v>313</v>
      </c>
      <c r="F152" s="87" t="s">
        <v>1303</v>
      </c>
      <c r="G152" s="88" t="s">
        <v>1100</v>
      </c>
      <c r="H152" s="88" t="s">
        <v>133</v>
      </c>
      <c r="I152" s="90">
        <v>3993.0094530000001</v>
      </c>
      <c r="J152" s="102">
        <v>654.6</v>
      </c>
      <c r="K152" s="90"/>
      <c r="L152" s="90">
        <v>26.138239879</v>
      </c>
      <c r="M152" s="91">
        <v>1.825580799178221E-4</v>
      </c>
      <c r="N152" s="91">
        <f t="shared" si="4"/>
        <v>2.4700411986477142E-4</v>
      </c>
      <c r="O152" s="91">
        <f>L152/'סכום נכסי הקרן'!$C$42</f>
        <v>4.4432413815574375E-5</v>
      </c>
    </row>
    <row r="153" spans="2:15">
      <c r="B153" s="86" t="s">
        <v>1304</v>
      </c>
      <c r="C153" s="87" t="s">
        <v>1305</v>
      </c>
      <c r="D153" s="88" t="s">
        <v>120</v>
      </c>
      <c r="E153" s="88" t="s">
        <v>313</v>
      </c>
      <c r="F153" s="87" t="s">
        <v>1306</v>
      </c>
      <c r="G153" s="88" t="s">
        <v>556</v>
      </c>
      <c r="H153" s="88" t="s">
        <v>133</v>
      </c>
      <c r="I153" s="90">
        <v>137.94486000000001</v>
      </c>
      <c r="J153" s="102">
        <v>11220</v>
      </c>
      <c r="K153" s="90"/>
      <c r="L153" s="90">
        <v>15.477413238999999</v>
      </c>
      <c r="M153" s="91">
        <v>4.1489372069017789E-5</v>
      </c>
      <c r="N153" s="91">
        <f t="shared" si="4"/>
        <v>1.462602245820699E-4</v>
      </c>
      <c r="O153" s="91">
        <f>L153/'סכום נכסי הקרן'!$C$42</f>
        <v>2.6310066516085832E-5</v>
      </c>
    </row>
    <row r="154" spans="2:15">
      <c r="B154" s="86" t="s">
        <v>1307</v>
      </c>
      <c r="C154" s="87" t="s">
        <v>1308</v>
      </c>
      <c r="D154" s="88" t="s">
        <v>120</v>
      </c>
      <c r="E154" s="88" t="s">
        <v>313</v>
      </c>
      <c r="F154" s="87" t="s">
        <v>1309</v>
      </c>
      <c r="G154" s="88" t="s">
        <v>128</v>
      </c>
      <c r="H154" s="88" t="s">
        <v>133</v>
      </c>
      <c r="I154" s="90">
        <v>8871.2978419999999</v>
      </c>
      <c r="J154" s="102">
        <v>881.6</v>
      </c>
      <c r="K154" s="90"/>
      <c r="L154" s="90">
        <v>78.209361784999999</v>
      </c>
      <c r="M154" s="91">
        <v>2.2390898242652399E-4</v>
      </c>
      <c r="N154" s="91">
        <f t="shared" si="4"/>
        <v>7.3907174554664319E-4</v>
      </c>
      <c r="O154" s="91">
        <f>L154/'סכום נכסי הקרן'!$C$42</f>
        <v>1.3294815347819194E-4</v>
      </c>
    </row>
    <row r="155" spans="2:15">
      <c r="B155" s="86" t="s">
        <v>1312</v>
      </c>
      <c r="C155" s="87" t="s">
        <v>1313</v>
      </c>
      <c r="D155" s="88" t="s">
        <v>120</v>
      </c>
      <c r="E155" s="88" t="s">
        <v>313</v>
      </c>
      <c r="F155" s="87" t="s">
        <v>1314</v>
      </c>
      <c r="G155" s="88" t="s">
        <v>482</v>
      </c>
      <c r="H155" s="88" t="s">
        <v>133</v>
      </c>
      <c r="I155" s="90">
        <v>4304.7850820000003</v>
      </c>
      <c r="J155" s="102">
        <v>7550</v>
      </c>
      <c r="K155" s="90"/>
      <c r="L155" s="90">
        <v>325.01127369699998</v>
      </c>
      <c r="M155" s="91">
        <v>1.7219140328E-4</v>
      </c>
      <c r="N155" s="91">
        <f t="shared" si="4"/>
        <v>3.0713285966188454E-3</v>
      </c>
      <c r="O155" s="91">
        <f>L155/'סכום נכסי הקרן'!$C$42</f>
        <v>5.5248691091989836E-4</v>
      </c>
    </row>
    <row r="156" spans="2:15">
      <c r="B156" s="86" t="s">
        <v>1315</v>
      </c>
      <c r="C156" s="87" t="s">
        <v>1316</v>
      </c>
      <c r="D156" s="88" t="s">
        <v>120</v>
      </c>
      <c r="E156" s="88" t="s">
        <v>313</v>
      </c>
      <c r="F156" s="87" t="s">
        <v>1317</v>
      </c>
      <c r="G156" s="88" t="s">
        <v>417</v>
      </c>
      <c r="H156" s="88" t="s">
        <v>133</v>
      </c>
      <c r="I156" s="90">
        <v>12477.323012000001</v>
      </c>
      <c r="J156" s="102">
        <v>701.5</v>
      </c>
      <c r="K156" s="90">
        <v>5.3867473309999996</v>
      </c>
      <c r="L156" s="90">
        <v>92.915168277000006</v>
      </c>
      <c r="M156" s="91">
        <v>8.9779129860778674E-5</v>
      </c>
      <c r="N156" s="91">
        <f t="shared" si="4"/>
        <v>8.7804035270126822E-4</v>
      </c>
      <c r="O156" s="91">
        <f>L156/'סכום נכסי הקרן'!$C$42</f>
        <v>1.5794656509921586E-4</v>
      </c>
    </row>
    <row r="157" spans="2:15">
      <c r="B157" s="86" t="s">
        <v>1318</v>
      </c>
      <c r="C157" s="87" t="s">
        <v>1319</v>
      </c>
      <c r="D157" s="88" t="s">
        <v>120</v>
      </c>
      <c r="E157" s="88" t="s">
        <v>313</v>
      </c>
      <c r="F157" s="87" t="s">
        <v>1320</v>
      </c>
      <c r="G157" s="88" t="s">
        <v>156</v>
      </c>
      <c r="H157" s="88" t="s">
        <v>133</v>
      </c>
      <c r="I157" s="90">
        <v>1841.63958</v>
      </c>
      <c r="J157" s="102">
        <v>546.4</v>
      </c>
      <c r="K157" s="90"/>
      <c r="L157" s="90">
        <v>10.062718665</v>
      </c>
      <c r="M157" s="91">
        <v>2.4294607203850538E-4</v>
      </c>
      <c r="N157" s="91">
        <f t="shared" si="4"/>
        <v>9.509182633571516E-5</v>
      </c>
      <c r="O157" s="91">
        <f>L157/'סכום נכסי הקרן'!$C$42</f>
        <v>1.7105623098677055E-5</v>
      </c>
    </row>
    <row r="158" spans="2:15">
      <c r="B158" s="86" t="s">
        <v>1321</v>
      </c>
      <c r="C158" s="87" t="s">
        <v>1322</v>
      </c>
      <c r="D158" s="88" t="s">
        <v>120</v>
      </c>
      <c r="E158" s="88" t="s">
        <v>313</v>
      </c>
      <c r="F158" s="87" t="s">
        <v>1323</v>
      </c>
      <c r="G158" s="88" t="s">
        <v>546</v>
      </c>
      <c r="H158" s="88" t="s">
        <v>133</v>
      </c>
      <c r="I158" s="90">
        <v>6032.270912</v>
      </c>
      <c r="J158" s="102">
        <v>701.5</v>
      </c>
      <c r="K158" s="90"/>
      <c r="L158" s="90">
        <v>42.316380459999998</v>
      </c>
      <c r="M158" s="91">
        <v>2.1571575747500024E-4</v>
      </c>
      <c r="N158" s="91">
        <f t="shared" si="4"/>
        <v>3.9988615759023309E-4</v>
      </c>
      <c r="O158" s="91">
        <f>L158/'סכום נכסי הקרן'!$C$42</f>
        <v>7.1933647272347974E-5</v>
      </c>
    </row>
    <row r="159" spans="2:15">
      <c r="B159" s="86" t="s">
        <v>1324</v>
      </c>
      <c r="C159" s="87" t="s">
        <v>1325</v>
      </c>
      <c r="D159" s="88" t="s">
        <v>120</v>
      </c>
      <c r="E159" s="88" t="s">
        <v>313</v>
      </c>
      <c r="F159" s="87" t="s">
        <v>1326</v>
      </c>
      <c r="G159" s="88" t="s">
        <v>158</v>
      </c>
      <c r="H159" s="88" t="s">
        <v>133</v>
      </c>
      <c r="I159" s="90">
        <v>36813.278592000002</v>
      </c>
      <c r="J159" s="102">
        <v>44.1</v>
      </c>
      <c r="K159" s="90"/>
      <c r="L159" s="90">
        <v>16.234655867000001</v>
      </c>
      <c r="M159" s="91">
        <v>2.6814553611387461E-4</v>
      </c>
      <c r="N159" s="91">
        <f t="shared" si="4"/>
        <v>1.5341610231978629E-4</v>
      </c>
      <c r="O159" s="91">
        <f>L159/'סכום נכסי הקרן'!$C$42</f>
        <v>2.7597303834353812E-5</v>
      </c>
    </row>
    <row r="160" spans="2:15">
      <c r="B160" s="86" t="s">
        <v>1327</v>
      </c>
      <c r="C160" s="87" t="s">
        <v>1328</v>
      </c>
      <c r="D160" s="88" t="s">
        <v>120</v>
      </c>
      <c r="E160" s="88" t="s">
        <v>313</v>
      </c>
      <c r="F160" s="87" t="s">
        <v>1329</v>
      </c>
      <c r="G160" s="88" t="s">
        <v>1182</v>
      </c>
      <c r="H160" s="88" t="s">
        <v>133</v>
      </c>
      <c r="I160" s="90">
        <v>398.94283000000001</v>
      </c>
      <c r="J160" s="102">
        <v>711</v>
      </c>
      <c r="K160" s="90"/>
      <c r="L160" s="90">
        <v>2.8364835149999998</v>
      </c>
      <c r="M160" s="91">
        <v>2.1393897393034757E-5</v>
      </c>
      <c r="N160" s="91">
        <f t="shared" si="4"/>
        <v>2.6804525376492666E-5</v>
      </c>
      <c r="O160" s="91">
        <f>L160/'סכום נכסי הקרן'!$C$42</f>
        <v>4.8217404807273008E-6</v>
      </c>
    </row>
    <row r="161" spans="2:15">
      <c r="B161" s="86" t="s">
        <v>1330</v>
      </c>
      <c r="C161" s="87" t="s">
        <v>1331</v>
      </c>
      <c r="D161" s="88" t="s">
        <v>120</v>
      </c>
      <c r="E161" s="88" t="s">
        <v>313</v>
      </c>
      <c r="F161" s="87" t="s">
        <v>1332</v>
      </c>
      <c r="G161" s="88" t="s">
        <v>423</v>
      </c>
      <c r="H161" s="88" t="s">
        <v>133</v>
      </c>
      <c r="I161" s="90">
        <v>35968.884054000002</v>
      </c>
      <c r="J161" s="102">
        <v>861.4</v>
      </c>
      <c r="K161" s="90">
        <v>4.0442334299999994</v>
      </c>
      <c r="L161" s="90">
        <v>313.88020065800004</v>
      </c>
      <c r="M161" s="91">
        <v>3.3701815815914281E-4</v>
      </c>
      <c r="N161" s="91">
        <f t="shared" si="4"/>
        <v>2.9661409132906496E-3</v>
      </c>
      <c r="O161" s="91">
        <f>L161/'סכום נכסי הקרן'!$C$42</f>
        <v>5.3356519140971875E-4</v>
      </c>
    </row>
    <row r="162" spans="2:15">
      <c r="B162" s="86" t="s">
        <v>1333</v>
      </c>
      <c r="C162" s="87" t="s">
        <v>1334</v>
      </c>
      <c r="D162" s="88" t="s">
        <v>120</v>
      </c>
      <c r="E162" s="88" t="s">
        <v>313</v>
      </c>
      <c r="F162" s="87" t="s">
        <v>1335</v>
      </c>
      <c r="G162" s="88" t="s">
        <v>156</v>
      </c>
      <c r="H162" s="88" t="s">
        <v>133</v>
      </c>
      <c r="I162" s="90">
        <v>15012.434767000001</v>
      </c>
      <c r="J162" s="102">
        <v>265.39999999999998</v>
      </c>
      <c r="K162" s="90"/>
      <c r="L162" s="90">
        <v>39.843001859999994</v>
      </c>
      <c r="M162" s="91">
        <v>1.962702639485356E-4</v>
      </c>
      <c r="N162" s="91">
        <f t="shared" si="4"/>
        <v>3.7651294244592649E-4</v>
      </c>
      <c r="O162" s="91">
        <f>L162/'סכום נכסי הקרן'!$C$42</f>
        <v>6.7729149112313847E-5</v>
      </c>
    </row>
    <row r="163" spans="2:15">
      <c r="B163" s="86" t="s">
        <v>1336</v>
      </c>
      <c r="C163" s="87" t="s">
        <v>1337</v>
      </c>
      <c r="D163" s="88" t="s">
        <v>120</v>
      </c>
      <c r="E163" s="88" t="s">
        <v>313</v>
      </c>
      <c r="F163" s="87" t="s">
        <v>1338</v>
      </c>
      <c r="G163" s="88" t="s">
        <v>509</v>
      </c>
      <c r="H163" s="88" t="s">
        <v>133</v>
      </c>
      <c r="I163" s="90">
        <v>42.673104999999993</v>
      </c>
      <c r="J163" s="102">
        <v>168.7</v>
      </c>
      <c r="K163" s="90"/>
      <c r="L163" s="90">
        <v>7.1989551999999998E-2</v>
      </c>
      <c r="M163" s="91">
        <v>6.224558948352172E-6</v>
      </c>
      <c r="N163" s="91">
        <f t="shared" si="4"/>
        <v>6.8029507776862163E-7</v>
      </c>
      <c r="O163" s="91">
        <f>L163/'סכום נכסי הקרן'!$C$42</f>
        <v>1.2237509410232656E-7</v>
      </c>
    </row>
    <row r="164" spans="2:15">
      <c r="B164" s="86" t="s">
        <v>1339</v>
      </c>
      <c r="C164" s="87" t="s">
        <v>1340</v>
      </c>
      <c r="D164" s="88" t="s">
        <v>120</v>
      </c>
      <c r="E164" s="88" t="s">
        <v>313</v>
      </c>
      <c r="F164" s="87" t="s">
        <v>1341</v>
      </c>
      <c r="G164" s="88" t="s">
        <v>1342</v>
      </c>
      <c r="H164" s="88" t="s">
        <v>133</v>
      </c>
      <c r="I164" s="90">
        <v>4534.3398749999997</v>
      </c>
      <c r="J164" s="102">
        <v>751.1</v>
      </c>
      <c r="K164" s="90"/>
      <c r="L164" s="90">
        <v>34.057426800999998</v>
      </c>
      <c r="M164" s="91">
        <v>9.0836324991294668E-5</v>
      </c>
      <c r="N164" s="91">
        <f t="shared" si="4"/>
        <v>3.2183975549931792E-4</v>
      </c>
      <c r="O164" s="91">
        <f>L164/'סכום נכסי הקרן'!$C$42</f>
        <v>5.7894245676865358E-5</v>
      </c>
    </row>
    <row r="165" spans="2:15">
      <c r="B165" s="86" t="s">
        <v>1343</v>
      </c>
      <c r="C165" s="87" t="s">
        <v>1344</v>
      </c>
      <c r="D165" s="88" t="s">
        <v>120</v>
      </c>
      <c r="E165" s="88" t="s">
        <v>313</v>
      </c>
      <c r="F165" s="87" t="s">
        <v>1345</v>
      </c>
      <c r="G165" s="88" t="s">
        <v>423</v>
      </c>
      <c r="H165" s="88" t="s">
        <v>133</v>
      </c>
      <c r="I165" s="90">
        <v>2060.1445349999999</v>
      </c>
      <c r="J165" s="102">
        <v>490</v>
      </c>
      <c r="K165" s="90"/>
      <c r="L165" s="90">
        <v>10.094708224</v>
      </c>
      <c r="M165" s="91">
        <v>1.3726177408523611E-4</v>
      </c>
      <c r="N165" s="91">
        <f t="shared" si="4"/>
        <v>9.5394124918260701E-5</v>
      </c>
      <c r="O165" s="91">
        <f>L165/'סכום נכסי הקרן'!$C$42</f>
        <v>1.7160002174308986E-5</v>
      </c>
    </row>
    <row r="166" spans="2:15">
      <c r="B166" s="86" t="s">
        <v>1346</v>
      </c>
      <c r="C166" s="87" t="s">
        <v>1347</v>
      </c>
      <c r="D166" s="88" t="s">
        <v>120</v>
      </c>
      <c r="E166" s="88" t="s">
        <v>313</v>
      </c>
      <c r="F166" s="87" t="s">
        <v>1348</v>
      </c>
      <c r="G166" s="88" t="s">
        <v>423</v>
      </c>
      <c r="H166" s="88" t="s">
        <v>133</v>
      </c>
      <c r="I166" s="90">
        <v>4519.8774240000002</v>
      </c>
      <c r="J166" s="102">
        <v>2190</v>
      </c>
      <c r="K166" s="90"/>
      <c r="L166" s="90">
        <v>98.985315575999991</v>
      </c>
      <c r="M166" s="91">
        <v>1.7569647657204702E-4</v>
      </c>
      <c r="N166" s="91">
        <f t="shared" si="4"/>
        <v>9.354027228524282E-4</v>
      </c>
      <c r="O166" s="91">
        <f>L166/'סכום נכסי הקרן'!$C$42</f>
        <v>1.6826521310149965E-4</v>
      </c>
    </row>
    <row r="167" spans="2:15">
      <c r="B167" s="86" t="s">
        <v>1349</v>
      </c>
      <c r="C167" s="87" t="s">
        <v>1350</v>
      </c>
      <c r="D167" s="88" t="s">
        <v>120</v>
      </c>
      <c r="E167" s="88" t="s">
        <v>313</v>
      </c>
      <c r="F167" s="87" t="s">
        <v>1351</v>
      </c>
      <c r="G167" s="88" t="s">
        <v>492</v>
      </c>
      <c r="H167" s="88" t="s">
        <v>133</v>
      </c>
      <c r="I167" s="90">
        <v>62707.534711</v>
      </c>
      <c r="J167" s="102">
        <v>150.1</v>
      </c>
      <c r="K167" s="90"/>
      <c r="L167" s="90">
        <v>94.124009615000006</v>
      </c>
      <c r="M167" s="91">
        <v>2.7461457531658404E-4</v>
      </c>
      <c r="N167" s="91">
        <f t="shared" si="4"/>
        <v>8.8946379942649067E-4</v>
      </c>
      <c r="O167" s="91">
        <f>L167/'סכום נכסי הקרן'!$C$42</f>
        <v>1.6000147540748576E-4</v>
      </c>
    </row>
    <row r="168" spans="2:15">
      <c r="B168" s="86" t="s">
        <v>1352</v>
      </c>
      <c r="C168" s="87" t="s">
        <v>1353</v>
      </c>
      <c r="D168" s="88" t="s">
        <v>120</v>
      </c>
      <c r="E168" s="88" t="s">
        <v>313</v>
      </c>
      <c r="F168" s="87" t="s">
        <v>1354</v>
      </c>
      <c r="G168" s="88" t="s">
        <v>626</v>
      </c>
      <c r="H168" s="88" t="s">
        <v>133</v>
      </c>
      <c r="I168" s="90">
        <v>25113.267000000003</v>
      </c>
      <c r="J168" s="102">
        <v>414.8</v>
      </c>
      <c r="K168" s="90"/>
      <c r="L168" s="90">
        <v>104.16983151600002</v>
      </c>
      <c r="M168" s="91">
        <v>8.7347455740669896E-5</v>
      </c>
      <c r="N168" s="91">
        <f t="shared" si="4"/>
        <v>9.8439595279494786E-4</v>
      </c>
      <c r="O168" s="91">
        <f>L168/'סכום נכסי הקרן'!$C$42</f>
        <v>1.7707837568421047E-4</v>
      </c>
    </row>
    <row r="169" spans="2:15">
      <c r="B169" s="86" t="s">
        <v>1355</v>
      </c>
      <c r="C169" s="87" t="s">
        <v>1356</v>
      </c>
      <c r="D169" s="88" t="s">
        <v>120</v>
      </c>
      <c r="E169" s="88" t="s">
        <v>313</v>
      </c>
      <c r="F169" s="87" t="s">
        <v>1357</v>
      </c>
      <c r="G169" s="88" t="s">
        <v>482</v>
      </c>
      <c r="H169" s="88" t="s">
        <v>133</v>
      </c>
      <c r="I169" s="90">
        <v>21100.725006000001</v>
      </c>
      <c r="J169" s="102">
        <v>483.7</v>
      </c>
      <c r="K169" s="90"/>
      <c r="L169" s="90">
        <v>102.06420685400001</v>
      </c>
      <c r="M169" s="91">
        <v>1.3836751215426664E-4</v>
      </c>
      <c r="N169" s="91">
        <f t="shared" si="4"/>
        <v>9.6449798075052087E-4</v>
      </c>
      <c r="O169" s="91">
        <f>L169/'סכום נכסי הקרן'!$C$42</f>
        <v>1.7349902272259694E-4</v>
      </c>
    </row>
    <row r="170" spans="2:15">
      <c r="B170" s="86" t="s">
        <v>1358</v>
      </c>
      <c r="C170" s="87" t="s">
        <v>1359</v>
      </c>
      <c r="D170" s="88" t="s">
        <v>120</v>
      </c>
      <c r="E170" s="88" t="s">
        <v>313</v>
      </c>
      <c r="F170" s="87" t="s">
        <v>1360</v>
      </c>
      <c r="G170" s="88" t="s">
        <v>626</v>
      </c>
      <c r="H170" s="88" t="s">
        <v>133</v>
      </c>
      <c r="I170" s="90">
        <v>391.75859400000002</v>
      </c>
      <c r="J170" s="102">
        <v>17030</v>
      </c>
      <c r="K170" s="90"/>
      <c r="L170" s="90">
        <v>66.716488576999993</v>
      </c>
      <c r="M170" s="91">
        <v>1.7329321276135517E-4</v>
      </c>
      <c r="N170" s="91">
        <f t="shared" si="4"/>
        <v>6.3046508172379752E-4</v>
      </c>
      <c r="O170" s="91">
        <f>L170/'סכום נכסי הקרן'!$C$42</f>
        <v>1.1341140958603507E-4</v>
      </c>
    </row>
    <row r="171" spans="2:15">
      <c r="B171" s="86" t="s">
        <v>1361</v>
      </c>
      <c r="C171" s="87" t="s">
        <v>1362</v>
      </c>
      <c r="D171" s="88" t="s">
        <v>120</v>
      </c>
      <c r="E171" s="88" t="s">
        <v>313</v>
      </c>
      <c r="F171" s="87" t="s">
        <v>1363</v>
      </c>
      <c r="G171" s="88" t="s">
        <v>1364</v>
      </c>
      <c r="H171" s="88" t="s">
        <v>133</v>
      </c>
      <c r="I171" s="90">
        <v>1851.8941640000003</v>
      </c>
      <c r="J171" s="102">
        <v>1684</v>
      </c>
      <c r="K171" s="90"/>
      <c r="L171" s="90">
        <v>31.185897722</v>
      </c>
      <c r="M171" s="91">
        <v>4.131851627348692E-5</v>
      </c>
      <c r="N171" s="91">
        <f t="shared" si="4"/>
        <v>2.947040525557413E-4</v>
      </c>
      <c r="O171" s="91">
        <f>L171/'סכום נכסי הקרן'!$C$42</f>
        <v>5.3012931215286373E-5</v>
      </c>
    </row>
    <row r="172" spans="2:15">
      <c r="B172" s="86" t="s">
        <v>1365</v>
      </c>
      <c r="C172" s="87" t="s">
        <v>1366</v>
      </c>
      <c r="D172" s="88" t="s">
        <v>120</v>
      </c>
      <c r="E172" s="88" t="s">
        <v>313</v>
      </c>
      <c r="F172" s="87" t="s">
        <v>548</v>
      </c>
      <c r="G172" s="88" t="s">
        <v>482</v>
      </c>
      <c r="H172" s="88" t="s">
        <v>133</v>
      </c>
      <c r="I172" s="90">
        <v>2990.9626149999995</v>
      </c>
      <c r="J172" s="102">
        <v>5.0999999999999996</v>
      </c>
      <c r="K172" s="90"/>
      <c r="L172" s="90">
        <v>0.15253909999999998</v>
      </c>
      <c r="M172" s="91">
        <v>1.2168341383890906E-4</v>
      </c>
      <c r="N172" s="91">
        <f t="shared" si="4"/>
        <v>1.4414813818712964E-6</v>
      </c>
      <c r="O172" s="91">
        <f>L172/'סכום נכסי הקרן'!$C$42</f>
        <v>2.5930133190416575E-7</v>
      </c>
    </row>
    <row r="173" spans="2:15">
      <c r="B173" s="86" t="s">
        <v>1367</v>
      </c>
      <c r="C173" s="87" t="s">
        <v>1368</v>
      </c>
      <c r="D173" s="88" t="s">
        <v>120</v>
      </c>
      <c r="E173" s="88" t="s">
        <v>313</v>
      </c>
      <c r="F173" s="87" t="s">
        <v>1369</v>
      </c>
      <c r="G173" s="88" t="s">
        <v>556</v>
      </c>
      <c r="H173" s="88" t="s">
        <v>133</v>
      </c>
      <c r="I173" s="90">
        <v>2381.4018179999998</v>
      </c>
      <c r="J173" s="102">
        <v>7922</v>
      </c>
      <c r="K173" s="90"/>
      <c r="L173" s="90">
        <v>188.65465202099998</v>
      </c>
      <c r="M173" s="91">
        <v>1.8933773647521047E-4</v>
      </c>
      <c r="N173" s="91">
        <f t="shared" si="4"/>
        <v>1.7827702437714634E-3</v>
      </c>
      <c r="O173" s="91">
        <f>L173/'סכום נכסי הקרן'!$C$42</f>
        <v>3.2069418620512521E-4</v>
      </c>
    </row>
    <row r="174" spans="2:15">
      <c r="B174" s="86" t="s">
        <v>1370</v>
      </c>
      <c r="C174" s="87" t="s">
        <v>1371</v>
      </c>
      <c r="D174" s="88" t="s">
        <v>120</v>
      </c>
      <c r="E174" s="88" t="s">
        <v>313</v>
      </c>
      <c r="F174" s="87" t="s">
        <v>1372</v>
      </c>
      <c r="G174" s="88" t="s">
        <v>423</v>
      </c>
      <c r="H174" s="88" t="s">
        <v>133</v>
      </c>
      <c r="I174" s="90">
        <v>23103.485725999999</v>
      </c>
      <c r="J174" s="102">
        <v>470.4</v>
      </c>
      <c r="K174" s="90"/>
      <c r="L174" s="90">
        <v>108.678796862</v>
      </c>
      <c r="M174" s="91">
        <v>2.7054197783375316E-4</v>
      </c>
      <c r="N174" s="91">
        <f t="shared" si="4"/>
        <v>1.0270052876983388E-3</v>
      </c>
      <c r="O174" s="91">
        <f>L174/'סכום נכסי הקרן'!$C$42</f>
        <v>1.8474316929927392E-4</v>
      </c>
    </row>
    <row r="175" spans="2:15">
      <c r="B175" s="86" t="s">
        <v>1373</v>
      </c>
      <c r="C175" s="87" t="s">
        <v>1374</v>
      </c>
      <c r="D175" s="88" t="s">
        <v>120</v>
      </c>
      <c r="E175" s="88" t="s">
        <v>313</v>
      </c>
      <c r="F175" s="87" t="s">
        <v>670</v>
      </c>
      <c r="G175" s="88" t="s">
        <v>332</v>
      </c>
      <c r="H175" s="88" t="s">
        <v>133</v>
      </c>
      <c r="I175" s="90">
        <v>30973.029299999998</v>
      </c>
      <c r="J175" s="102">
        <v>576</v>
      </c>
      <c r="K175" s="90"/>
      <c r="L175" s="90">
        <v>178.40464876800002</v>
      </c>
      <c r="M175" s="91">
        <v>4.356249432139591E-4</v>
      </c>
      <c r="N175" s="91">
        <f t="shared" ref="N175:N181" si="5">IFERROR(L175/$L$11,0)</f>
        <v>1.685908594179197E-3</v>
      </c>
      <c r="O175" s="91">
        <f>L175/'סכום נכסי הקרן'!$C$42</f>
        <v>3.0327019789311261E-4</v>
      </c>
    </row>
    <row r="176" spans="2:15">
      <c r="B176" s="86" t="s">
        <v>1375</v>
      </c>
      <c r="C176" s="87" t="s">
        <v>1376</v>
      </c>
      <c r="D176" s="88" t="s">
        <v>120</v>
      </c>
      <c r="E176" s="88" t="s">
        <v>313</v>
      </c>
      <c r="F176" s="87" t="s">
        <v>1377</v>
      </c>
      <c r="G176" s="88" t="s">
        <v>158</v>
      </c>
      <c r="H176" s="88" t="s">
        <v>133</v>
      </c>
      <c r="I176" s="90">
        <v>5248.6728029999995</v>
      </c>
      <c r="J176" s="102">
        <v>68.400000000000006</v>
      </c>
      <c r="K176" s="90"/>
      <c r="L176" s="90">
        <v>3.5900921970000002</v>
      </c>
      <c r="M176" s="91">
        <v>1.3368042327964168E-4</v>
      </c>
      <c r="N176" s="91">
        <f t="shared" si="5"/>
        <v>3.3926062636903714E-5</v>
      </c>
      <c r="O176" s="91">
        <f>L176/'סכום נכסי הקרן'!$C$42</f>
        <v>6.1028004514308317E-6</v>
      </c>
    </row>
    <row r="177" spans="2:15">
      <c r="B177" s="86" t="s">
        <v>1378</v>
      </c>
      <c r="C177" s="87" t="s">
        <v>1379</v>
      </c>
      <c r="D177" s="88" t="s">
        <v>120</v>
      </c>
      <c r="E177" s="88" t="s">
        <v>313</v>
      </c>
      <c r="F177" s="87" t="s">
        <v>1380</v>
      </c>
      <c r="G177" s="88" t="s">
        <v>509</v>
      </c>
      <c r="H177" s="88" t="s">
        <v>133</v>
      </c>
      <c r="I177" s="90">
        <v>6401.6480039999997</v>
      </c>
      <c r="J177" s="102">
        <v>2540</v>
      </c>
      <c r="K177" s="90"/>
      <c r="L177" s="90">
        <v>162.601859308</v>
      </c>
      <c r="M177" s="91">
        <v>1.7936811442981226E-4</v>
      </c>
      <c r="N177" s="91">
        <f t="shared" si="5"/>
        <v>1.5365735922798678E-3</v>
      </c>
      <c r="O177" s="91">
        <f>L177/'סכום נכסי הקרן'!$C$42</f>
        <v>2.764070240919094E-4</v>
      </c>
    </row>
    <row r="178" spans="2:15">
      <c r="B178" s="86" t="s">
        <v>1381</v>
      </c>
      <c r="C178" s="87" t="s">
        <v>1382</v>
      </c>
      <c r="D178" s="88" t="s">
        <v>120</v>
      </c>
      <c r="E178" s="88" t="s">
        <v>313</v>
      </c>
      <c r="F178" s="87" t="s">
        <v>1383</v>
      </c>
      <c r="G178" s="88" t="s">
        <v>423</v>
      </c>
      <c r="H178" s="88" t="s">
        <v>133</v>
      </c>
      <c r="I178" s="90">
        <v>1395.1814999999999</v>
      </c>
      <c r="J178" s="102">
        <v>5790</v>
      </c>
      <c r="K178" s="90"/>
      <c r="L178" s="90">
        <v>80.781008849999992</v>
      </c>
      <c r="M178" s="91">
        <v>1.660179323639306E-4</v>
      </c>
      <c r="N178" s="91">
        <f t="shared" si="5"/>
        <v>7.6337358923748348E-4</v>
      </c>
      <c r="O178" s="91">
        <f>L178/'סכום נכסי הקרן'!$C$42</f>
        <v>1.3731969827648913E-4</v>
      </c>
    </row>
    <row r="179" spans="2:15">
      <c r="B179" s="86" t="s">
        <v>1384</v>
      </c>
      <c r="C179" s="87" t="s">
        <v>1385</v>
      </c>
      <c r="D179" s="88" t="s">
        <v>120</v>
      </c>
      <c r="E179" s="88" t="s">
        <v>313</v>
      </c>
      <c r="F179" s="87" t="s">
        <v>1386</v>
      </c>
      <c r="G179" s="88" t="s">
        <v>423</v>
      </c>
      <c r="H179" s="88" t="s">
        <v>133</v>
      </c>
      <c r="I179" s="90">
        <v>5470.7633750000005</v>
      </c>
      <c r="J179" s="102">
        <v>1013</v>
      </c>
      <c r="K179" s="90">
        <v>0.90227659999999998</v>
      </c>
      <c r="L179" s="90">
        <v>56.321109587999999</v>
      </c>
      <c r="M179" s="91">
        <v>3.2810065077209843E-4</v>
      </c>
      <c r="N179" s="91">
        <f t="shared" si="5"/>
        <v>5.322296439236561E-4</v>
      </c>
      <c r="O179" s="91">
        <f>L179/'סכום נכסי הקרן'!$C$42</f>
        <v>9.5740296950020564E-5</v>
      </c>
    </row>
    <row r="180" spans="2:15">
      <c r="B180" s="86" t="s">
        <v>1387</v>
      </c>
      <c r="C180" s="87" t="s">
        <v>1388</v>
      </c>
      <c r="D180" s="88" t="s">
        <v>120</v>
      </c>
      <c r="E180" s="88" t="s">
        <v>313</v>
      </c>
      <c r="F180" s="87" t="s">
        <v>1389</v>
      </c>
      <c r="G180" s="88" t="s">
        <v>127</v>
      </c>
      <c r="H180" s="88" t="s">
        <v>133</v>
      </c>
      <c r="I180" s="90">
        <v>4438.0723520000001</v>
      </c>
      <c r="J180" s="102">
        <v>819.8</v>
      </c>
      <c r="K180" s="90"/>
      <c r="L180" s="90">
        <v>36.383317137999995</v>
      </c>
      <c r="M180" s="91">
        <v>2.2189252297385133E-4</v>
      </c>
      <c r="N180" s="91">
        <f t="shared" si="5"/>
        <v>3.4381921923720449E-4</v>
      </c>
      <c r="O180" s="91">
        <f>L180/'סכום נכסי הקרן'!$C$42</f>
        <v>6.1848028426646421E-5</v>
      </c>
    </row>
    <row r="181" spans="2:15">
      <c r="B181" s="86" t="s">
        <v>1390</v>
      </c>
      <c r="C181" s="87" t="s">
        <v>1391</v>
      </c>
      <c r="D181" s="88" t="s">
        <v>120</v>
      </c>
      <c r="E181" s="88" t="s">
        <v>313</v>
      </c>
      <c r="F181" s="87" t="s">
        <v>679</v>
      </c>
      <c r="G181" s="88" t="s">
        <v>127</v>
      </c>
      <c r="H181" s="88" t="s">
        <v>133</v>
      </c>
      <c r="I181" s="90">
        <v>18529.519906000001</v>
      </c>
      <c r="J181" s="102">
        <v>1003</v>
      </c>
      <c r="K181" s="90"/>
      <c r="L181" s="90">
        <v>185.85108466099999</v>
      </c>
      <c r="M181" s="91">
        <v>2.0938357309522457E-4</v>
      </c>
      <c r="N181" s="91">
        <f t="shared" si="5"/>
        <v>1.7562767732300609E-3</v>
      </c>
      <c r="O181" s="91">
        <f>L181/'סכום נכסי הקרן'!$C$42</f>
        <v>3.1592839992127377E-4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102"/>
      <c r="K182" s="87"/>
      <c r="L182" s="87"/>
      <c r="M182" s="87"/>
      <c r="N182" s="91"/>
      <c r="O182" s="87"/>
    </row>
    <row r="183" spans="2:15">
      <c r="B183" s="79" t="s">
        <v>198</v>
      </c>
      <c r="C183" s="80"/>
      <c r="D183" s="81"/>
      <c r="E183" s="81"/>
      <c r="F183" s="80"/>
      <c r="G183" s="81"/>
      <c r="H183" s="81"/>
      <c r="I183" s="83"/>
      <c r="J183" s="100"/>
      <c r="K183" s="83">
        <v>3.734703745</v>
      </c>
      <c r="L183" s="83">
        <f>L184+L211</f>
        <v>24961.048833270004</v>
      </c>
      <c r="M183" s="84"/>
      <c r="N183" s="84">
        <f t="shared" ref="N183:N199" si="6">IFERROR(L183/$L$11,0)</f>
        <v>0.23587976568066127</v>
      </c>
      <c r="O183" s="84">
        <f>L183/'סכום נכסי הקרן'!$C$42</f>
        <v>4.2431305863164501E-2</v>
      </c>
    </row>
    <row r="184" spans="2:15">
      <c r="B184" s="85" t="s">
        <v>66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10318.749556187999</v>
      </c>
      <c r="M184" s="84"/>
      <c r="N184" s="84">
        <f t="shared" si="6"/>
        <v>9.751129624756999E-2</v>
      </c>
      <c r="O184" s="84">
        <f>L184/'סכום נכסי הקרן'!$C$42</f>
        <v>1.7540850204997065E-2</v>
      </c>
    </row>
    <row r="185" spans="2:15">
      <c r="B185" s="86" t="s">
        <v>1392</v>
      </c>
      <c r="C185" s="87" t="s">
        <v>1393</v>
      </c>
      <c r="D185" s="88" t="s">
        <v>1394</v>
      </c>
      <c r="E185" s="88" t="s">
        <v>683</v>
      </c>
      <c r="F185" s="87" t="s">
        <v>1395</v>
      </c>
      <c r="G185" s="88" t="s">
        <v>754</v>
      </c>
      <c r="H185" s="88" t="s">
        <v>132</v>
      </c>
      <c r="I185" s="90">
        <v>3906.5082000000002</v>
      </c>
      <c r="J185" s="102">
        <v>319</v>
      </c>
      <c r="K185" s="90"/>
      <c r="L185" s="90">
        <v>45.049266585999995</v>
      </c>
      <c r="M185" s="91">
        <v>6.0240977901237728E-5</v>
      </c>
      <c r="N185" s="91">
        <f t="shared" si="6"/>
        <v>4.2571169654649659E-4</v>
      </c>
      <c r="O185" s="91">
        <f>L185/'סכום נכסי הקרן'!$C$42</f>
        <v>7.6579282472858634E-5</v>
      </c>
    </row>
    <row r="186" spans="2:15">
      <c r="B186" s="86" t="s">
        <v>1396</v>
      </c>
      <c r="C186" s="87" t="s">
        <v>1397</v>
      </c>
      <c r="D186" s="88" t="s">
        <v>1394</v>
      </c>
      <c r="E186" s="88" t="s">
        <v>683</v>
      </c>
      <c r="F186" s="87" t="s">
        <v>1152</v>
      </c>
      <c r="G186" s="88" t="s">
        <v>984</v>
      </c>
      <c r="H186" s="88" t="s">
        <v>132</v>
      </c>
      <c r="I186" s="90">
        <v>4274.7607760000001</v>
      </c>
      <c r="J186" s="102">
        <v>2835</v>
      </c>
      <c r="K186" s="90"/>
      <c r="L186" s="90">
        <v>438.09992684399998</v>
      </c>
      <c r="M186" s="91">
        <v>9.6250340182372975E-5</v>
      </c>
      <c r="N186" s="91">
        <f t="shared" si="6"/>
        <v>4.1400066471141035E-3</v>
      </c>
      <c r="O186" s="91">
        <f>L186/'סכום נכסי הקרן'!$C$42</f>
        <v>7.4472639826619403E-4</v>
      </c>
    </row>
    <row r="187" spans="2:15">
      <c r="B187" s="86" t="s">
        <v>1398</v>
      </c>
      <c r="C187" s="87" t="s">
        <v>1399</v>
      </c>
      <c r="D187" s="88" t="s">
        <v>1394</v>
      </c>
      <c r="E187" s="88" t="s">
        <v>683</v>
      </c>
      <c r="F187" s="87" t="s">
        <v>1400</v>
      </c>
      <c r="G187" s="88" t="s">
        <v>795</v>
      </c>
      <c r="H187" s="88" t="s">
        <v>132</v>
      </c>
      <c r="I187" s="90">
        <v>583.26678800000002</v>
      </c>
      <c r="J187" s="102">
        <v>13000</v>
      </c>
      <c r="K187" s="90"/>
      <c r="L187" s="90">
        <v>274.10622679799997</v>
      </c>
      <c r="M187" s="91">
        <v>4.8299150622708226E-6</v>
      </c>
      <c r="N187" s="91">
        <f t="shared" si="6"/>
        <v>2.5902802795106828E-3</v>
      </c>
      <c r="O187" s="91">
        <f>L187/'סכום נכסי הקרן'!$C$42</f>
        <v>4.6595338304701372E-4</v>
      </c>
    </row>
    <row r="188" spans="2:15">
      <c r="B188" s="86" t="s">
        <v>1401</v>
      </c>
      <c r="C188" s="87" t="s">
        <v>1402</v>
      </c>
      <c r="D188" s="88" t="s">
        <v>1394</v>
      </c>
      <c r="E188" s="88" t="s">
        <v>683</v>
      </c>
      <c r="F188" s="87" t="s">
        <v>1403</v>
      </c>
      <c r="G188" s="88" t="s">
        <v>795</v>
      </c>
      <c r="H188" s="88" t="s">
        <v>132</v>
      </c>
      <c r="I188" s="90">
        <v>421.90288600000002</v>
      </c>
      <c r="J188" s="102">
        <v>14798</v>
      </c>
      <c r="K188" s="90"/>
      <c r="L188" s="90">
        <v>225.69597827499999</v>
      </c>
      <c r="M188" s="91">
        <v>1.0362006997241819E-5</v>
      </c>
      <c r="N188" s="91">
        <f t="shared" si="6"/>
        <v>2.1328075925886613E-3</v>
      </c>
      <c r="O188" s="91">
        <f>L188/'סכום נכסי הקרן'!$C$42</f>
        <v>3.8366076482764856E-4</v>
      </c>
    </row>
    <row r="189" spans="2:15">
      <c r="B189" s="86" t="s">
        <v>1404</v>
      </c>
      <c r="C189" s="87" t="s">
        <v>1405</v>
      </c>
      <c r="D189" s="88" t="s">
        <v>1394</v>
      </c>
      <c r="E189" s="88" t="s">
        <v>683</v>
      </c>
      <c r="F189" s="87" t="s">
        <v>672</v>
      </c>
      <c r="G189" s="88" t="s">
        <v>559</v>
      </c>
      <c r="H189" s="88" t="s">
        <v>132</v>
      </c>
      <c r="I189" s="90">
        <v>19.532540999999998</v>
      </c>
      <c r="J189" s="102">
        <v>17021</v>
      </c>
      <c r="K189" s="90"/>
      <c r="L189" s="90">
        <v>12.018551199999997</v>
      </c>
      <c r="M189" s="91">
        <v>4.40469467191932E-7</v>
      </c>
      <c r="N189" s="91">
        <f t="shared" si="6"/>
        <v>1.1357427565697533E-4</v>
      </c>
      <c r="O189" s="91">
        <f>L189/'סכום נכסי הקרן'!$C$42</f>
        <v>2.0430344309874712E-5</v>
      </c>
    </row>
    <row r="190" spans="2:15">
      <c r="B190" s="86" t="s">
        <v>1408</v>
      </c>
      <c r="C190" s="87" t="s">
        <v>1409</v>
      </c>
      <c r="D190" s="88" t="s">
        <v>1410</v>
      </c>
      <c r="E190" s="88" t="s">
        <v>683</v>
      </c>
      <c r="F190" s="87" t="s">
        <v>1411</v>
      </c>
      <c r="G190" s="88" t="s">
        <v>773</v>
      </c>
      <c r="H190" s="88" t="s">
        <v>132</v>
      </c>
      <c r="I190" s="90">
        <v>557.38337999999999</v>
      </c>
      <c r="J190" s="102">
        <v>3492</v>
      </c>
      <c r="K190" s="90"/>
      <c r="L190" s="90">
        <v>70.36173693100001</v>
      </c>
      <c r="M190" s="91">
        <v>1.4762201883818006E-5</v>
      </c>
      <c r="N190" s="91">
        <f t="shared" si="6"/>
        <v>6.649123653028144E-4</v>
      </c>
      <c r="O190" s="91">
        <f>L190/'סכום נכסי הקרן'!$C$42</f>
        <v>1.1960797003062712E-4</v>
      </c>
    </row>
    <row r="191" spans="2:15">
      <c r="B191" s="86" t="s">
        <v>1412</v>
      </c>
      <c r="C191" s="87" t="s">
        <v>1413</v>
      </c>
      <c r="D191" s="88" t="s">
        <v>1410</v>
      </c>
      <c r="E191" s="88" t="s">
        <v>683</v>
      </c>
      <c r="F191" s="87" t="s">
        <v>1414</v>
      </c>
      <c r="G191" s="88" t="s">
        <v>1415</v>
      </c>
      <c r="H191" s="88" t="s">
        <v>132</v>
      </c>
      <c r="I191" s="90">
        <v>2288.0976599999999</v>
      </c>
      <c r="J191" s="102">
        <v>3223</v>
      </c>
      <c r="K191" s="90"/>
      <c r="L191" s="90">
        <v>266.58957610800002</v>
      </c>
      <c r="M191" s="91">
        <v>1.4623280367959203E-5</v>
      </c>
      <c r="N191" s="91">
        <f t="shared" si="6"/>
        <v>2.5192485766642324E-3</v>
      </c>
      <c r="O191" s="91">
        <f>L191/'סכום נכסי הקרן'!$C$42</f>
        <v>4.5317582283212226E-4</v>
      </c>
    </row>
    <row r="192" spans="2:15">
      <c r="B192" s="86" t="s">
        <v>1416</v>
      </c>
      <c r="C192" s="87" t="s">
        <v>1417</v>
      </c>
      <c r="D192" s="88" t="s">
        <v>1394</v>
      </c>
      <c r="E192" s="88" t="s">
        <v>683</v>
      </c>
      <c r="F192" s="87" t="s">
        <v>1418</v>
      </c>
      <c r="G192" s="88" t="s">
        <v>1419</v>
      </c>
      <c r="H192" s="88" t="s">
        <v>132</v>
      </c>
      <c r="I192" s="90">
        <v>2746.1803920000002</v>
      </c>
      <c r="J192" s="102">
        <v>3196</v>
      </c>
      <c r="K192" s="90"/>
      <c r="L192" s="90">
        <v>317.28105010199999</v>
      </c>
      <c r="M192" s="91">
        <v>3.3054221153600796E-5</v>
      </c>
      <c r="N192" s="91">
        <f t="shared" si="6"/>
        <v>2.9982786481800865E-3</v>
      </c>
      <c r="O192" s="91">
        <f>L192/'סכום נכסי הקרן'!$C$42</f>
        <v>5.3934629796164365E-4</v>
      </c>
    </row>
    <row r="193" spans="2:15">
      <c r="B193" s="86" t="s">
        <v>1420</v>
      </c>
      <c r="C193" s="87" t="s">
        <v>1421</v>
      </c>
      <c r="D193" s="88" t="s">
        <v>1410</v>
      </c>
      <c r="E193" s="88" t="s">
        <v>683</v>
      </c>
      <c r="F193" s="87" t="s">
        <v>1422</v>
      </c>
      <c r="G193" s="88" t="s">
        <v>829</v>
      </c>
      <c r="H193" s="88" t="s">
        <v>132</v>
      </c>
      <c r="I193" s="90">
        <v>3539.0397160000007</v>
      </c>
      <c r="J193" s="102">
        <v>141</v>
      </c>
      <c r="K193" s="90"/>
      <c r="L193" s="90">
        <v>18.039016280999999</v>
      </c>
      <c r="M193" s="91">
        <v>2.5968657598220671E-5</v>
      </c>
      <c r="N193" s="91">
        <f t="shared" si="6"/>
        <v>1.7046715311900157E-4</v>
      </c>
      <c r="O193" s="91">
        <f>L193/'סכום נכסי הקרן'!$C$42</f>
        <v>3.0664537472059497E-5</v>
      </c>
    </row>
    <row r="194" spans="2:15">
      <c r="B194" s="86" t="s">
        <v>1423</v>
      </c>
      <c r="C194" s="87" t="s">
        <v>1424</v>
      </c>
      <c r="D194" s="88" t="s">
        <v>1410</v>
      </c>
      <c r="E194" s="88" t="s">
        <v>683</v>
      </c>
      <c r="F194" s="87" t="s">
        <v>1425</v>
      </c>
      <c r="G194" s="88" t="s">
        <v>754</v>
      </c>
      <c r="H194" s="88" t="s">
        <v>132</v>
      </c>
      <c r="I194" s="90">
        <v>5762.0995949999997</v>
      </c>
      <c r="J194" s="102">
        <v>350</v>
      </c>
      <c r="K194" s="90"/>
      <c r="L194" s="90">
        <v>72.904965125999993</v>
      </c>
      <c r="M194" s="91">
        <v>4.2427789198794645E-5</v>
      </c>
      <c r="N194" s="91">
        <f t="shared" si="6"/>
        <v>6.8894565311520227E-4</v>
      </c>
      <c r="O194" s="91">
        <f>L194/'סכום נכסי הקרן'!$C$42</f>
        <v>1.239312055702345E-4</v>
      </c>
    </row>
    <row r="195" spans="2:15">
      <c r="B195" s="86" t="s">
        <v>1426</v>
      </c>
      <c r="C195" s="87" t="s">
        <v>1427</v>
      </c>
      <c r="D195" s="88" t="s">
        <v>1394</v>
      </c>
      <c r="E195" s="88" t="s">
        <v>683</v>
      </c>
      <c r="F195" s="87" t="s">
        <v>1428</v>
      </c>
      <c r="G195" s="88" t="s">
        <v>795</v>
      </c>
      <c r="H195" s="88" t="s">
        <v>132</v>
      </c>
      <c r="I195" s="90">
        <v>418.55444999999997</v>
      </c>
      <c r="J195" s="102">
        <v>1970</v>
      </c>
      <c r="K195" s="90"/>
      <c r="L195" s="90">
        <v>29.807564434000003</v>
      </c>
      <c r="M195" s="91">
        <v>4.1151175955966163E-6</v>
      </c>
      <c r="N195" s="91">
        <f t="shared" si="6"/>
        <v>2.8167892147351093E-4</v>
      </c>
      <c r="O195" s="91">
        <f>L195/'סכום נכסי הקרן'!$C$42</f>
        <v>5.0669901412525988E-5</v>
      </c>
    </row>
    <row r="196" spans="2:15">
      <c r="B196" s="86" t="s">
        <v>1429</v>
      </c>
      <c r="C196" s="87" t="s">
        <v>1430</v>
      </c>
      <c r="D196" s="88" t="s">
        <v>1394</v>
      </c>
      <c r="E196" s="88" t="s">
        <v>683</v>
      </c>
      <c r="F196" s="87" t="s">
        <v>1431</v>
      </c>
      <c r="G196" s="88" t="s">
        <v>749</v>
      </c>
      <c r="H196" s="88" t="s">
        <v>132</v>
      </c>
      <c r="I196" s="90">
        <v>1321.7447270000002</v>
      </c>
      <c r="J196" s="102">
        <v>1936</v>
      </c>
      <c r="K196" s="90"/>
      <c r="L196" s="90">
        <v>92.504155117999986</v>
      </c>
      <c r="M196" s="91">
        <v>2.6549234659894465E-5</v>
      </c>
      <c r="N196" s="91">
        <f t="shared" si="6"/>
        <v>8.7415631368174709E-4</v>
      </c>
      <c r="O196" s="91">
        <f>L196/'סכום נכסי הקרן'!$C$42</f>
        <v>1.5724788351817305E-4</v>
      </c>
    </row>
    <row r="197" spans="2:15">
      <c r="B197" s="86" t="s">
        <v>1434</v>
      </c>
      <c r="C197" s="87" t="s">
        <v>1435</v>
      </c>
      <c r="D197" s="88" t="s">
        <v>1394</v>
      </c>
      <c r="E197" s="88" t="s">
        <v>683</v>
      </c>
      <c r="F197" s="87" t="s">
        <v>1436</v>
      </c>
      <c r="G197" s="88" t="s">
        <v>795</v>
      </c>
      <c r="H197" s="88" t="s">
        <v>132</v>
      </c>
      <c r="I197" s="90">
        <v>419.80174199999999</v>
      </c>
      <c r="J197" s="102">
        <v>14275</v>
      </c>
      <c r="K197" s="90"/>
      <c r="L197" s="90">
        <v>216.63501580400003</v>
      </c>
      <c r="M197" s="91">
        <v>8.7938938119314409E-6</v>
      </c>
      <c r="N197" s="91">
        <f t="shared" si="6"/>
        <v>2.0471822761695862E-3</v>
      </c>
      <c r="O197" s="91">
        <f>L197/'סכום נכסי הקרן'!$C$42</f>
        <v>3.6825802784372803E-4</v>
      </c>
    </row>
    <row r="198" spans="2:15">
      <c r="B198" s="86" t="s">
        <v>1437</v>
      </c>
      <c r="C198" s="87" t="s">
        <v>1438</v>
      </c>
      <c r="D198" s="88" t="s">
        <v>1394</v>
      </c>
      <c r="E198" s="88" t="s">
        <v>683</v>
      </c>
      <c r="F198" s="87" t="s">
        <v>1003</v>
      </c>
      <c r="G198" s="88" t="s">
        <v>158</v>
      </c>
      <c r="H198" s="88" t="s">
        <v>132</v>
      </c>
      <c r="I198" s="90">
        <v>3350.5841799999998</v>
      </c>
      <c r="J198" s="102">
        <v>22889</v>
      </c>
      <c r="K198" s="90"/>
      <c r="L198" s="90">
        <v>2772.3984944469998</v>
      </c>
      <c r="M198" s="91">
        <v>5.2653172843223938E-5</v>
      </c>
      <c r="N198" s="91">
        <f t="shared" si="6"/>
        <v>2.6198927441379707E-2</v>
      </c>
      <c r="O198" s="91">
        <f>L198/'סכום נכסי הקרן'!$C$42</f>
        <v>4.7128023056331857E-3</v>
      </c>
    </row>
    <row r="199" spans="2:15">
      <c r="B199" s="86" t="s">
        <v>1439</v>
      </c>
      <c r="C199" s="87" t="s">
        <v>1440</v>
      </c>
      <c r="D199" s="88" t="s">
        <v>1394</v>
      </c>
      <c r="E199" s="88" t="s">
        <v>683</v>
      </c>
      <c r="F199" s="87" t="s">
        <v>997</v>
      </c>
      <c r="G199" s="88" t="s">
        <v>984</v>
      </c>
      <c r="H199" s="88" t="s">
        <v>132</v>
      </c>
      <c r="I199" s="90">
        <v>2934.5829119999999</v>
      </c>
      <c r="J199" s="102">
        <v>10447</v>
      </c>
      <c r="K199" s="90"/>
      <c r="L199" s="90">
        <v>1108.2717945640002</v>
      </c>
      <c r="M199" s="91">
        <v>1.0232701737707401E-4</v>
      </c>
      <c r="N199" s="91">
        <f t="shared" si="6"/>
        <v>1.0473073185282308E-2</v>
      </c>
      <c r="O199" s="91">
        <f>L199/'סכום נכסי הקרן'!$C$42</f>
        <v>1.8839520650263785E-3</v>
      </c>
    </row>
    <row r="200" spans="2:15">
      <c r="B200" s="86" t="s">
        <v>1443</v>
      </c>
      <c r="C200" s="87" t="s">
        <v>1444</v>
      </c>
      <c r="D200" s="88" t="s">
        <v>1394</v>
      </c>
      <c r="E200" s="88" t="s">
        <v>683</v>
      </c>
      <c r="F200" s="87" t="s">
        <v>1147</v>
      </c>
      <c r="G200" s="88" t="s">
        <v>158</v>
      </c>
      <c r="H200" s="88" t="s">
        <v>132</v>
      </c>
      <c r="I200" s="90">
        <v>5354.8154210000012</v>
      </c>
      <c r="J200" s="102">
        <v>3958</v>
      </c>
      <c r="K200" s="90"/>
      <c r="L200" s="90">
        <v>766.17609362799999</v>
      </c>
      <c r="M200" s="91">
        <v>1.1989385526282089E-4</v>
      </c>
      <c r="N200" s="91">
        <f t="shared" ref="N200:N211" si="7">IFERROR(L200/$L$11,0)</f>
        <v>7.2402982199294558E-3</v>
      </c>
      <c r="O200" s="91">
        <f>L200/'סכום נכסי הקרן'!$C$42</f>
        <v>1.3024233232716807E-3</v>
      </c>
    </row>
    <row r="201" spans="2:15">
      <c r="B201" s="86" t="s">
        <v>1445</v>
      </c>
      <c r="C201" s="87" t="s">
        <v>1446</v>
      </c>
      <c r="D201" s="88" t="s">
        <v>1410</v>
      </c>
      <c r="E201" s="88" t="s">
        <v>683</v>
      </c>
      <c r="F201" s="87" t="s">
        <v>1447</v>
      </c>
      <c r="G201" s="88" t="s">
        <v>795</v>
      </c>
      <c r="H201" s="88" t="s">
        <v>132</v>
      </c>
      <c r="I201" s="90">
        <v>2060.8198029999999</v>
      </c>
      <c r="J201" s="102">
        <v>564</v>
      </c>
      <c r="K201" s="90"/>
      <c r="L201" s="90">
        <v>42.017230636999997</v>
      </c>
      <c r="M201" s="91">
        <v>1.9862114637187283E-5</v>
      </c>
      <c r="N201" s="91">
        <f t="shared" si="7"/>
        <v>3.9705921747950349E-4</v>
      </c>
      <c r="O201" s="91">
        <f>L201/'סכום נכסי הקרן'!$C$42</f>
        <v>7.1425122261103017E-5</v>
      </c>
    </row>
    <row r="202" spans="2:15">
      <c r="B202" s="86" t="s">
        <v>1450</v>
      </c>
      <c r="C202" s="87" t="s">
        <v>1451</v>
      </c>
      <c r="D202" s="88" t="s">
        <v>1410</v>
      </c>
      <c r="E202" s="88" t="s">
        <v>683</v>
      </c>
      <c r="F202" s="87" t="s">
        <v>1452</v>
      </c>
      <c r="G202" s="88" t="s">
        <v>795</v>
      </c>
      <c r="H202" s="88" t="s">
        <v>132</v>
      </c>
      <c r="I202" s="90">
        <v>4428.1665629999998</v>
      </c>
      <c r="J202" s="102">
        <v>676</v>
      </c>
      <c r="K202" s="90"/>
      <c r="L202" s="90">
        <v>108.21287756300001</v>
      </c>
      <c r="M202" s="91">
        <v>5.7655512741017961E-5</v>
      </c>
      <c r="N202" s="91">
        <f t="shared" si="7"/>
        <v>1.0226023903758621E-3</v>
      </c>
      <c r="O202" s="91">
        <f>L202/'סכום נכסי הקרן'!$C$42</f>
        <v>1.8395115272915811E-4</v>
      </c>
    </row>
    <row r="203" spans="2:15">
      <c r="B203" s="86" t="s">
        <v>1453</v>
      </c>
      <c r="C203" s="87" t="s">
        <v>1454</v>
      </c>
      <c r="D203" s="88" t="s">
        <v>1394</v>
      </c>
      <c r="E203" s="88" t="s">
        <v>683</v>
      </c>
      <c r="F203" s="87" t="s">
        <v>1455</v>
      </c>
      <c r="G203" s="88" t="s">
        <v>837</v>
      </c>
      <c r="H203" s="88" t="s">
        <v>132</v>
      </c>
      <c r="I203" s="90">
        <v>3433.9211610000002</v>
      </c>
      <c r="J203" s="102">
        <v>388</v>
      </c>
      <c r="K203" s="90"/>
      <c r="L203" s="90">
        <v>48.164864977999997</v>
      </c>
      <c r="M203" s="91">
        <v>1.3363922764093172E-4</v>
      </c>
      <c r="N203" s="91">
        <f t="shared" si="7"/>
        <v>4.5515383351633681E-4</v>
      </c>
      <c r="O203" s="91">
        <f>L203/'סכום נכסי הקרן'!$C$42</f>
        <v>8.1875490544914108E-5</v>
      </c>
    </row>
    <row r="204" spans="2:15">
      <c r="B204" s="86" t="s">
        <v>1456</v>
      </c>
      <c r="C204" s="87" t="s">
        <v>1457</v>
      </c>
      <c r="D204" s="88" t="s">
        <v>1394</v>
      </c>
      <c r="E204" s="88" t="s">
        <v>683</v>
      </c>
      <c r="F204" s="87" t="s">
        <v>710</v>
      </c>
      <c r="G204" s="88" t="s">
        <v>711</v>
      </c>
      <c r="H204" s="88" t="s">
        <v>132</v>
      </c>
      <c r="I204" s="90">
        <v>722.30778499999997</v>
      </c>
      <c r="J204" s="102">
        <v>30395</v>
      </c>
      <c r="K204" s="90"/>
      <c r="L204" s="90">
        <v>793.65680678000001</v>
      </c>
      <c r="M204" s="91">
        <v>1.2864673588117735E-5</v>
      </c>
      <c r="N204" s="91">
        <f t="shared" si="7"/>
        <v>7.4999885968174392E-3</v>
      </c>
      <c r="O204" s="91">
        <f>L204/'סכום נכסי הקרן'!$C$42</f>
        <v>1.3491378084232906E-3</v>
      </c>
    </row>
    <row r="205" spans="2:15">
      <c r="B205" s="86" t="s">
        <v>1458</v>
      </c>
      <c r="C205" s="87" t="s">
        <v>1459</v>
      </c>
      <c r="D205" s="88" t="s">
        <v>1394</v>
      </c>
      <c r="E205" s="88" t="s">
        <v>683</v>
      </c>
      <c r="F205" s="87" t="s">
        <v>1460</v>
      </c>
      <c r="G205" s="88" t="s">
        <v>795</v>
      </c>
      <c r="H205" s="88" t="s">
        <v>136</v>
      </c>
      <c r="I205" s="90">
        <v>37111.827899999997</v>
      </c>
      <c r="J205" s="102">
        <v>13.5</v>
      </c>
      <c r="K205" s="90"/>
      <c r="L205" s="90">
        <v>12.103892778000001</v>
      </c>
      <c r="M205" s="91">
        <v>6.9132875263568208E-5</v>
      </c>
      <c r="N205" s="91">
        <f t="shared" si="7"/>
        <v>1.1438074623262788E-4</v>
      </c>
      <c r="O205" s="91">
        <f>L205/'סכום נכסי הקרן'!$C$42</f>
        <v>2.0575416523111868E-5</v>
      </c>
    </row>
    <row r="206" spans="2:15">
      <c r="B206" s="86" t="s">
        <v>1461</v>
      </c>
      <c r="C206" s="87" t="s">
        <v>1462</v>
      </c>
      <c r="D206" s="88" t="s">
        <v>1394</v>
      </c>
      <c r="E206" s="88" t="s">
        <v>683</v>
      </c>
      <c r="F206" s="87" t="s">
        <v>701</v>
      </c>
      <c r="G206" s="88" t="s">
        <v>702</v>
      </c>
      <c r="H206" s="88" t="s">
        <v>132</v>
      </c>
      <c r="I206" s="90">
        <v>65106.981806000003</v>
      </c>
      <c r="J206" s="102">
        <v>885</v>
      </c>
      <c r="K206" s="90"/>
      <c r="L206" s="90">
        <v>2082.9513921870002</v>
      </c>
      <c r="M206" s="91">
        <v>5.8620885163656319E-5</v>
      </c>
      <c r="N206" s="91">
        <f t="shared" si="7"/>
        <v>1.9683711593817311E-2</v>
      </c>
      <c r="O206" s="91">
        <f>L206/'סכום נכסי הקרן'!$C$42</f>
        <v>3.5408106530438791E-3</v>
      </c>
    </row>
    <row r="207" spans="2:15">
      <c r="B207" s="86" t="s">
        <v>1463</v>
      </c>
      <c r="C207" s="87" t="s">
        <v>1464</v>
      </c>
      <c r="D207" s="88" t="s">
        <v>1394</v>
      </c>
      <c r="E207" s="88" t="s">
        <v>683</v>
      </c>
      <c r="F207" s="87" t="s">
        <v>983</v>
      </c>
      <c r="G207" s="88" t="s">
        <v>984</v>
      </c>
      <c r="H207" s="88" t="s">
        <v>132</v>
      </c>
      <c r="I207" s="90">
        <v>1564.8523130000001</v>
      </c>
      <c r="J207" s="102">
        <v>4247</v>
      </c>
      <c r="K207" s="90"/>
      <c r="L207" s="90">
        <v>240.25028895599996</v>
      </c>
      <c r="M207" s="91">
        <v>1.4218840345861002E-5</v>
      </c>
      <c r="N207" s="91">
        <f t="shared" si="7"/>
        <v>2.2703445773527777E-3</v>
      </c>
      <c r="O207" s="91">
        <f>L207/'סכום נכסי הקרן'!$C$42</f>
        <v>4.0840164860453143E-4</v>
      </c>
    </row>
    <row r="208" spans="2:15">
      <c r="B208" s="86" t="s">
        <v>1465</v>
      </c>
      <c r="C208" s="87" t="s">
        <v>1466</v>
      </c>
      <c r="D208" s="88" t="s">
        <v>1394</v>
      </c>
      <c r="E208" s="88" t="s">
        <v>683</v>
      </c>
      <c r="F208" s="87" t="s">
        <v>1467</v>
      </c>
      <c r="G208" s="88" t="s">
        <v>837</v>
      </c>
      <c r="H208" s="88" t="s">
        <v>132</v>
      </c>
      <c r="I208" s="90">
        <v>1948.5160639999999</v>
      </c>
      <c r="J208" s="102">
        <v>924</v>
      </c>
      <c r="K208" s="90"/>
      <c r="L208" s="90">
        <v>65.085502680000005</v>
      </c>
      <c r="M208" s="91">
        <v>8.3125970792202094E-5</v>
      </c>
      <c r="N208" s="91">
        <f t="shared" si="7"/>
        <v>6.1505240520597266E-4</v>
      </c>
      <c r="O208" s="91">
        <f>L208/'סכום נכסי הקרן'!$C$42</f>
        <v>1.1063889542141099E-4</v>
      </c>
    </row>
    <row r="209" spans="2:15">
      <c r="B209" s="86" t="s">
        <v>1468</v>
      </c>
      <c r="C209" s="87" t="s">
        <v>1469</v>
      </c>
      <c r="D209" s="88" t="s">
        <v>1394</v>
      </c>
      <c r="E209" s="88" t="s">
        <v>683</v>
      </c>
      <c r="F209" s="87" t="s">
        <v>1470</v>
      </c>
      <c r="G209" s="88" t="s">
        <v>795</v>
      </c>
      <c r="H209" s="88" t="s">
        <v>132</v>
      </c>
      <c r="I209" s="90">
        <v>555.37710900000002</v>
      </c>
      <c r="J209" s="102">
        <v>9980</v>
      </c>
      <c r="K209" s="90"/>
      <c r="L209" s="90">
        <v>200.36728738299999</v>
      </c>
      <c r="M209" s="91">
        <v>9.7820018858870651E-6</v>
      </c>
      <c r="N209" s="91">
        <f t="shared" si="7"/>
        <v>1.8934536410576044E-3</v>
      </c>
      <c r="O209" s="91">
        <f>L209/'סכום נכסי הקרן'!$C$42</f>
        <v>3.4060450394971946E-4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102"/>
      <c r="K210" s="87"/>
      <c r="L210" s="87"/>
      <c r="M210" s="87"/>
      <c r="N210" s="91"/>
      <c r="O210" s="87"/>
    </row>
    <row r="211" spans="2:15">
      <c r="B211" s="85" t="s">
        <v>65</v>
      </c>
      <c r="C211" s="80"/>
      <c r="D211" s="81"/>
      <c r="E211" s="81"/>
      <c r="F211" s="80"/>
      <c r="G211" s="81"/>
      <c r="H211" s="81"/>
      <c r="I211" s="83"/>
      <c r="J211" s="100"/>
      <c r="K211" s="83">
        <v>3.734703745</v>
      </c>
      <c r="L211" s="83">
        <f>SUM(L212:L247)</f>
        <v>14642.299277082004</v>
      </c>
      <c r="M211" s="84"/>
      <c r="N211" s="84">
        <f t="shared" si="7"/>
        <v>0.13836846943309128</v>
      </c>
      <c r="O211" s="84">
        <f>L211/'סכום נכסי הקרן'!$C$42</f>
        <v>2.4890455658167433E-2</v>
      </c>
    </row>
    <row r="212" spans="2:15">
      <c r="B212" s="86" t="s">
        <v>1471</v>
      </c>
      <c r="C212" s="87" t="s">
        <v>1472</v>
      </c>
      <c r="D212" s="88" t="s">
        <v>1410</v>
      </c>
      <c r="E212" s="88" t="s">
        <v>683</v>
      </c>
      <c r="F212" s="87"/>
      <c r="G212" s="88" t="s">
        <v>749</v>
      </c>
      <c r="H212" s="88" t="s">
        <v>132</v>
      </c>
      <c r="I212" s="90">
        <v>761.80425000000002</v>
      </c>
      <c r="J212" s="102">
        <v>13520</v>
      </c>
      <c r="K212" s="90"/>
      <c r="L212" s="90">
        <v>372.33030357899997</v>
      </c>
      <c r="M212" s="91">
        <v>1.0178262631032542E-5</v>
      </c>
      <c r="N212" s="91">
        <f t="shared" ref="N212:N247" si="8">IFERROR(L212/$L$11,0)</f>
        <v>3.5184893611907783E-3</v>
      </c>
      <c r="O212" s="91">
        <f>L212/'סכום נכסי הקרן'!$C$42</f>
        <v>6.3292456574292808E-4</v>
      </c>
    </row>
    <row r="213" spans="2:15">
      <c r="B213" s="86" t="s">
        <v>1473</v>
      </c>
      <c r="C213" s="87" t="s">
        <v>1474</v>
      </c>
      <c r="D213" s="88" t="s">
        <v>1394</v>
      </c>
      <c r="E213" s="88" t="s">
        <v>683</v>
      </c>
      <c r="F213" s="87"/>
      <c r="G213" s="88" t="s">
        <v>829</v>
      </c>
      <c r="H213" s="88" t="s">
        <v>132</v>
      </c>
      <c r="I213" s="90">
        <v>919.87314700000002</v>
      </c>
      <c r="J213" s="102">
        <v>10400</v>
      </c>
      <c r="K213" s="90"/>
      <c r="L213" s="90">
        <v>345.83550829700005</v>
      </c>
      <c r="M213" s="91">
        <v>1.5413424044906166E-7</v>
      </c>
      <c r="N213" s="91">
        <f t="shared" si="8"/>
        <v>3.2681158234191881E-3</v>
      </c>
      <c r="O213" s="91">
        <f>L213/'סכום נכסי הקרן'!$C$42</f>
        <v>5.8788604312708212E-4</v>
      </c>
    </row>
    <row r="214" spans="2:15">
      <c r="B214" s="86" t="s">
        <v>1475</v>
      </c>
      <c r="C214" s="87" t="s">
        <v>1476</v>
      </c>
      <c r="D214" s="88" t="s">
        <v>1394</v>
      </c>
      <c r="E214" s="88" t="s">
        <v>683</v>
      </c>
      <c r="F214" s="87"/>
      <c r="G214" s="88" t="s">
        <v>1415</v>
      </c>
      <c r="H214" s="88" t="s">
        <v>132</v>
      </c>
      <c r="I214" s="90">
        <v>1020.817695</v>
      </c>
      <c r="J214" s="102">
        <v>10329</v>
      </c>
      <c r="K214" s="90"/>
      <c r="L214" s="90">
        <v>381.16653887500001</v>
      </c>
      <c r="M214" s="91">
        <v>9.9618602358808145E-8</v>
      </c>
      <c r="N214" s="91">
        <f t="shared" si="8"/>
        <v>3.6019910251249305E-3</v>
      </c>
      <c r="O214" s="91">
        <f>L214/'סכום נכסי הקרן'!$C$42</f>
        <v>6.4794528883144382E-4</v>
      </c>
    </row>
    <row r="215" spans="2:15">
      <c r="B215" s="86" t="s">
        <v>1477</v>
      </c>
      <c r="C215" s="87" t="s">
        <v>1478</v>
      </c>
      <c r="D215" s="88" t="s">
        <v>1394</v>
      </c>
      <c r="E215" s="88" t="s">
        <v>683</v>
      </c>
      <c r="F215" s="87"/>
      <c r="G215" s="88" t="s">
        <v>754</v>
      </c>
      <c r="H215" s="88" t="s">
        <v>132</v>
      </c>
      <c r="I215" s="90">
        <v>1047.733763</v>
      </c>
      <c r="J215" s="102">
        <v>16490</v>
      </c>
      <c r="K215" s="90"/>
      <c r="L215" s="90">
        <v>624.56824040100003</v>
      </c>
      <c r="M215" s="91">
        <v>6.6220284344289887E-8</v>
      </c>
      <c r="N215" s="91">
        <f t="shared" si="8"/>
        <v>5.9021161803508582E-3</v>
      </c>
      <c r="O215" s="91">
        <f>L215/'סכום נכסי הקרן'!$C$42</f>
        <v>1.0617040260564048E-3</v>
      </c>
    </row>
    <row r="216" spans="2:15">
      <c r="B216" s="86" t="s">
        <v>1479</v>
      </c>
      <c r="C216" s="87" t="s">
        <v>1480</v>
      </c>
      <c r="D216" s="88" t="s">
        <v>29</v>
      </c>
      <c r="E216" s="88" t="s">
        <v>683</v>
      </c>
      <c r="F216" s="87"/>
      <c r="G216" s="88" t="s">
        <v>744</v>
      </c>
      <c r="H216" s="88" t="s">
        <v>134</v>
      </c>
      <c r="I216" s="90">
        <v>21206.7588</v>
      </c>
      <c r="J216" s="102">
        <v>132.44999999999999</v>
      </c>
      <c r="K216" s="90"/>
      <c r="L216" s="90">
        <v>110.44901785499999</v>
      </c>
      <c r="M216" s="91">
        <v>1.3797270960109292E-5</v>
      </c>
      <c r="N216" s="91">
        <f t="shared" si="8"/>
        <v>1.0437337239039229E-3</v>
      </c>
      <c r="O216" s="91">
        <f>L216/'סכום נכסי הקרן'!$C$42</f>
        <v>1.8775236930930161E-4</v>
      </c>
    </row>
    <row r="217" spans="2:15">
      <c r="B217" s="86" t="s">
        <v>1481</v>
      </c>
      <c r="C217" s="87" t="s">
        <v>1482</v>
      </c>
      <c r="D217" s="88" t="s">
        <v>29</v>
      </c>
      <c r="E217" s="88" t="s">
        <v>683</v>
      </c>
      <c r="F217" s="87"/>
      <c r="G217" s="88" t="s">
        <v>711</v>
      </c>
      <c r="H217" s="88" t="s">
        <v>134</v>
      </c>
      <c r="I217" s="90">
        <v>259.01344499999999</v>
      </c>
      <c r="J217" s="102">
        <v>62520</v>
      </c>
      <c r="K217" s="90"/>
      <c r="L217" s="90">
        <v>636.76161630199999</v>
      </c>
      <c r="M217" s="91">
        <v>6.4249288956045124E-7</v>
      </c>
      <c r="N217" s="91">
        <f t="shared" si="8"/>
        <v>6.0173425344033577E-3</v>
      </c>
      <c r="O217" s="91">
        <f>L217/'סכום נכסי הקרן'!$C$42</f>
        <v>1.0824315550082436E-3</v>
      </c>
    </row>
    <row r="218" spans="2:15">
      <c r="B218" s="86" t="s">
        <v>1483</v>
      </c>
      <c r="C218" s="87" t="s">
        <v>1484</v>
      </c>
      <c r="D218" s="88" t="s">
        <v>1410</v>
      </c>
      <c r="E218" s="88" t="s">
        <v>683</v>
      </c>
      <c r="F218" s="87"/>
      <c r="G218" s="88" t="s">
        <v>749</v>
      </c>
      <c r="H218" s="88" t="s">
        <v>132</v>
      </c>
      <c r="I218" s="90">
        <v>905.02344899999991</v>
      </c>
      <c r="J218" s="102">
        <v>21243</v>
      </c>
      <c r="K218" s="90"/>
      <c r="L218" s="90">
        <v>694.99868454499983</v>
      </c>
      <c r="M218" s="91">
        <v>1.5104440620358783E-6</v>
      </c>
      <c r="N218" s="91">
        <f t="shared" si="8"/>
        <v>6.5676778229100579E-3</v>
      </c>
      <c r="O218" s="91">
        <f>L218/'סכום נכסי הקרן'!$C$42</f>
        <v>1.1814287915305757E-3</v>
      </c>
    </row>
    <row r="219" spans="2:15">
      <c r="B219" s="86" t="s">
        <v>1485</v>
      </c>
      <c r="C219" s="87" t="s">
        <v>1486</v>
      </c>
      <c r="D219" s="88" t="s">
        <v>1394</v>
      </c>
      <c r="E219" s="88" t="s">
        <v>683</v>
      </c>
      <c r="F219" s="87"/>
      <c r="G219" s="88" t="s">
        <v>711</v>
      </c>
      <c r="H219" s="88" t="s">
        <v>132</v>
      </c>
      <c r="I219" s="90">
        <v>237.68292600000001</v>
      </c>
      <c r="J219" s="102">
        <v>64154</v>
      </c>
      <c r="K219" s="90"/>
      <c r="L219" s="90">
        <v>551.226422211</v>
      </c>
      <c r="M219" s="91">
        <v>5.7008739614261861E-7</v>
      </c>
      <c r="N219" s="91">
        <f t="shared" si="8"/>
        <v>5.2090423033352299E-3</v>
      </c>
      <c r="O219" s="91">
        <f>L219/'סכום נכסי הקרן'!$C$42</f>
        <v>9.3703021363099911E-4</v>
      </c>
    </row>
    <row r="220" spans="2:15">
      <c r="B220" s="86" t="s">
        <v>1487</v>
      </c>
      <c r="C220" s="87" t="s">
        <v>1488</v>
      </c>
      <c r="D220" s="88" t="s">
        <v>1394</v>
      </c>
      <c r="E220" s="88" t="s">
        <v>683</v>
      </c>
      <c r="F220" s="87"/>
      <c r="G220" s="88" t="s">
        <v>768</v>
      </c>
      <c r="H220" s="88" t="s">
        <v>132</v>
      </c>
      <c r="I220" s="90">
        <v>2790.3629999999998</v>
      </c>
      <c r="J220" s="102">
        <v>1015</v>
      </c>
      <c r="K220" s="90"/>
      <c r="L220" s="90">
        <v>102.384696787</v>
      </c>
      <c r="M220" s="91">
        <v>8.3545675919498907E-5</v>
      </c>
      <c r="N220" s="91">
        <f t="shared" si="8"/>
        <v>9.6752658306623312E-4</v>
      </c>
      <c r="O220" s="91">
        <f>L220/'סכום נכסי הקרן'!$C$42</f>
        <v>1.7404382380303322E-4</v>
      </c>
    </row>
    <row r="221" spans="2:15">
      <c r="B221" s="86" t="s">
        <v>1489</v>
      </c>
      <c r="C221" s="87" t="s">
        <v>1490</v>
      </c>
      <c r="D221" s="88" t="s">
        <v>1394</v>
      </c>
      <c r="E221" s="88" t="s">
        <v>683</v>
      </c>
      <c r="F221" s="87"/>
      <c r="G221" s="88" t="s">
        <v>795</v>
      </c>
      <c r="H221" s="88" t="s">
        <v>132</v>
      </c>
      <c r="I221" s="90">
        <v>366.65369800000002</v>
      </c>
      <c r="J221" s="102">
        <v>13726</v>
      </c>
      <c r="K221" s="90"/>
      <c r="L221" s="90">
        <v>181.93169511299996</v>
      </c>
      <c r="M221" s="91">
        <v>1.6446498337859586E-6</v>
      </c>
      <c r="N221" s="91">
        <f t="shared" si="8"/>
        <v>1.7192388789344804E-3</v>
      </c>
      <c r="O221" s="91">
        <f>L221/'סכום נכסי הקרן'!$C$42</f>
        <v>3.0926582665286148E-4</v>
      </c>
    </row>
    <row r="222" spans="2:15">
      <c r="B222" s="86" t="s">
        <v>1491</v>
      </c>
      <c r="C222" s="87" t="s">
        <v>1492</v>
      </c>
      <c r="D222" s="88" t="s">
        <v>1410</v>
      </c>
      <c r="E222" s="88" t="s">
        <v>683</v>
      </c>
      <c r="F222" s="87"/>
      <c r="G222" s="88" t="s">
        <v>749</v>
      </c>
      <c r="H222" s="88" t="s">
        <v>132</v>
      </c>
      <c r="I222" s="90">
        <v>274.24952999999999</v>
      </c>
      <c r="J222" s="102">
        <v>41288</v>
      </c>
      <c r="K222" s="90">
        <v>1.239265064</v>
      </c>
      <c r="L222" s="90">
        <v>410.57347266000005</v>
      </c>
      <c r="M222" s="91">
        <v>9.2551102292604242E-7</v>
      </c>
      <c r="N222" s="91">
        <f t="shared" si="8"/>
        <v>3.8798840214058811E-3</v>
      </c>
      <c r="O222" s="91">
        <f>L222/'סכום נכסי הקרן'!$C$42</f>
        <v>6.9793415789955898E-4</v>
      </c>
    </row>
    <row r="223" spans="2:15">
      <c r="B223" s="86" t="s">
        <v>1493</v>
      </c>
      <c r="C223" s="87" t="s">
        <v>1494</v>
      </c>
      <c r="D223" s="88" t="s">
        <v>29</v>
      </c>
      <c r="E223" s="88" t="s">
        <v>683</v>
      </c>
      <c r="F223" s="87"/>
      <c r="G223" s="88" t="s">
        <v>749</v>
      </c>
      <c r="H223" s="88" t="s">
        <v>134</v>
      </c>
      <c r="I223" s="90">
        <v>929.40118500000017</v>
      </c>
      <c r="J223" s="102">
        <v>9974</v>
      </c>
      <c r="K223" s="90"/>
      <c r="L223" s="90">
        <v>364.50894021700003</v>
      </c>
      <c r="M223" s="91">
        <v>9.4836855612244908E-6</v>
      </c>
      <c r="N223" s="91">
        <f t="shared" si="8"/>
        <v>3.4445781497887623E-3</v>
      </c>
      <c r="O223" s="91">
        <f>L223/'סכום נכסי הקרן'!$C$42</f>
        <v>6.19629024225553E-4</v>
      </c>
    </row>
    <row r="224" spans="2:15">
      <c r="B224" s="86" t="s">
        <v>1495</v>
      </c>
      <c r="C224" s="87" t="s">
        <v>1496</v>
      </c>
      <c r="D224" s="88" t="s">
        <v>1410</v>
      </c>
      <c r="E224" s="88" t="s">
        <v>683</v>
      </c>
      <c r="F224" s="87"/>
      <c r="G224" s="88" t="s">
        <v>749</v>
      </c>
      <c r="H224" s="88" t="s">
        <v>132</v>
      </c>
      <c r="I224" s="90">
        <v>853.22076000000004</v>
      </c>
      <c r="J224" s="102">
        <v>8714</v>
      </c>
      <c r="K224" s="90"/>
      <c r="L224" s="90">
        <v>268.77401014999998</v>
      </c>
      <c r="M224" s="91">
        <v>1.4932109905495275E-6</v>
      </c>
      <c r="N224" s="91">
        <f t="shared" si="8"/>
        <v>2.5398912905747564E-3</v>
      </c>
      <c r="O224" s="91">
        <f>L224/'סכום נכסי הקרן'!$C$42</f>
        <v>4.5688914391863312E-4</v>
      </c>
    </row>
    <row r="225" spans="2:15">
      <c r="B225" s="86" t="s">
        <v>1406</v>
      </c>
      <c r="C225" s="87" t="s">
        <v>1407</v>
      </c>
      <c r="D225" s="88" t="s">
        <v>121</v>
      </c>
      <c r="E225" s="88" t="s">
        <v>683</v>
      </c>
      <c r="F225" s="87"/>
      <c r="G225" s="88" t="s">
        <v>127</v>
      </c>
      <c r="H225" s="88" t="s">
        <v>135</v>
      </c>
      <c r="I225" s="90">
        <v>11072.97796</v>
      </c>
      <c r="J225" s="102">
        <v>1302</v>
      </c>
      <c r="K225" s="90"/>
      <c r="L225" s="90">
        <v>644.03699700900006</v>
      </c>
      <c r="M225" s="91">
        <v>6.1881695040744264E-5</v>
      </c>
      <c r="N225" s="91">
        <f t="shared" si="8"/>
        <v>6.0860942566513991E-3</v>
      </c>
      <c r="O225" s="91">
        <f>L225/'סכום נכסי הקרן'!$C$42</f>
        <v>1.0947989801958513E-3</v>
      </c>
    </row>
    <row r="226" spans="2:15">
      <c r="B226" s="86" t="s">
        <v>1497</v>
      </c>
      <c r="C226" s="87" t="s">
        <v>1498</v>
      </c>
      <c r="D226" s="88" t="s">
        <v>1410</v>
      </c>
      <c r="E226" s="88" t="s">
        <v>683</v>
      </c>
      <c r="F226" s="87"/>
      <c r="G226" s="88" t="s">
        <v>1499</v>
      </c>
      <c r="H226" s="88" t="s">
        <v>132</v>
      </c>
      <c r="I226" s="90">
        <v>424.07509499999998</v>
      </c>
      <c r="J226" s="102">
        <v>24646</v>
      </c>
      <c r="K226" s="90"/>
      <c r="L226" s="90">
        <v>377.83093612300001</v>
      </c>
      <c r="M226" s="91">
        <v>1.8304490959612168E-6</v>
      </c>
      <c r="N226" s="91">
        <f t="shared" si="8"/>
        <v>3.5704698658659165E-3</v>
      </c>
      <c r="O226" s="91">
        <f>L226/'סכום נכסי הקרן'!$C$42</f>
        <v>6.4227509518078772E-4</v>
      </c>
    </row>
    <row r="227" spans="2:15">
      <c r="B227" s="86" t="s">
        <v>1500</v>
      </c>
      <c r="C227" s="87" t="s">
        <v>1501</v>
      </c>
      <c r="D227" s="88" t="s">
        <v>1394</v>
      </c>
      <c r="E227" s="88" t="s">
        <v>683</v>
      </c>
      <c r="F227" s="87"/>
      <c r="G227" s="88" t="s">
        <v>795</v>
      </c>
      <c r="H227" s="88" t="s">
        <v>132</v>
      </c>
      <c r="I227" s="90">
        <v>642.48108100000002</v>
      </c>
      <c r="J227" s="102">
        <v>6646</v>
      </c>
      <c r="K227" s="90"/>
      <c r="L227" s="90">
        <v>154.35794285899999</v>
      </c>
      <c r="M227" s="91">
        <v>8.1942189074270987E-7</v>
      </c>
      <c r="N227" s="91">
        <f t="shared" si="8"/>
        <v>1.4586692905307684E-3</v>
      </c>
      <c r="O227" s="91">
        <f>L227/'סכום נכסי הקרן'!$C$42</f>
        <v>2.6239318426112267E-4</v>
      </c>
    </row>
    <row r="228" spans="2:15">
      <c r="B228" s="86" t="s">
        <v>1432</v>
      </c>
      <c r="C228" s="87" t="s">
        <v>1433</v>
      </c>
      <c r="D228" s="88" t="s">
        <v>1394</v>
      </c>
      <c r="E228" s="88" t="s">
        <v>683</v>
      </c>
      <c r="F228" s="87"/>
      <c r="G228" s="88" t="s">
        <v>749</v>
      </c>
      <c r="H228" s="88" t="s">
        <v>132</v>
      </c>
      <c r="I228" s="90">
        <v>3654.6974719999998</v>
      </c>
      <c r="J228" s="102">
        <v>1297</v>
      </c>
      <c r="K228" s="90"/>
      <c r="L228" s="90">
        <v>171.35615575100002</v>
      </c>
      <c r="M228" s="91">
        <v>1.4026964213887652E-5</v>
      </c>
      <c r="N228" s="91">
        <f t="shared" si="8"/>
        <v>1.6193009410970997E-3</v>
      </c>
      <c r="O228" s="91">
        <f>L228/'סכום נכסי הקרן'!$C$42</f>
        <v>2.9128845926199893E-4</v>
      </c>
    </row>
    <row r="229" spans="2:15">
      <c r="B229" s="86" t="s">
        <v>1502</v>
      </c>
      <c r="C229" s="87" t="s">
        <v>1503</v>
      </c>
      <c r="D229" s="88" t="s">
        <v>1394</v>
      </c>
      <c r="E229" s="88" t="s">
        <v>683</v>
      </c>
      <c r="F229" s="87"/>
      <c r="G229" s="88" t="s">
        <v>829</v>
      </c>
      <c r="H229" s="88" t="s">
        <v>132</v>
      </c>
      <c r="I229" s="90">
        <v>975.10943999999984</v>
      </c>
      <c r="J229" s="102">
        <v>21194</v>
      </c>
      <c r="K229" s="90"/>
      <c r="L229" s="90">
        <v>747.09287139000003</v>
      </c>
      <c r="M229" s="91">
        <v>4.3810118410096108E-7</v>
      </c>
      <c r="N229" s="91">
        <f t="shared" si="8"/>
        <v>7.0599634102826887E-3</v>
      </c>
      <c r="O229" s="91">
        <f>L229/'סכום נכסי הקרן'!$C$42</f>
        <v>1.2699837393005116E-3</v>
      </c>
    </row>
    <row r="230" spans="2:15">
      <c r="B230" s="86" t="s">
        <v>1504</v>
      </c>
      <c r="C230" s="87" t="s">
        <v>1505</v>
      </c>
      <c r="D230" s="88" t="s">
        <v>1410</v>
      </c>
      <c r="E230" s="88" t="s">
        <v>683</v>
      </c>
      <c r="F230" s="87"/>
      <c r="G230" s="88" t="s">
        <v>768</v>
      </c>
      <c r="H230" s="88" t="s">
        <v>132</v>
      </c>
      <c r="I230" s="90">
        <v>1673.4401600000001</v>
      </c>
      <c r="J230" s="102">
        <v>8780</v>
      </c>
      <c r="K230" s="90"/>
      <c r="L230" s="90">
        <v>531.14488642899994</v>
      </c>
      <c r="M230" s="91">
        <v>9.9494631543534314E-7</v>
      </c>
      <c r="N230" s="91">
        <f t="shared" si="8"/>
        <v>5.0192735165183727E-3</v>
      </c>
      <c r="O230" s="91">
        <f>L230/'סכום נכסי הקרן'!$C$42</f>
        <v>9.0289359570842203E-4</v>
      </c>
    </row>
    <row r="231" spans="2:15">
      <c r="B231" s="86" t="s">
        <v>1506</v>
      </c>
      <c r="C231" s="87" t="s">
        <v>1507</v>
      </c>
      <c r="D231" s="88" t="s">
        <v>1410</v>
      </c>
      <c r="E231" s="88" t="s">
        <v>683</v>
      </c>
      <c r="F231" s="87"/>
      <c r="G231" s="88" t="s">
        <v>882</v>
      </c>
      <c r="H231" s="88" t="s">
        <v>132</v>
      </c>
      <c r="I231" s="90">
        <v>334.84356000000002</v>
      </c>
      <c r="J231" s="102">
        <v>7385</v>
      </c>
      <c r="K231" s="90">
        <v>0.64154351899999995</v>
      </c>
      <c r="L231" s="90">
        <v>90.033975334000019</v>
      </c>
      <c r="M231" s="91">
        <v>6.7070135861871145E-7</v>
      </c>
      <c r="N231" s="91">
        <f t="shared" si="8"/>
        <v>8.5081332707365241E-4</v>
      </c>
      <c r="O231" s="91">
        <f>L231/'סכום נכסי הקרן'!$C$42</f>
        <v>1.5304882302788608E-4</v>
      </c>
    </row>
    <row r="232" spans="2:15">
      <c r="B232" s="86" t="s">
        <v>1441</v>
      </c>
      <c r="C232" s="87" t="s">
        <v>1442</v>
      </c>
      <c r="D232" s="88" t="s">
        <v>1410</v>
      </c>
      <c r="E232" s="88" t="s">
        <v>683</v>
      </c>
      <c r="F232" s="87"/>
      <c r="G232" s="88" t="s">
        <v>546</v>
      </c>
      <c r="H232" s="88" t="s">
        <v>132</v>
      </c>
      <c r="I232" s="90">
        <v>3176.9008250000002</v>
      </c>
      <c r="J232" s="102">
        <v>8477</v>
      </c>
      <c r="K232" s="90"/>
      <c r="L232" s="90">
        <v>973.54076679899981</v>
      </c>
      <c r="M232" s="91">
        <v>5.274097134204878E-5</v>
      </c>
      <c r="N232" s="91">
        <f t="shared" si="8"/>
        <v>9.1998765551485739E-3</v>
      </c>
      <c r="O232" s="91">
        <f>L232/'סכום נכסי הקרן'!$C$42</f>
        <v>1.6549226886351338E-3</v>
      </c>
    </row>
    <row r="233" spans="2:15">
      <c r="B233" s="86" t="s">
        <v>1508</v>
      </c>
      <c r="C233" s="87" t="s">
        <v>1509</v>
      </c>
      <c r="D233" s="88" t="s">
        <v>1410</v>
      </c>
      <c r="E233" s="88" t="s">
        <v>683</v>
      </c>
      <c r="F233" s="87"/>
      <c r="G233" s="88" t="s">
        <v>795</v>
      </c>
      <c r="H233" s="88" t="s">
        <v>132</v>
      </c>
      <c r="I233" s="90">
        <v>647.09634100000005</v>
      </c>
      <c r="J233" s="102">
        <v>19974</v>
      </c>
      <c r="K233" s="90"/>
      <c r="L233" s="90">
        <v>467.24244880100002</v>
      </c>
      <c r="M233" s="91">
        <v>2.1383984066089054E-6</v>
      </c>
      <c r="N233" s="91">
        <f t="shared" si="8"/>
        <v>4.4154009743507996E-3</v>
      </c>
      <c r="O233" s="91">
        <f>L233/'סכום נכסי הקרן'!$C$42</f>
        <v>7.9426579346713927E-4</v>
      </c>
    </row>
    <row r="234" spans="2:15">
      <c r="B234" s="86" t="s">
        <v>1510</v>
      </c>
      <c r="C234" s="87" t="s">
        <v>1511</v>
      </c>
      <c r="D234" s="88" t="s">
        <v>1410</v>
      </c>
      <c r="E234" s="88" t="s">
        <v>683</v>
      </c>
      <c r="F234" s="87"/>
      <c r="G234" s="88" t="s">
        <v>837</v>
      </c>
      <c r="H234" s="88" t="s">
        <v>132</v>
      </c>
      <c r="I234" s="90">
        <v>2590.13445</v>
      </c>
      <c r="J234" s="102">
        <v>4080</v>
      </c>
      <c r="K234" s="90"/>
      <c r="L234" s="90">
        <v>382.02411029899997</v>
      </c>
      <c r="M234" s="91">
        <v>4.5888550843632654E-7</v>
      </c>
      <c r="N234" s="91">
        <f t="shared" si="8"/>
        <v>3.6100950013600126E-3</v>
      </c>
      <c r="O234" s="91">
        <f>L234/'סכום נכסי הקרן'!$C$42</f>
        <v>6.4940307514620599E-4</v>
      </c>
    </row>
    <row r="235" spans="2:15">
      <c r="B235" s="86" t="s">
        <v>1512</v>
      </c>
      <c r="C235" s="87" t="s">
        <v>1513</v>
      </c>
      <c r="D235" s="88" t="s">
        <v>1394</v>
      </c>
      <c r="E235" s="88" t="s">
        <v>683</v>
      </c>
      <c r="F235" s="87"/>
      <c r="G235" s="88" t="s">
        <v>711</v>
      </c>
      <c r="H235" s="88" t="s">
        <v>132</v>
      </c>
      <c r="I235" s="90">
        <v>822.74858999999992</v>
      </c>
      <c r="J235" s="102">
        <v>12758</v>
      </c>
      <c r="K235" s="90"/>
      <c r="L235" s="90">
        <v>379.45304838099997</v>
      </c>
      <c r="M235" s="91">
        <v>7.3789111210762327E-7</v>
      </c>
      <c r="N235" s="91">
        <f t="shared" si="8"/>
        <v>3.5857986872580194E-3</v>
      </c>
      <c r="O235" s="91">
        <f>L235/'סכום נכסי הקרן'!$C$42</f>
        <v>6.4503252503973838E-4</v>
      </c>
    </row>
    <row r="236" spans="2:15">
      <c r="B236" s="86" t="s">
        <v>1514</v>
      </c>
      <c r="C236" s="87" t="s">
        <v>1515</v>
      </c>
      <c r="D236" s="88" t="s">
        <v>1410</v>
      </c>
      <c r="E236" s="88" t="s">
        <v>683</v>
      </c>
      <c r="F236" s="87"/>
      <c r="G236" s="88" t="s">
        <v>749</v>
      </c>
      <c r="H236" s="88" t="s">
        <v>132</v>
      </c>
      <c r="I236" s="90">
        <v>1096.99812</v>
      </c>
      <c r="J236" s="102">
        <v>9793</v>
      </c>
      <c r="K236" s="90"/>
      <c r="L236" s="90">
        <v>388.35592859800005</v>
      </c>
      <c r="M236" s="91">
        <v>7.4972120933464097E-7</v>
      </c>
      <c r="N236" s="91">
        <f t="shared" si="8"/>
        <v>3.6699301399664456E-3</v>
      </c>
      <c r="O236" s="91">
        <f>L236/'סכום נכסי הקרן'!$C$42</f>
        <v>6.6016653788006168E-4</v>
      </c>
    </row>
    <row r="237" spans="2:15">
      <c r="B237" s="86" t="s">
        <v>1516</v>
      </c>
      <c r="C237" s="87" t="s">
        <v>1517</v>
      </c>
      <c r="D237" s="88" t="s">
        <v>29</v>
      </c>
      <c r="E237" s="88" t="s">
        <v>683</v>
      </c>
      <c r="F237" s="87"/>
      <c r="G237" s="88" t="s">
        <v>126</v>
      </c>
      <c r="H237" s="88" t="s">
        <v>134</v>
      </c>
      <c r="I237" s="90">
        <v>758.75703299999998</v>
      </c>
      <c r="J237" s="102">
        <v>13654</v>
      </c>
      <c r="K237" s="90"/>
      <c r="L237" s="90">
        <v>407.37861467499999</v>
      </c>
      <c r="M237" s="91">
        <v>1.7758649821116993E-6</v>
      </c>
      <c r="N237" s="91">
        <f t="shared" si="8"/>
        <v>3.8496928880957957E-3</v>
      </c>
      <c r="O237" s="91">
        <f>L237/'סכום נכסי הקרן'!$C$42</f>
        <v>6.925032163851854E-4</v>
      </c>
    </row>
    <row r="238" spans="2:15">
      <c r="B238" s="86" t="s">
        <v>1518</v>
      </c>
      <c r="C238" s="87" t="s">
        <v>1519</v>
      </c>
      <c r="D238" s="88" t="s">
        <v>29</v>
      </c>
      <c r="E238" s="88" t="s">
        <v>683</v>
      </c>
      <c r="F238" s="87"/>
      <c r="G238" s="88" t="s">
        <v>754</v>
      </c>
      <c r="H238" s="88" t="s">
        <v>132</v>
      </c>
      <c r="I238" s="90">
        <v>111.528142</v>
      </c>
      <c r="J238" s="102">
        <v>122850</v>
      </c>
      <c r="K238" s="90"/>
      <c r="L238" s="90">
        <v>495.299546534</v>
      </c>
      <c r="M238" s="91">
        <v>4.6705278234966867E-7</v>
      </c>
      <c r="N238" s="91">
        <f t="shared" si="8"/>
        <v>4.6805381359799345E-3</v>
      </c>
      <c r="O238" s="91">
        <f>L238/'סכום נכסי הקרן'!$C$42</f>
        <v>8.419600752056066E-4</v>
      </c>
    </row>
    <row r="239" spans="2:15">
      <c r="B239" s="86" t="s">
        <v>1448</v>
      </c>
      <c r="C239" s="87" t="s">
        <v>1449</v>
      </c>
      <c r="D239" s="88" t="s">
        <v>1394</v>
      </c>
      <c r="E239" s="88" t="s">
        <v>683</v>
      </c>
      <c r="F239" s="87"/>
      <c r="G239" s="88" t="s">
        <v>158</v>
      </c>
      <c r="H239" s="88" t="s">
        <v>132</v>
      </c>
      <c r="I239" s="90">
        <v>339.37790000000001</v>
      </c>
      <c r="J239" s="102">
        <v>2172</v>
      </c>
      <c r="K239" s="90"/>
      <c r="L239" s="90">
        <v>26.647206052999998</v>
      </c>
      <c r="M239" s="91">
        <v>5.9054588960429907E-6</v>
      </c>
      <c r="N239" s="91">
        <f t="shared" si="8"/>
        <v>2.5181380645544397E-4</v>
      </c>
      <c r="O239" s="91">
        <f>L239/'סכום נכסי הקרן'!$C$42</f>
        <v>4.5297605801185715E-5</v>
      </c>
    </row>
    <row r="240" spans="2:15">
      <c r="B240" s="86" t="s">
        <v>1520</v>
      </c>
      <c r="C240" s="87" t="s">
        <v>1521</v>
      </c>
      <c r="D240" s="88" t="s">
        <v>29</v>
      </c>
      <c r="E240" s="88" t="s">
        <v>683</v>
      </c>
      <c r="F240" s="87"/>
      <c r="G240" s="88" t="s">
        <v>749</v>
      </c>
      <c r="H240" s="88" t="s">
        <v>134</v>
      </c>
      <c r="I240" s="90">
        <v>1154.8952429999999</v>
      </c>
      <c r="J240" s="102">
        <v>15368</v>
      </c>
      <c r="K240" s="90"/>
      <c r="L240" s="90">
        <v>697.90376816100002</v>
      </c>
      <c r="M240" s="91">
        <v>2.022254523795787E-6</v>
      </c>
      <c r="N240" s="91">
        <f t="shared" si="8"/>
        <v>6.5951306133437476E-3</v>
      </c>
      <c r="O240" s="91">
        <f>L240/'סכום נכסי הקרן'!$C$42</f>
        <v>1.1863671453750772E-3</v>
      </c>
    </row>
    <row r="241" spans="2:15">
      <c r="B241" s="86" t="s">
        <v>1522</v>
      </c>
      <c r="C241" s="87" t="s">
        <v>1523</v>
      </c>
      <c r="D241" s="88" t="s">
        <v>1394</v>
      </c>
      <c r="E241" s="88" t="s">
        <v>683</v>
      </c>
      <c r="F241" s="87"/>
      <c r="G241" s="88" t="s">
        <v>795</v>
      </c>
      <c r="H241" s="88" t="s">
        <v>132</v>
      </c>
      <c r="I241" s="90">
        <v>3069.3993</v>
      </c>
      <c r="J241" s="102">
        <v>1636</v>
      </c>
      <c r="K241" s="90"/>
      <c r="L241" s="90">
        <v>181.52857176099999</v>
      </c>
      <c r="M241" s="91">
        <v>1.3060515606926116E-5</v>
      </c>
      <c r="N241" s="91">
        <f t="shared" si="8"/>
        <v>1.715429397912857E-3</v>
      </c>
      <c r="O241" s="91">
        <f>L241/'סכום נכסי הקרן'!$C$42</f>
        <v>3.0858055696072833E-4</v>
      </c>
    </row>
    <row r="242" spans="2:15">
      <c r="B242" s="86" t="s">
        <v>1524</v>
      </c>
      <c r="C242" s="87" t="s">
        <v>1525</v>
      </c>
      <c r="D242" s="88" t="s">
        <v>29</v>
      </c>
      <c r="E242" s="88" t="s">
        <v>683</v>
      </c>
      <c r="F242" s="87"/>
      <c r="G242" s="88" t="s">
        <v>749</v>
      </c>
      <c r="H242" s="88" t="s">
        <v>134</v>
      </c>
      <c r="I242" s="90">
        <v>959.87335500000006</v>
      </c>
      <c r="J242" s="102">
        <v>14912</v>
      </c>
      <c r="K242" s="90"/>
      <c r="L242" s="90">
        <v>562.84061665399997</v>
      </c>
      <c r="M242" s="91">
        <v>1.1998416937500001E-6</v>
      </c>
      <c r="N242" s="91">
        <f t="shared" si="8"/>
        <v>5.3187954423993622E-3</v>
      </c>
      <c r="O242" s="91">
        <f>L242/'סכום נכסי הקרן'!$C$42</f>
        <v>9.5677319158264467E-4</v>
      </c>
    </row>
    <row r="243" spans="2:15">
      <c r="B243" s="86" t="s">
        <v>1526</v>
      </c>
      <c r="C243" s="87" t="s">
        <v>1527</v>
      </c>
      <c r="D243" s="88" t="s">
        <v>1410</v>
      </c>
      <c r="E243" s="88" t="s">
        <v>683</v>
      </c>
      <c r="F243" s="87"/>
      <c r="G243" s="88" t="s">
        <v>829</v>
      </c>
      <c r="H243" s="88" t="s">
        <v>132</v>
      </c>
      <c r="I243" s="90">
        <v>8547.5376039999992</v>
      </c>
      <c r="J243" s="102">
        <v>272</v>
      </c>
      <c r="K243" s="90"/>
      <c r="L243" s="90">
        <v>84.046227760999997</v>
      </c>
      <c r="M243" s="91">
        <v>2.8908459077446534E-5</v>
      </c>
      <c r="N243" s="91">
        <f t="shared" si="8"/>
        <v>7.9422962724964288E-4</v>
      </c>
      <c r="O243" s="91">
        <f>L243/'סכום נכסי הקרן'!$C$42</f>
        <v>1.4287024638239096E-4</v>
      </c>
    </row>
    <row r="244" spans="2:15">
      <c r="B244" s="86" t="s">
        <v>1528</v>
      </c>
      <c r="C244" s="87" t="s">
        <v>1529</v>
      </c>
      <c r="D244" s="88" t="s">
        <v>1410</v>
      </c>
      <c r="E244" s="88" t="s">
        <v>683</v>
      </c>
      <c r="F244" s="87"/>
      <c r="G244" s="88" t="s">
        <v>711</v>
      </c>
      <c r="H244" s="88" t="s">
        <v>132</v>
      </c>
      <c r="I244" s="90">
        <v>1142.706375</v>
      </c>
      <c r="J244" s="102">
        <v>9302</v>
      </c>
      <c r="K244" s="90">
        <v>1.8538951619999999</v>
      </c>
      <c r="L244" s="90">
        <v>386.10868257599998</v>
      </c>
      <c r="M244" s="91">
        <v>2.2032329998589731E-7</v>
      </c>
      <c r="N244" s="91">
        <f t="shared" si="8"/>
        <v>3.6486938582445958E-3</v>
      </c>
      <c r="O244" s="91">
        <f>L244/'סכום נכסי הקרן'!$C$42</f>
        <v>6.563464426610591E-4</v>
      </c>
    </row>
    <row r="245" spans="2:15">
      <c r="B245" s="86" t="s">
        <v>1530</v>
      </c>
      <c r="C245" s="87" t="s">
        <v>1531</v>
      </c>
      <c r="D245" s="88" t="s">
        <v>1394</v>
      </c>
      <c r="E245" s="88" t="s">
        <v>683</v>
      </c>
      <c r="F245" s="87"/>
      <c r="G245" s="88" t="s">
        <v>1419</v>
      </c>
      <c r="H245" s="88" t="s">
        <v>132</v>
      </c>
      <c r="I245" s="90">
        <v>5580.7259999999997</v>
      </c>
      <c r="J245" s="102">
        <v>69.510000000000005</v>
      </c>
      <c r="K245" s="90"/>
      <c r="L245" s="90">
        <v>14.023172953</v>
      </c>
      <c r="M245" s="91">
        <v>3.4407356105191502E-5</v>
      </c>
      <c r="N245" s="91">
        <f t="shared" si="8"/>
        <v>1.3251777889413684E-4</v>
      </c>
      <c r="O245" s="91">
        <f>L245/'סכום נכסי הקרן'!$C$42</f>
        <v>2.3838002349793423E-5</v>
      </c>
    </row>
    <row r="246" spans="2:15">
      <c r="B246" s="86" t="s">
        <v>1532</v>
      </c>
      <c r="C246" s="87" t="s">
        <v>1533</v>
      </c>
      <c r="D246" s="88" t="s">
        <v>29</v>
      </c>
      <c r="E246" s="88" t="s">
        <v>683</v>
      </c>
      <c r="F246" s="87"/>
      <c r="G246" s="88" t="s">
        <v>749</v>
      </c>
      <c r="H246" s="88" t="s">
        <v>134</v>
      </c>
      <c r="I246" s="90">
        <v>1092.613175</v>
      </c>
      <c r="J246" s="102">
        <v>13635</v>
      </c>
      <c r="K246" s="90"/>
      <c r="L246" s="90">
        <v>585.81053023300001</v>
      </c>
      <c r="M246" s="91">
        <v>5.1977186971094728E-6</v>
      </c>
      <c r="N246" s="91">
        <f t="shared" si="8"/>
        <v>5.5358591510964849E-3</v>
      </c>
      <c r="O246" s="91">
        <f>L246/'סכום נכסי הקרן'!$C$42</f>
        <v>9.9581976511532114E-4</v>
      </c>
    </row>
    <row r="247" spans="2:15">
      <c r="B247" s="86" t="s">
        <v>1534</v>
      </c>
      <c r="C247" s="87" t="s">
        <v>1535</v>
      </c>
      <c r="D247" s="88" t="s">
        <v>29</v>
      </c>
      <c r="E247" s="88" t="s">
        <v>683</v>
      </c>
      <c r="F247" s="87"/>
      <c r="G247" s="88" t="s">
        <v>749</v>
      </c>
      <c r="H247" s="88" t="s">
        <v>134</v>
      </c>
      <c r="I247" s="90">
        <v>2041.6363960000003</v>
      </c>
      <c r="J247" s="102">
        <v>10572</v>
      </c>
      <c r="K247" s="90"/>
      <c r="L247" s="90">
        <v>848.73312495599998</v>
      </c>
      <c r="M247" s="91">
        <v>3.4573475520222723E-6</v>
      </c>
      <c r="N247" s="91">
        <f t="shared" si="8"/>
        <v>8.0204550689070443E-3</v>
      </c>
      <c r="O247" s="91">
        <f>L247/'סכום נכסי הקרן'!$C$42</f>
        <v>1.4427620835069537E-3</v>
      </c>
    </row>
    <row r="248" spans="2:15">
      <c r="B248" s="87"/>
      <c r="C248" s="87"/>
      <c r="D248" s="88"/>
      <c r="E248" s="88"/>
      <c r="F248" s="87"/>
      <c r="G248" s="88"/>
      <c r="H248" s="88"/>
      <c r="I248" s="90"/>
      <c r="J248" s="102"/>
      <c r="K248" s="90"/>
      <c r="L248" s="90"/>
      <c r="M248" s="91"/>
      <c r="N248" s="91"/>
      <c r="O248" s="91"/>
    </row>
    <row r="249" spans="2:15">
      <c r="B249" s="87"/>
      <c r="C249" s="87"/>
      <c r="D249" s="88"/>
      <c r="E249" s="88"/>
      <c r="F249" s="87"/>
      <c r="G249" s="88"/>
      <c r="H249" s="88"/>
      <c r="I249" s="90"/>
      <c r="J249" s="102"/>
      <c r="K249" s="90"/>
      <c r="L249" s="90"/>
      <c r="M249" s="91"/>
      <c r="N249" s="91"/>
      <c r="O249" s="91"/>
    </row>
    <row r="250" spans="2:15">
      <c r="B250" s="87"/>
      <c r="C250" s="87"/>
      <c r="D250" s="88"/>
      <c r="E250" s="88"/>
      <c r="F250" s="87"/>
      <c r="G250" s="88"/>
      <c r="H250" s="88"/>
      <c r="I250" s="90"/>
      <c r="J250" s="102"/>
      <c r="K250" s="90"/>
      <c r="L250" s="90"/>
      <c r="M250" s="91"/>
      <c r="N250" s="91"/>
      <c r="O250" s="91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9" t="s">
        <v>221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9" t="s">
        <v>112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109" t="s">
        <v>204</v>
      </c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109" t="s">
        <v>212</v>
      </c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109" t="s">
        <v>218</v>
      </c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2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1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11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112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1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11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112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4 B25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28515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230</v>
      </c>
    </row>
    <row r="2" spans="2:14">
      <c r="B2" s="46" t="s">
        <v>145</v>
      </c>
      <c r="C2" s="46" t="s">
        <v>231</v>
      </c>
    </row>
    <row r="3" spans="2:14">
      <c r="B3" s="46" t="s">
        <v>147</v>
      </c>
      <c r="C3" s="46" t="s">
        <v>232</v>
      </c>
    </row>
    <row r="4" spans="2:14">
      <c r="B4" s="46" t="s">
        <v>148</v>
      </c>
      <c r="C4" s="46">
        <v>9453</v>
      </c>
    </row>
    <row r="6" spans="2:14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2:14" ht="26.25" customHeight="1">
      <c r="B7" s="137" t="s">
        <v>228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2:14" s="3" customFormat="1" ht="74.25" customHeight="1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206</v>
      </c>
      <c r="I8" s="29" t="s">
        <v>205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223</v>
      </c>
      <c r="C11" s="74"/>
      <c r="D11" s="75"/>
      <c r="E11" s="74"/>
      <c r="F11" s="75"/>
      <c r="G11" s="75"/>
      <c r="H11" s="77"/>
      <c r="I11" s="98"/>
      <c r="J11" s="77">
        <v>0.59045649600000005</v>
      </c>
      <c r="K11" s="77">
        <v>93924.966394625008</v>
      </c>
      <c r="L11" s="78"/>
      <c r="M11" s="78">
        <f>IFERROR(K11/$K$11,0)</f>
        <v>1</v>
      </c>
      <c r="N11" s="78">
        <f>K11/'סכום נכסי הקרן'!$C$42</f>
        <v>0.15966312168604821</v>
      </c>
    </row>
    <row r="12" spans="2:14">
      <c r="B12" s="79" t="s">
        <v>199</v>
      </c>
      <c r="C12" s="80"/>
      <c r="D12" s="81"/>
      <c r="E12" s="80"/>
      <c r="F12" s="81"/>
      <c r="G12" s="81"/>
      <c r="H12" s="83"/>
      <c r="I12" s="100"/>
      <c r="J12" s="83"/>
      <c r="K12" s="83">
        <v>15008.508029045999</v>
      </c>
      <c r="L12" s="84"/>
      <c r="M12" s="84">
        <f t="shared" ref="M12:M75" si="0">IFERROR(K12/$K$11,0)</f>
        <v>0.15979253019892359</v>
      </c>
      <c r="N12" s="84">
        <f>K12/'סכום נכסי הקרן'!$C$42</f>
        <v>2.551297419367227E-2</v>
      </c>
    </row>
    <row r="13" spans="2:14">
      <c r="B13" s="85" t="s">
        <v>224</v>
      </c>
      <c r="C13" s="80"/>
      <c r="D13" s="81"/>
      <c r="E13" s="80"/>
      <c r="F13" s="81"/>
      <c r="G13" s="81"/>
      <c r="H13" s="83"/>
      <c r="I13" s="100"/>
      <c r="J13" s="83"/>
      <c r="K13" s="83">
        <v>14804.35654803</v>
      </c>
      <c r="L13" s="84"/>
      <c r="M13" s="84">
        <f t="shared" si="0"/>
        <v>0.15761897093292121</v>
      </c>
      <c r="N13" s="84">
        <f>K13/'סכום נכסי הקרן'!$C$42</f>
        <v>2.5165936936092696E-2</v>
      </c>
    </row>
    <row r="14" spans="2:14">
      <c r="B14" s="86" t="s">
        <v>1536</v>
      </c>
      <c r="C14" s="87" t="s">
        <v>1537</v>
      </c>
      <c r="D14" s="88" t="s">
        <v>120</v>
      </c>
      <c r="E14" s="87" t="s">
        <v>1538</v>
      </c>
      <c r="F14" s="88" t="s">
        <v>1539</v>
      </c>
      <c r="G14" s="88" t="s">
        <v>133</v>
      </c>
      <c r="H14" s="90">
        <v>28344.507354000001</v>
      </c>
      <c r="I14" s="102">
        <v>1701</v>
      </c>
      <c r="J14" s="90"/>
      <c r="K14" s="90">
        <v>482.14007009200003</v>
      </c>
      <c r="L14" s="91">
        <v>6.0114069099911004E-4</v>
      </c>
      <c r="M14" s="91">
        <f t="shared" si="0"/>
        <v>5.1332471929379491E-3</v>
      </c>
      <c r="N14" s="91">
        <f>K14/'סכום נכסי הקרן'!$C$42</f>
        <v>8.1959027121061726E-4</v>
      </c>
    </row>
    <row r="15" spans="2:14">
      <c r="B15" s="86" t="s">
        <v>1540</v>
      </c>
      <c r="C15" s="87" t="s">
        <v>1541</v>
      </c>
      <c r="D15" s="88" t="s">
        <v>120</v>
      </c>
      <c r="E15" s="87" t="s">
        <v>1538</v>
      </c>
      <c r="F15" s="88" t="s">
        <v>1539</v>
      </c>
      <c r="G15" s="88" t="s">
        <v>133</v>
      </c>
      <c r="H15" s="90">
        <v>136664</v>
      </c>
      <c r="I15" s="102">
        <v>1616</v>
      </c>
      <c r="J15" s="90"/>
      <c r="K15" s="90">
        <v>2208.4902400000001</v>
      </c>
      <c r="L15" s="91">
        <v>4.0567699634453157E-3</v>
      </c>
      <c r="M15" s="91">
        <f t="shared" si="0"/>
        <v>2.3513346075856398E-2</v>
      </c>
      <c r="N15" s="91">
        <f>K15/'סכום נכסי הקרן'!$C$42</f>
        <v>3.7542142357556247E-3</v>
      </c>
    </row>
    <row r="16" spans="2:14">
      <c r="B16" s="86" t="s">
        <v>1542</v>
      </c>
      <c r="C16" s="87" t="s">
        <v>1543</v>
      </c>
      <c r="D16" s="88" t="s">
        <v>120</v>
      </c>
      <c r="E16" s="87" t="s">
        <v>1538</v>
      </c>
      <c r="F16" s="88" t="s">
        <v>1539</v>
      </c>
      <c r="G16" s="88" t="s">
        <v>133</v>
      </c>
      <c r="H16" s="90">
        <v>47767.599155999997</v>
      </c>
      <c r="I16" s="102">
        <v>2939</v>
      </c>
      <c r="J16" s="90"/>
      <c r="K16" s="90">
        <v>1403.8897391860003</v>
      </c>
      <c r="L16" s="91">
        <v>7.2114525064846322E-4</v>
      </c>
      <c r="M16" s="91">
        <f t="shared" si="0"/>
        <v>1.4946928309642067E-2</v>
      </c>
      <c r="N16" s="91">
        <f>K16/'סכום נכסי הקרן'!$C$42</f>
        <v>2.3864732335350204E-3</v>
      </c>
    </row>
    <row r="17" spans="2:14">
      <c r="B17" s="86" t="s">
        <v>1544</v>
      </c>
      <c r="C17" s="87" t="s">
        <v>1545</v>
      </c>
      <c r="D17" s="88" t="s">
        <v>120</v>
      </c>
      <c r="E17" s="87" t="s">
        <v>1546</v>
      </c>
      <c r="F17" s="88" t="s">
        <v>1539</v>
      </c>
      <c r="G17" s="88" t="s">
        <v>133</v>
      </c>
      <c r="H17" s="90">
        <v>22001.013305</v>
      </c>
      <c r="I17" s="102">
        <v>2914</v>
      </c>
      <c r="J17" s="90"/>
      <c r="K17" s="90">
        <v>641.10952770900008</v>
      </c>
      <c r="L17" s="91">
        <v>2.6843150100384487E-4</v>
      </c>
      <c r="M17" s="91">
        <f t="shared" si="0"/>
        <v>6.8257626520235679E-3</v>
      </c>
      <c r="N17" s="91">
        <f>K17/'סכום נכסי הקרן'!$C$42</f>
        <v>1.0898225729101222E-3</v>
      </c>
    </row>
    <row r="18" spans="2:14">
      <c r="B18" s="86" t="s">
        <v>1547</v>
      </c>
      <c r="C18" s="87" t="s">
        <v>1548</v>
      </c>
      <c r="D18" s="88" t="s">
        <v>120</v>
      </c>
      <c r="E18" s="87" t="s">
        <v>1549</v>
      </c>
      <c r="F18" s="88" t="s">
        <v>1539</v>
      </c>
      <c r="G18" s="88" t="s">
        <v>133</v>
      </c>
      <c r="H18" s="90">
        <v>22653</v>
      </c>
      <c r="I18" s="102">
        <v>15540</v>
      </c>
      <c r="J18" s="90"/>
      <c r="K18" s="90">
        <v>3520.2764300000003</v>
      </c>
      <c r="L18" s="91">
        <v>1.8742383036956078E-3</v>
      </c>
      <c r="M18" s="91">
        <f t="shared" si="0"/>
        <v>3.7479666643792944E-2</v>
      </c>
      <c r="N18" s="91">
        <f>K18/'סכום נכסי הקרן'!$C$42</f>
        <v>5.9841205761004355E-3</v>
      </c>
    </row>
    <row r="19" spans="2:14">
      <c r="B19" s="86" t="s">
        <v>1550</v>
      </c>
      <c r="C19" s="87" t="s">
        <v>1551</v>
      </c>
      <c r="D19" s="88" t="s">
        <v>120</v>
      </c>
      <c r="E19" s="87" t="s">
        <v>1549</v>
      </c>
      <c r="F19" s="88" t="s">
        <v>1539</v>
      </c>
      <c r="G19" s="88" t="s">
        <v>133</v>
      </c>
      <c r="H19" s="90">
        <v>2475.8890900000001</v>
      </c>
      <c r="I19" s="102">
        <v>17100</v>
      </c>
      <c r="J19" s="90"/>
      <c r="K19" s="90">
        <v>423.37703437299996</v>
      </c>
      <c r="L19" s="91">
        <v>3.1512718866336434E-4</v>
      </c>
      <c r="M19" s="91">
        <f t="shared" si="0"/>
        <v>4.5076091120883101E-3</v>
      </c>
      <c r="N19" s="91">
        <f>K19/'סכום נכסי הקרן'!$C$42</f>
        <v>7.1969894217649552E-4</v>
      </c>
    </row>
    <row r="20" spans="2:14">
      <c r="B20" s="86" t="s">
        <v>1552</v>
      </c>
      <c r="C20" s="87" t="s">
        <v>1553</v>
      </c>
      <c r="D20" s="88" t="s">
        <v>120</v>
      </c>
      <c r="E20" s="87" t="s">
        <v>1549</v>
      </c>
      <c r="F20" s="88" t="s">
        <v>1539</v>
      </c>
      <c r="G20" s="88" t="s">
        <v>133</v>
      </c>
      <c r="H20" s="90">
        <v>3220.999722</v>
      </c>
      <c r="I20" s="102">
        <v>28460</v>
      </c>
      <c r="J20" s="90"/>
      <c r="K20" s="90">
        <v>916.69652082100004</v>
      </c>
      <c r="L20" s="91">
        <v>4.2112333410471733E-4</v>
      </c>
      <c r="M20" s="91">
        <f t="shared" si="0"/>
        <v>9.7598812755440006E-3</v>
      </c>
      <c r="N20" s="91">
        <f>K20/'סכום נכסי הקרן'!$C$42</f>
        <v>1.5582931117385651E-3</v>
      </c>
    </row>
    <row r="21" spans="2:14">
      <c r="B21" s="86" t="s">
        <v>1554</v>
      </c>
      <c r="C21" s="87" t="s">
        <v>1555</v>
      </c>
      <c r="D21" s="88" t="s">
        <v>120</v>
      </c>
      <c r="E21" s="87" t="s">
        <v>1549</v>
      </c>
      <c r="F21" s="88" t="s">
        <v>1539</v>
      </c>
      <c r="G21" s="88" t="s">
        <v>133</v>
      </c>
      <c r="H21" s="90">
        <v>3232.6355359999998</v>
      </c>
      <c r="I21" s="102">
        <v>16970</v>
      </c>
      <c r="J21" s="90"/>
      <c r="K21" s="90">
        <v>548.57825037400005</v>
      </c>
      <c r="L21" s="91">
        <v>1.3163697019053595E-4</v>
      </c>
      <c r="M21" s="91">
        <f t="shared" si="0"/>
        <v>5.8406009757741391E-3</v>
      </c>
      <c r="N21" s="91">
        <f>K21/'סכום נכסי הקרן'!$C$42</f>
        <v>9.3252858431467831E-4</v>
      </c>
    </row>
    <row r="22" spans="2:14">
      <c r="B22" s="86" t="s">
        <v>1556</v>
      </c>
      <c r="C22" s="87" t="s">
        <v>1557</v>
      </c>
      <c r="D22" s="88" t="s">
        <v>120</v>
      </c>
      <c r="E22" s="87" t="s">
        <v>1558</v>
      </c>
      <c r="F22" s="88" t="s">
        <v>1539</v>
      </c>
      <c r="G22" s="88" t="s">
        <v>133</v>
      </c>
      <c r="H22" s="90">
        <v>62511</v>
      </c>
      <c r="I22" s="102">
        <v>1607</v>
      </c>
      <c r="J22" s="90"/>
      <c r="K22" s="90">
        <v>1004.55177</v>
      </c>
      <c r="L22" s="91">
        <v>1.0442673222108196E-3</v>
      </c>
      <c r="M22" s="91">
        <f t="shared" si="0"/>
        <v>1.0695258231761123E-2</v>
      </c>
      <c r="N22" s="91">
        <f>K22/'סכום נכסי הקרן'!$C$42</f>
        <v>1.7076383165213853E-3</v>
      </c>
    </row>
    <row r="23" spans="2:14">
      <c r="B23" s="86" t="s">
        <v>1559</v>
      </c>
      <c r="C23" s="87" t="s">
        <v>1560</v>
      </c>
      <c r="D23" s="88" t="s">
        <v>120</v>
      </c>
      <c r="E23" s="87" t="s">
        <v>1558</v>
      </c>
      <c r="F23" s="88" t="s">
        <v>1539</v>
      </c>
      <c r="G23" s="88" t="s">
        <v>133</v>
      </c>
      <c r="H23" s="90">
        <v>28458.912237</v>
      </c>
      <c r="I23" s="102">
        <v>1700</v>
      </c>
      <c r="J23" s="90"/>
      <c r="K23" s="90">
        <v>483.80150802900005</v>
      </c>
      <c r="L23" s="91">
        <v>1.921580115968619E-4</v>
      </c>
      <c r="M23" s="91">
        <f t="shared" si="0"/>
        <v>5.1509361844891358E-3</v>
      </c>
      <c r="N23" s="91">
        <f>K23/'סכום נכסי הקרן'!$C$42</f>
        <v>8.2241455082115783E-4</v>
      </c>
    </row>
    <row r="24" spans="2:14">
      <c r="B24" s="86" t="s">
        <v>1561</v>
      </c>
      <c r="C24" s="87" t="s">
        <v>1562</v>
      </c>
      <c r="D24" s="88" t="s">
        <v>120</v>
      </c>
      <c r="E24" s="87" t="s">
        <v>1558</v>
      </c>
      <c r="F24" s="88" t="s">
        <v>1539</v>
      </c>
      <c r="G24" s="88" t="s">
        <v>133</v>
      </c>
      <c r="H24" s="90">
        <v>23069.332687999999</v>
      </c>
      <c r="I24" s="102">
        <v>1717</v>
      </c>
      <c r="J24" s="90"/>
      <c r="K24" s="90">
        <v>396.10044224500001</v>
      </c>
      <c r="L24" s="91">
        <v>2.405245038011634E-4</v>
      </c>
      <c r="M24" s="91">
        <f t="shared" si="0"/>
        <v>4.2172007874965549E-3</v>
      </c>
      <c r="N24" s="91">
        <f>K24/'סכום נכסי הקרן'!$C$42</f>
        <v>6.7333144250856082E-4</v>
      </c>
    </row>
    <row r="25" spans="2:14">
      <c r="B25" s="86" t="s">
        <v>1563</v>
      </c>
      <c r="C25" s="87" t="s">
        <v>1564</v>
      </c>
      <c r="D25" s="88" t="s">
        <v>120</v>
      </c>
      <c r="E25" s="87" t="s">
        <v>1558</v>
      </c>
      <c r="F25" s="88" t="s">
        <v>1539</v>
      </c>
      <c r="G25" s="88" t="s">
        <v>133</v>
      </c>
      <c r="H25" s="90">
        <v>95734.564167000004</v>
      </c>
      <c r="I25" s="102">
        <v>2899</v>
      </c>
      <c r="J25" s="90"/>
      <c r="K25" s="90">
        <v>2775.345015201</v>
      </c>
      <c r="L25" s="91">
        <v>6.5274287758379729E-4</v>
      </c>
      <c r="M25" s="91">
        <f t="shared" si="0"/>
        <v>2.9548533491515021E-2</v>
      </c>
      <c r="N25" s="91">
        <f>K25/'סכום נכסי הקרן'!$C$42</f>
        <v>4.7178110985000342E-3</v>
      </c>
    </row>
    <row r="26" spans="2:14">
      <c r="B26" s="92"/>
      <c r="C26" s="87"/>
      <c r="D26" s="87"/>
      <c r="E26" s="87"/>
      <c r="F26" s="87"/>
      <c r="G26" s="87"/>
      <c r="H26" s="90"/>
      <c r="I26" s="102"/>
      <c r="J26" s="87"/>
      <c r="K26" s="87"/>
      <c r="L26" s="87"/>
      <c r="M26" s="91"/>
      <c r="N26" s="87"/>
    </row>
    <row r="27" spans="2:14">
      <c r="B27" s="85" t="s">
        <v>225</v>
      </c>
      <c r="C27" s="80"/>
      <c r="D27" s="81"/>
      <c r="E27" s="80"/>
      <c r="F27" s="81"/>
      <c r="G27" s="81"/>
      <c r="H27" s="83"/>
      <c r="I27" s="100"/>
      <c r="J27" s="83"/>
      <c r="K27" s="83">
        <v>204.15148101599996</v>
      </c>
      <c r="L27" s="84"/>
      <c r="M27" s="84">
        <f t="shared" si="0"/>
        <v>2.1735592660023866E-3</v>
      </c>
      <c r="N27" s="84">
        <f>K27/'סכום נכסי הקרן'!$C$42</f>
        <v>3.4703725757957672E-4</v>
      </c>
    </row>
    <row r="28" spans="2:14">
      <c r="B28" s="86" t="s">
        <v>1565</v>
      </c>
      <c r="C28" s="87" t="s">
        <v>1566</v>
      </c>
      <c r="D28" s="88" t="s">
        <v>120</v>
      </c>
      <c r="E28" s="87" t="s">
        <v>1538</v>
      </c>
      <c r="F28" s="88" t="s">
        <v>1567</v>
      </c>
      <c r="G28" s="88" t="s">
        <v>133</v>
      </c>
      <c r="H28" s="90">
        <v>12341.806399999999</v>
      </c>
      <c r="I28" s="102">
        <v>340.49</v>
      </c>
      <c r="J28" s="90"/>
      <c r="K28" s="90">
        <v>42.022616611000004</v>
      </c>
      <c r="L28" s="91">
        <v>2.1842748046992837E-4</v>
      </c>
      <c r="M28" s="91">
        <f t="shared" si="0"/>
        <v>4.4740624590103458E-4</v>
      </c>
      <c r="N28" s="91">
        <f>K28/'סכום נכסי הקרן'!$C$42</f>
        <v>7.1434277882394891E-5</v>
      </c>
    </row>
    <row r="29" spans="2:14">
      <c r="B29" s="86" t="s">
        <v>1568</v>
      </c>
      <c r="C29" s="87" t="s">
        <v>1569</v>
      </c>
      <c r="D29" s="88" t="s">
        <v>120</v>
      </c>
      <c r="E29" s="87" t="s">
        <v>1538</v>
      </c>
      <c r="F29" s="88" t="s">
        <v>1567</v>
      </c>
      <c r="G29" s="88" t="s">
        <v>133</v>
      </c>
      <c r="H29" s="90">
        <v>165.54850300000001</v>
      </c>
      <c r="I29" s="102">
        <v>336.91</v>
      </c>
      <c r="J29" s="90"/>
      <c r="K29" s="90">
        <v>0.55774945600000003</v>
      </c>
      <c r="L29" s="91">
        <v>9.5554364974406555E-7</v>
      </c>
      <c r="M29" s="91">
        <f t="shared" si="0"/>
        <v>5.9382449353947074E-6</v>
      </c>
      <c r="N29" s="91">
        <f>K29/'סכום נכסי הקרן'!$C$42</f>
        <v>9.4811872372148469E-7</v>
      </c>
    </row>
    <row r="30" spans="2:14">
      <c r="B30" s="86" t="s">
        <v>1570</v>
      </c>
      <c r="C30" s="87" t="s">
        <v>1571</v>
      </c>
      <c r="D30" s="88" t="s">
        <v>120</v>
      </c>
      <c r="E30" s="87" t="s">
        <v>1546</v>
      </c>
      <c r="F30" s="88" t="s">
        <v>1567</v>
      </c>
      <c r="G30" s="88" t="s">
        <v>133</v>
      </c>
      <c r="H30" s="90">
        <v>2.0200000000000001E-3</v>
      </c>
      <c r="I30" s="102">
        <v>338.17</v>
      </c>
      <c r="J30" s="90"/>
      <c r="K30" s="90">
        <v>6.9E-6</v>
      </c>
      <c r="L30" s="91">
        <v>6.3137161795790918E-12</v>
      </c>
      <c r="M30" s="91">
        <f t="shared" si="0"/>
        <v>7.3462895594869892E-11</v>
      </c>
      <c r="N30" s="91">
        <f>K30/'סכום נכסי הקרן'!$C$42</f>
        <v>1.1729315238773167E-11</v>
      </c>
    </row>
    <row r="31" spans="2:14">
      <c r="B31" s="86" t="s">
        <v>1572</v>
      </c>
      <c r="C31" s="87" t="s">
        <v>1573</v>
      </c>
      <c r="D31" s="88" t="s">
        <v>120</v>
      </c>
      <c r="E31" s="87" t="s">
        <v>1546</v>
      </c>
      <c r="F31" s="88" t="s">
        <v>1567</v>
      </c>
      <c r="G31" s="88" t="s">
        <v>133</v>
      </c>
      <c r="H31" s="90">
        <v>5.1609999999999998E-3</v>
      </c>
      <c r="I31" s="102">
        <v>357.78</v>
      </c>
      <c r="J31" s="90"/>
      <c r="K31" s="90">
        <v>1.8457E-5</v>
      </c>
      <c r="L31" s="91">
        <v>2.778566485919508E-11</v>
      </c>
      <c r="M31" s="91">
        <f t="shared" si="0"/>
        <v>1.9650792231804544E-10</v>
      </c>
      <c r="N31" s="91">
        <f>K31/'סכום נכסי הקרן'!$C$42</f>
        <v>3.1375068313338603E-11</v>
      </c>
    </row>
    <row r="32" spans="2:14">
      <c r="B32" s="86" t="s">
        <v>1574</v>
      </c>
      <c r="C32" s="87" t="s">
        <v>1575</v>
      </c>
      <c r="D32" s="88" t="s">
        <v>120</v>
      </c>
      <c r="E32" s="87" t="s">
        <v>1558</v>
      </c>
      <c r="F32" s="88" t="s">
        <v>1567</v>
      </c>
      <c r="G32" s="88" t="s">
        <v>133</v>
      </c>
      <c r="H32" s="90">
        <v>4712.3260799999998</v>
      </c>
      <c r="I32" s="102">
        <v>3428.69</v>
      </c>
      <c r="J32" s="90"/>
      <c r="K32" s="90">
        <v>161.57105307200001</v>
      </c>
      <c r="L32" s="91">
        <v>5.3826740832467977E-4</v>
      </c>
      <c r="M32" s="91">
        <f t="shared" si="0"/>
        <v>1.7202141163741333E-3</v>
      </c>
      <c r="N32" s="91">
        <f>K32/'סכום נכסי הקרן'!$C$42</f>
        <v>2.7465475578870114E-4</v>
      </c>
    </row>
    <row r="33" spans="2:14">
      <c r="B33" s="86" t="s">
        <v>1576</v>
      </c>
      <c r="C33" s="87" t="s">
        <v>1577</v>
      </c>
      <c r="D33" s="88" t="s">
        <v>120</v>
      </c>
      <c r="E33" s="87" t="s">
        <v>1558</v>
      </c>
      <c r="F33" s="88" t="s">
        <v>1567</v>
      </c>
      <c r="G33" s="88" t="s">
        <v>133</v>
      </c>
      <c r="H33" s="90">
        <v>2.581E-3</v>
      </c>
      <c r="I33" s="102">
        <v>337.56</v>
      </c>
      <c r="J33" s="90"/>
      <c r="K33" s="90">
        <v>8.6949999999999989E-6</v>
      </c>
      <c r="L33" s="91">
        <v>5.6959566447349679E-12</v>
      </c>
      <c r="M33" s="91">
        <f t="shared" si="0"/>
        <v>9.2573895245999071E-11</v>
      </c>
      <c r="N33" s="91">
        <f>K33/'סכום נכסי הקרן'!$C$42</f>
        <v>1.4780637101613431E-11</v>
      </c>
    </row>
    <row r="34" spans="2:14">
      <c r="B34" s="86" t="s">
        <v>1578</v>
      </c>
      <c r="C34" s="87" t="s">
        <v>1579</v>
      </c>
      <c r="D34" s="88" t="s">
        <v>120</v>
      </c>
      <c r="E34" s="87" t="s">
        <v>1558</v>
      </c>
      <c r="F34" s="88" t="s">
        <v>1567</v>
      </c>
      <c r="G34" s="88" t="s">
        <v>133</v>
      </c>
      <c r="H34" s="90">
        <v>7.686000000000001E-3</v>
      </c>
      <c r="I34" s="102">
        <v>361.37</v>
      </c>
      <c r="J34" s="90"/>
      <c r="K34" s="90">
        <v>2.7824999999999999E-5</v>
      </c>
      <c r="L34" s="91">
        <v>3.4127576981729919E-11</v>
      </c>
      <c r="M34" s="91">
        <f t="shared" si="0"/>
        <v>2.9624711158366007E-10</v>
      </c>
      <c r="N34" s="91">
        <f>K34/'סכום נכסי הקרן'!$C$42</f>
        <v>4.7299738625922223E-11</v>
      </c>
    </row>
    <row r="35" spans="2:14">
      <c r="B35" s="92"/>
      <c r="C35" s="87"/>
      <c r="D35" s="87"/>
      <c r="E35" s="87"/>
      <c r="F35" s="87"/>
      <c r="G35" s="87"/>
      <c r="H35" s="90"/>
      <c r="I35" s="102"/>
      <c r="J35" s="87"/>
      <c r="K35" s="87"/>
      <c r="L35" s="87"/>
      <c r="M35" s="91"/>
      <c r="N35" s="87"/>
    </row>
    <row r="36" spans="2:14">
      <c r="B36" s="79" t="s">
        <v>198</v>
      </c>
      <c r="C36" s="80"/>
      <c r="D36" s="81"/>
      <c r="E36" s="80"/>
      <c r="F36" s="81"/>
      <c r="G36" s="81"/>
      <c r="H36" s="83"/>
      <c r="I36" s="100"/>
      <c r="J36" s="83">
        <v>0.59045649600000005</v>
      </c>
      <c r="K36" s="83">
        <v>78916.458365579005</v>
      </c>
      <c r="L36" s="84"/>
      <c r="M36" s="84">
        <f t="shared" si="0"/>
        <v>0.84020746980107641</v>
      </c>
      <c r="N36" s="84">
        <f>K36/'סכום נכסי הקרן'!$C$42</f>
        <v>0.13415014749237594</v>
      </c>
    </row>
    <row r="37" spans="2:14">
      <c r="B37" s="85" t="s">
        <v>226</v>
      </c>
      <c r="C37" s="80"/>
      <c r="D37" s="81"/>
      <c r="E37" s="80"/>
      <c r="F37" s="81"/>
      <c r="G37" s="81"/>
      <c r="H37" s="83"/>
      <c r="I37" s="100"/>
      <c r="J37" s="83">
        <v>0.59045649600000005</v>
      </c>
      <c r="K37" s="83">
        <v>78147.896589664015</v>
      </c>
      <c r="L37" s="84"/>
      <c r="M37" s="84">
        <f t="shared" si="0"/>
        <v>0.83202474900364876</v>
      </c>
      <c r="N37" s="84">
        <f>K37/'סכום נכסי הקרן'!$C$42</f>
        <v>0.13284366874597331</v>
      </c>
    </row>
    <row r="38" spans="2:14">
      <c r="B38" s="86" t="s">
        <v>1580</v>
      </c>
      <c r="C38" s="87" t="s">
        <v>1581</v>
      </c>
      <c r="D38" s="88" t="s">
        <v>29</v>
      </c>
      <c r="E38" s="87"/>
      <c r="F38" s="88" t="s">
        <v>1539</v>
      </c>
      <c r="G38" s="88" t="s">
        <v>132</v>
      </c>
      <c r="H38" s="90">
        <v>20745.029773999999</v>
      </c>
      <c r="I38" s="102">
        <v>6292.2</v>
      </c>
      <c r="J38" s="90"/>
      <c r="K38" s="90">
        <v>4718.7273295409996</v>
      </c>
      <c r="L38" s="91">
        <v>4.6623211754615138E-4</v>
      </c>
      <c r="M38" s="91">
        <f t="shared" si="0"/>
        <v>5.0239329442134731E-2</v>
      </c>
      <c r="N38" s="91">
        <f>K38/'סכום נכסי הקרן'!$C$42</f>
        <v>8.0213681701450223E-3</v>
      </c>
    </row>
    <row r="39" spans="2:14">
      <c r="B39" s="86" t="s">
        <v>1582</v>
      </c>
      <c r="C39" s="87" t="s">
        <v>1583</v>
      </c>
      <c r="D39" s="88" t="s">
        <v>1410</v>
      </c>
      <c r="E39" s="87"/>
      <c r="F39" s="88" t="s">
        <v>1539</v>
      </c>
      <c r="G39" s="88" t="s">
        <v>132</v>
      </c>
      <c r="H39" s="90">
        <v>12758.920026</v>
      </c>
      <c r="I39" s="102">
        <v>5797</v>
      </c>
      <c r="J39" s="90"/>
      <c r="K39" s="90">
        <v>2673.7790569620001</v>
      </c>
      <c r="L39" s="91">
        <v>7.547423854480922E-5</v>
      </c>
      <c r="M39" s="91">
        <f t="shared" si="0"/>
        <v>2.8467181406572332E-2</v>
      </c>
      <c r="N39" s="91">
        <f>K39/'סכום נכסי הקרן'!$C$42</f>
        <v>4.5451590489763672E-3</v>
      </c>
    </row>
    <row r="40" spans="2:14">
      <c r="B40" s="86" t="s">
        <v>1584</v>
      </c>
      <c r="C40" s="87" t="s">
        <v>1585</v>
      </c>
      <c r="D40" s="88" t="s">
        <v>1410</v>
      </c>
      <c r="E40" s="87"/>
      <c r="F40" s="88" t="s">
        <v>1539</v>
      </c>
      <c r="G40" s="88" t="s">
        <v>132</v>
      </c>
      <c r="H40" s="90">
        <v>2589.8723890000001</v>
      </c>
      <c r="I40" s="102">
        <v>14954</v>
      </c>
      <c r="J40" s="90"/>
      <c r="K40" s="90">
        <v>1400.051604324</v>
      </c>
      <c r="L40" s="91">
        <v>2.7019139517561702E-5</v>
      </c>
      <c r="M40" s="91">
        <f t="shared" si="0"/>
        <v>1.4906064468968711E-2</v>
      </c>
      <c r="N40" s="91">
        <f>K40/'סכום נכסי הקרן'!$C$42</f>
        <v>2.3799487851690311E-3</v>
      </c>
    </row>
    <row r="41" spans="2:14">
      <c r="B41" s="86" t="s">
        <v>1586</v>
      </c>
      <c r="C41" s="87" t="s">
        <v>1587</v>
      </c>
      <c r="D41" s="88" t="s">
        <v>1410</v>
      </c>
      <c r="E41" s="87"/>
      <c r="F41" s="88" t="s">
        <v>1539</v>
      </c>
      <c r="G41" s="88" t="s">
        <v>132</v>
      </c>
      <c r="H41" s="90">
        <v>9551.6906139999992</v>
      </c>
      <c r="I41" s="102">
        <v>7471</v>
      </c>
      <c r="J41" s="90"/>
      <c r="K41" s="90">
        <v>2579.6886028610002</v>
      </c>
      <c r="L41" s="91">
        <v>4.2073889975918565E-5</v>
      </c>
      <c r="M41" s="91">
        <f t="shared" si="0"/>
        <v>2.7465419492645426E-2</v>
      </c>
      <c r="N41" s="91">
        <f>K41/'סכום נכסי הקרן'!$C$42</f>
        <v>4.3852146146126075E-3</v>
      </c>
    </row>
    <row r="42" spans="2:14">
      <c r="B42" s="86" t="s">
        <v>1588</v>
      </c>
      <c r="C42" s="87" t="s">
        <v>1589</v>
      </c>
      <c r="D42" s="88" t="s">
        <v>1410</v>
      </c>
      <c r="E42" s="87"/>
      <c r="F42" s="88" t="s">
        <v>1539</v>
      </c>
      <c r="G42" s="88" t="s">
        <v>132</v>
      </c>
      <c r="H42" s="90">
        <v>2335.2469369999999</v>
      </c>
      <c r="I42" s="102">
        <v>8283</v>
      </c>
      <c r="J42" s="90"/>
      <c r="K42" s="90">
        <v>699.24404112399998</v>
      </c>
      <c r="L42" s="91">
        <v>5.0829863489994645E-6</v>
      </c>
      <c r="M42" s="91">
        <f t="shared" si="0"/>
        <v>7.4447089838300465E-3</v>
      </c>
      <c r="N42" s="91">
        <f>K42/'סכום נכסי הקרן'!$C$42</f>
        <v>1.1886454764024731E-3</v>
      </c>
    </row>
    <row r="43" spans="2:14">
      <c r="B43" s="86" t="s">
        <v>1590</v>
      </c>
      <c r="C43" s="87" t="s">
        <v>1591</v>
      </c>
      <c r="D43" s="88" t="s">
        <v>1410</v>
      </c>
      <c r="E43" s="87"/>
      <c r="F43" s="88" t="s">
        <v>1539</v>
      </c>
      <c r="G43" s="88" t="s">
        <v>132</v>
      </c>
      <c r="H43" s="90">
        <v>16935.073026999999</v>
      </c>
      <c r="I43" s="102">
        <v>3215</v>
      </c>
      <c r="J43" s="90"/>
      <c r="K43" s="90">
        <v>1968.2322911480001</v>
      </c>
      <c r="L43" s="91">
        <v>1.8397780727920986E-5</v>
      </c>
      <c r="M43" s="91">
        <f t="shared" si="0"/>
        <v>2.0955368595805376E-2</v>
      </c>
      <c r="N43" s="91">
        <f>K43/'סכום נכסי הקרן'!$C$42</f>
        <v>3.345799566088067E-3</v>
      </c>
    </row>
    <row r="44" spans="2:14">
      <c r="B44" s="86" t="s">
        <v>1592</v>
      </c>
      <c r="C44" s="87" t="s">
        <v>1593</v>
      </c>
      <c r="D44" s="88" t="s">
        <v>1410</v>
      </c>
      <c r="E44" s="87"/>
      <c r="F44" s="88" t="s">
        <v>1539</v>
      </c>
      <c r="G44" s="88" t="s">
        <v>132</v>
      </c>
      <c r="H44" s="90">
        <v>1538.8445850000001</v>
      </c>
      <c r="I44" s="102">
        <v>12946</v>
      </c>
      <c r="J44" s="90"/>
      <c r="K44" s="90">
        <v>720.17603420599994</v>
      </c>
      <c r="L44" s="91">
        <v>5.1671101551510494E-6</v>
      </c>
      <c r="M44" s="91">
        <f t="shared" si="0"/>
        <v>7.6675676537395392E-3</v>
      </c>
      <c r="N44" s="91">
        <f>K44/'סכום נכסי הקרן'!$C$42</f>
        <v>1.2242277873350234E-3</v>
      </c>
    </row>
    <row r="45" spans="2:14">
      <c r="B45" s="86" t="s">
        <v>1594</v>
      </c>
      <c r="C45" s="87" t="s">
        <v>1595</v>
      </c>
      <c r="D45" s="88" t="s">
        <v>29</v>
      </c>
      <c r="E45" s="87"/>
      <c r="F45" s="88" t="s">
        <v>1539</v>
      </c>
      <c r="G45" s="88" t="s">
        <v>140</v>
      </c>
      <c r="H45" s="90">
        <v>19238.589293000001</v>
      </c>
      <c r="I45" s="102">
        <v>4961</v>
      </c>
      <c r="J45" s="90"/>
      <c r="K45" s="90">
        <v>2545.1689204719996</v>
      </c>
      <c r="L45" s="91">
        <v>2.612391843324514E-4</v>
      </c>
      <c r="M45" s="91">
        <f t="shared" si="0"/>
        <v>2.709789546028148E-2</v>
      </c>
      <c r="N45" s="91">
        <f>K45/'סכום נכסי הקרן'!$C$42</f>
        <v>4.326534580310736E-3</v>
      </c>
    </row>
    <row r="46" spans="2:14">
      <c r="B46" s="86" t="s">
        <v>1596</v>
      </c>
      <c r="C46" s="87" t="s">
        <v>1597</v>
      </c>
      <c r="D46" s="88" t="s">
        <v>121</v>
      </c>
      <c r="E46" s="87"/>
      <c r="F46" s="88" t="s">
        <v>1539</v>
      </c>
      <c r="G46" s="88" t="s">
        <v>132</v>
      </c>
      <c r="H46" s="90">
        <v>28491.564426000008</v>
      </c>
      <c r="I46" s="102">
        <v>1002.5</v>
      </c>
      <c r="J46" s="90"/>
      <c r="K46" s="90">
        <v>1032.5449790800005</v>
      </c>
      <c r="L46" s="91">
        <v>1.3275455537456454E-4</v>
      </c>
      <c r="M46" s="91">
        <f t="shared" si="0"/>
        <v>1.0993296231182783E-2</v>
      </c>
      <c r="N46" s="91">
        <f>K46/'סכום נכסי הקרן'!$C$42</f>
        <v>1.7552239938901117E-3</v>
      </c>
    </row>
    <row r="47" spans="2:14">
      <c r="B47" s="86" t="s">
        <v>1598</v>
      </c>
      <c r="C47" s="87" t="s">
        <v>1599</v>
      </c>
      <c r="D47" s="88" t="s">
        <v>121</v>
      </c>
      <c r="E47" s="87"/>
      <c r="F47" s="88" t="s">
        <v>1539</v>
      </c>
      <c r="G47" s="88" t="s">
        <v>132</v>
      </c>
      <c r="H47" s="90">
        <v>21330.519</v>
      </c>
      <c r="I47" s="102">
        <v>498.4</v>
      </c>
      <c r="J47" s="90"/>
      <c r="K47" s="90">
        <v>384.315373706</v>
      </c>
      <c r="L47" s="91">
        <v>3.4614774087491966E-5</v>
      </c>
      <c r="M47" s="91">
        <f t="shared" si="0"/>
        <v>4.0917275614590267E-3</v>
      </c>
      <c r="N47" s="91">
        <f>K47/'סכום נכסי הקרן'!$C$42</f>
        <v>6.5329799555138986E-4</v>
      </c>
    </row>
    <row r="48" spans="2:14">
      <c r="B48" s="86" t="s">
        <v>1600</v>
      </c>
      <c r="C48" s="87" t="s">
        <v>1601</v>
      </c>
      <c r="D48" s="88" t="s">
        <v>1410</v>
      </c>
      <c r="E48" s="87"/>
      <c r="F48" s="88" t="s">
        <v>1539</v>
      </c>
      <c r="G48" s="88" t="s">
        <v>132</v>
      </c>
      <c r="H48" s="90">
        <v>4723.1863499999999</v>
      </c>
      <c r="I48" s="102">
        <v>10118</v>
      </c>
      <c r="J48" s="90"/>
      <c r="K48" s="90">
        <v>1727.5795615379998</v>
      </c>
      <c r="L48" s="91">
        <v>3.4557540094822789E-5</v>
      </c>
      <c r="M48" s="91">
        <f t="shared" si="0"/>
        <v>1.8393187965376402E-2</v>
      </c>
      <c r="N48" s="91">
        <f>K48/'סכום נכסי הקרן'!$C$42</f>
        <v>2.9367138083102504E-3</v>
      </c>
    </row>
    <row r="49" spans="2:14">
      <c r="B49" s="86" t="s">
        <v>1602</v>
      </c>
      <c r="C49" s="87" t="s">
        <v>1603</v>
      </c>
      <c r="D49" s="88" t="s">
        <v>29</v>
      </c>
      <c r="E49" s="87"/>
      <c r="F49" s="88" t="s">
        <v>1539</v>
      </c>
      <c r="G49" s="88" t="s">
        <v>132</v>
      </c>
      <c r="H49" s="90">
        <v>4037.5625240000004</v>
      </c>
      <c r="I49" s="102">
        <v>4594</v>
      </c>
      <c r="J49" s="90"/>
      <c r="K49" s="90">
        <v>670.53052499900014</v>
      </c>
      <c r="L49" s="91">
        <v>4.1423137688172276E-4</v>
      </c>
      <c r="M49" s="91">
        <f t="shared" si="0"/>
        <v>7.1390020219093972E-3</v>
      </c>
      <c r="N49" s="91">
        <f>K49/'סכום נכסי הקרן'!$C$42</f>
        <v>1.1398353485410643E-3</v>
      </c>
    </row>
    <row r="50" spans="2:14">
      <c r="B50" s="86" t="s">
        <v>1604</v>
      </c>
      <c r="C50" s="87" t="s">
        <v>1605</v>
      </c>
      <c r="D50" s="88" t="s">
        <v>1410</v>
      </c>
      <c r="E50" s="87"/>
      <c r="F50" s="88" t="s">
        <v>1539</v>
      </c>
      <c r="G50" s="88" t="s">
        <v>132</v>
      </c>
      <c r="H50" s="90">
        <v>11408.780448</v>
      </c>
      <c r="I50" s="102">
        <v>5463</v>
      </c>
      <c r="J50" s="90"/>
      <c r="K50" s="90">
        <v>2253.0909582850004</v>
      </c>
      <c r="L50" s="91">
        <v>3.146156825575049E-4</v>
      </c>
      <c r="M50" s="91">
        <f t="shared" si="0"/>
        <v>2.3988200845541499E-2</v>
      </c>
      <c r="N50" s="91">
        <f>K50/'סכום נכסי הקרן'!$C$42</f>
        <v>3.830031030631057E-3</v>
      </c>
    </row>
    <row r="51" spans="2:14">
      <c r="B51" s="86" t="s">
        <v>1606</v>
      </c>
      <c r="C51" s="87" t="s">
        <v>1607</v>
      </c>
      <c r="D51" s="88" t="s">
        <v>121</v>
      </c>
      <c r="E51" s="87"/>
      <c r="F51" s="88" t="s">
        <v>1539</v>
      </c>
      <c r="G51" s="88" t="s">
        <v>132</v>
      </c>
      <c r="H51" s="90">
        <v>156126.75312899999</v>
      </c>
      <c r="I51" s="102">
        <v>731.7</v>
      </c>
      <c r="J51" s="90"/>
      <c r="K51" s="90">
        <v>4129.701721333</v>
      </c>
      <c r="L51" s="91">
        <v>1.9700032301885924E-4</v>
      </c>
      <c r="M51" s="91">
        <f t="shared" si="0"/>
        <v>4.3968093680034875E-2</v>
      </c>
      <c r="N51" s="91">
        <f>K51/'סכום נכסי הקרן'!$C$42</f>
        <v>7.0200830915389759E-3</v>
      </c>
    </row>
    <row r="52" spans="2:14">
      <c r="B52" s="86" t="s">
        <v>1608</v>
      </c>
      <c r="C52" s="87" t="s">
        <v>1609</v>
      </c>
      <c r="D52" s="88" t="s">
        <v>1610</v>
      </c>
      <c r="E52" s="87"/>
      <c r="F52" s="88" t="s">
        <v>1539</v>
      </c>
      <c r="G52" s="88" t="s">
        <v>137</v>
      </c>
      <c r="H52" s="90">
        <v>188693.60142600001</v>
      </c>
      <c r="I52" s="102">
        <v>2140</v>
      </c>
      <c r="J52" s="90"/>
      <c r="K52" s="90">
        <v>1859.5995948570001</v>
      </c>
      <c r="L52" s="91">
        <v>6.1364032446199063E-4</v>
      </c>
      <c r="M52" s="91">
        <f t="shared" si="0"/>
        <v>1.9798778389165529E-2</v>
      </c>
      <c r="N52" s="91">
        <f>K52/'סכום נכסי הקרן'!$C$42</f>
        <v>3.1611347631844374E-3</v>
      </c>
    </row>
    <row r="53" spans="2:14">
      <c r="B53" s="86" t="s">
        <v>1611</v>
      </c>
      <c r="C53" s="87" t="s">
        <v>1612</v>
      </c>
      <c r="D53" s="88" t="s">
        <v>29</v>
      </c>
      <c r="E53" s="87"/>
      <c r="F53" s="88" t="s">
        <v>1539</v>
      </c>
      <c r="G53" s="88" t="s">
        <v>134</v>
      </c>
      <c r="H53" s="90">
        <v>63173.193354999989</v>
      </c>
      <c r="I53" s="102">
        <v>2868.5</v>
      </c>
      <c r="J53" s="90"/>
      <c r="K53" s="90">
        <v>7125.6302627560008</v>
      </c>
      <c r="L53" s="91">
        <v>2.725596483701795E-4</v>
      </c>
      <c r="M53" s="91">
        <f t="shared" si="0"/>
        <v>7.58651350783318E-2</v>
      </c>
      <c r="N53" s="91">
        <f>K53/'סכום נכסי הקרן'!$C$42</f>
        <v>1.2112864293740176E-2</v>
      </c>
    </row>
    <row r="54" spans="2:14">
      <c r="B54" s="86" t="s">
        <v>1613</v>
      </c>
      <c r="C54" s="87" t="s">
        <v>1614</v>
      </c>
      <c r="D54" s="88" t="s">
        <v>1410</v>
      </c>
      <c r="E54" s="87"/>
      <c r="F54" s="88" t="s">
        <v>1539</v>
      </c>
      <c r="G54" s="88" t="s">
        <v>132</v>
      </c>
      <c r="H54" s="90">
        <v>3140.8732140000002</v>
      </c>
      <c r="I54" s="102">
        <v>7029</v>
      </c>
      <c r="J54" s="90"/>
      <c r="K54" s="90">
        <v>798.09070137099991</v>
      </c>
      <c r="L54" s="91">
        <v>1.3655970495652175E-4</v>
      </c>
      <c r="M54" s="91">
        <f t="shared" si="0"/>
        <v>8.4971092565296023E-3</v>
      </c>
      <c r="N54" s="91">
        <f>K54/'סכום נכסי הקרן'!$C$42</f>
        <v>1.3566749892049326E-3</v>
      </c>
    </row>
    <row r="55" spans="2:14">
      <c r="B55" s="86" t="s">
        <v>1615</v>
      </c>
      <c r="C55" s="87" t="s">
        <v>1616</v>
      </c>
      <c r="D55" s="88" t="s">
        <v>29</v>
      </c>
      <c r="E55" s="87"/>
      <c r="F55" s="88" t="s">
        <v>1539</v>
      </c>
      <c r="G55" s="88" t="s">
        <v>132</v>
      </c>
      <c r="H55" s="90">
        <v>5216.1651160000001</v>
      </c>
      <c r="I55" s="102">
        <v>3158</v>
      </c>
      <c r="J55" s="90"/>
      <c r="K55" s="90">
        <v>595.48627716499993</v>
      </c>
      <c r="L55" s="91">
        <v>9.9926534789272035E-5</v>
      </c>
      <c r="M55" s="91">
        <f t="shared" si="0"/>
        <v>6.3400211895000211E-3</v>
      </c>
      <c r="N55" s="91">
        <f>K55/'סכום נכסי הקרן'!$C$42</f>
        <v>1.0122675746712659E-3</v>
      </c>
    </row>
    <row r="56" spans="2:14">
      <c r="B56" s="86" t="s">
        <v>1617</v>
      </c>
      <c r="C56" s="87" t="s">
        <v>1618</v>
      </c>
      <c r="D56" s="88" t="s">
        <v>1394</v>
      </c>
      <c r="E56" s="87"/>
      <c r="F56" s="88" t="s">
        <v>1539</v>
      </c>
      <c r="G56" s="88" t="s">
        <v>132</v>
      </c>
      <c r="H56" s="90">
        <v>3519.5356350000006</v>
      </c>
      <c r="I56" s="102">
        <v>4989</v>
      </c>
      <c r="J56" s="90"/>
      <c r="K56" s="90">
        <v>634.75652268099998</v>
      </c>
      <c r="L56" s="91">
        <v>2.0273822782258067E-5</v>
      </c>
      <c r="M56" s="91">
        <f t="shared" si="0"/>
        <v>6.7581235005618788E-3</v>
      </c>
      <c r="N56" s="91">
        <f>K56/'סכום נכסי הקרן'!$C$42</f>
        <v>1.0790230948395534E-3</v>
      </c>
    </row>
    <row r="57" spans="2:14">
      <c r="B57" s="86" t="s">
        <v>1619</v>
      </c>
      <c r="C57" s="87" t="s">
        <v>1620</v>
      </c>
      <c r="D57" s="88" t="s">
        <v>121</v>
      </c>
      <c r="E57" s="87"/>
      <c r="F57" s="88" t="s">
        <v>1539</v>
      </c>
      <c r="G57" s="88" t="s">
        <v>132</v>
      </c>
      <c r="H57" s="90">
        <v>49716.213811999995</v>
      </c>
      <c r="I57" s="102">
        <v>483.9</v>
      </c>
      <c r="J57" s="90"/>
      <c r="K57" s="90">
        <v>869.68498254299982</v>
      </c>
      <c r="L57" s="91">
        <v>5.2248104169467157E-4</v>
      </c>
      <c r="M57" s="91">
        <f t="shared" si="0"/>
        <v>9.2593589960844411E-3</v>
      </c>
      <c r="N57" s="91">
        <f>K57/'סכום נכסי הקרן'!$C$42</f>
        <v>1.4783781621266353E-3</v>
      </c>
    </row>
    <row r="58" spans="2:14">
      <c r="B58" s="86" t="s">
        <v>1621</v>
      </c>
      <c r="C58" s="87" t="s">
        <v>1622</v>
      </c>
      <c r="D58" s="88" t="s">
        <v>121</v>
      </c>
      <c r="E58" s="87"/>
      <c r="F58" s="88" t="s">
        <v>1539</v>
      </c>
      <c r="G58" s="88" t="s">
        <v>132</v>
      </c>
      <c r="H58" s="90">
        <v>6600.2720200000012</v>
      </c>
      <c r="I58" s="102">
        <v>3861.5</v>
      </c>
      <c r="J58" s="90"/>
      <c r="K58" s="90">
        <v>921.35325742900034</v>
      </c>
      <c r="L58" s="91">
        <v>6.6794273756463839E-5</v>
      </c>
      <c r="M58" s="91">
        <f t="shared" si="0"/>
        <v>9.8094606023912938E-3</v>
      </c>
      <c r="N58" s="91">
        <f>K58/'סכום נכסי הקרן'!$C$42</f>
        <v>1.5662091018340972E-3</v>
      </c>
    </row>
    <row r="59" spans="2:14">
      <c r="B59" s="86" t="s">
        <v>1623</v>
      </c>
      <c r="C59" s="87" t="s">
        <v>1624</v>
      </c>
      <c r="D59" s="88" t="s">
        <v>29</v>
      </c>
      <c r="E59" s="87"/>
      <c r="F59" s="88" t="s">
        <v>1539</v>
      </c>
      <c r="G59" s="88" t="s">
        <v>134</v>
      </c>
      <c r="H59" s="90">
        <v>44184.646500000003</v>
      </c>
      <c r="I59" s="102">
        <v>644.1</v>
      </c>
      <c r="J59" s="90"/>
      <c r="K59" s="90">
        <v>1119.0778061369999</v>
      </c>
      <c r="L59" s="91">
        <v>2.4786404389386742E-4</v>
      </c>
      <c r="M59" s="91">
        <f t="shared" si="0"/>
        <v>1.1914593628228764E-2</v>
      </c>
      <c r="N59" s="91">
        <f>K59/'סכום נכסי הקרן'!$C$42</f>
        <v>1.9023212123037039E-3</v>
      </c>
    </row>
    <row r="60" spans="2:14">
      <c r="B60" s="86" t="s">
        <v>1625</v>
      </c>
      <c r="C60" s="87" t="s">
        <v>1626</v>
      </c>
      <c r="D60" s="88" t="s">
        <v>121</v>
      </c>
      <c r="E60" s="87"/>
      <c r="F60" s="88" t="s">
        <v>1539</v>
      </c>
      <c r="G60" s="88" t="s">
        <v>132</v>
      </c>
      <c r="H60" s="90">
        <v>73824.935400999995</v>
      </c>
      <c r="I60" s="102">
        <v>994.25</v>
      </c>
      <c r="J60" s="90"/>
      <c r="K60" s="90">
        <v>2653.4259791019999</v>
      </c>
      <c r="L60" s="91">
        <v>3.1462444171692503E-4</v>
      </c>
      <c r="M60" s="91">
        <f t="shared" si="0"/>
        <v>2.8250486329200818E-2</v>
      </c>
      <c r="N60" s="91">
        <f>K60/'סכום נכסי הקרן'!$C$42</f>
        <v>4.5105608364692318E-3</v>
      </c>
    </row>
    <row r="61" spans="2:14">
      <c r="B61" s="86" t="s">
        <v>1627</v>
      </c>
      <c r="C61" s="87" t="s">
        <v>1628</v>
      </c>
      <c r="D61" s="88" t="s">
        <v>1410</v>
      </c>
      <c r="E61" s="87"/>
      <c r="F61" s="88" t="s">
        <v>1539</v>
      </c>
      <c r="G61" s="88" t="s">
        <v>132</v>
      </c>
      <c r="H61" s="90">
        <v>2894.2131869999998</v>
      </c>
      <c r="I61" s="102">
        <v>30470</v>
      </c>
      <c r="J61" s="90"/>
      <c r="K61" s="90">
        <v>3187.948330707</v>
      </c>
      <c r="L61" s="91">
        <v>1.6444393107954545E-4</v>
      </c>
      <c r="M61" s="91">
        <f t="shared" si="0"/>
        <v>3.3941437011676533E-2</v>
      </c>
      <c r="N61" s="91">
        <f>K61/'סכום נכסי הקרן'!$C$42</f>
        <v>5.4191957877946515E-3</v>
      </c>
    </row>
    <row r="62" spans="2:14">
      <c r="B62" s="86" t="s">
        <v>1629</v>
      </c>
      <c r="C62" s="87" t="s">
        <v>1630</v>
      </c>
      <c r="D62" s="88" t="s">
        <v>29</v>
      </c>
      <c r="E62" s="87"/>
      <c r="F62" s="88" t="s">
        <v>1539</v>
      </c>
      <c r="G62" s="88" t="s">
        <v>132</v>
      </c>
      <c r="H62" s="90">
        <v>29231.318859999999</v>
      </c>
      <c r="I62" s="102">
        <v>653.42999999999995</v>
      </c>
      <c r="J62" s="90"/>
      <c r="K62" s="90">
        <v>690.48743771399995</v>
      </c>
      <c r="L62" s="91">
        <v>8.1654762658248269E-5</v>
      </c>
      <c r="M62" s="91">
        <f t="shared" si="0"/>
        <v>7.3514792096163488E-3</v>
      </c>
      <c r="N62" s="91">
        <f>K62/'סכום נכסי הקרן'!$C$42</f>
        <v>1.1737601196174286E-3</v>
      </c>
    </row>
    <row r="63" spans="2:14">
      <c r="B63" s="86" t="s">
        <v>1631</v>
      </c>
      <c r="C63" s="87" t="s">
        <v>1632</v>
      </c>
      <c r="D63" s="88" t="s">
        <v>1410</v>
      </c>
      <c r="E63" s="87"/>
      <c r="F63" s="88" t="s">
        <v>1539</v>
      </c>
      <c r="G63" s="88" t="s">
        <v>132</v>
      </c>
      <c r="H63" s="90">
        <v>1843.5662850000001</v>
      </c>
      <c r="I63" s="102">
        <v>11508</v>
      </c>
      <c r="J63" s="90"/>
      <c r="K63" s="90">
        <v>766.94975320100002</v>
      </c>
      <c r="L63" s="91">
        <v>3.6398149753208294E-5</v>
      </c>
      <c r="M63" s="91">
        <f t="shared" si="0"/>
        <v>8.1655579196980143E-3</v>
      </c>
      <c r="N63" s="91">
        <f>K63/'סכום נכסי הקרן'!$C$42</f>
        <v>1.3037384677672187E-3</v>
      </c>
    </row>
    <row r="64" spans="2:14">
      <c r="B64" s="86" t="s">
        <v>1633</v>
      </c>
      <c r="C64" s="87" t="s">
        <v>1634</v>
      </c>
      <c r="D64" s="88" t="s">
        <v>29</v>
      </c>
      <c r="E64" s="87"/>
      <c r="F64" s="88" t="s">
        <v>1539</v>
      </c>
      <c r="G64" s="88" t="s">
        <v>134</v>
      </c>
      <c r="H64" s="90">
        <v>14036.758285999998</v>
      </c>
      <c r="I64" s="102">
        <v>20348</v>
      </c>
      <c r="J64" s="90"/>
      <c r="K64" s="90">
        <v>11231.147972807998</v>
      </c>
      <c r="L64" s="91">
        <v>5.172852147227574E-4</v>
      </c>
      <c r="M64" s="91">
        <f t="shared" si="0"/>
        <v>0.11957574651259834</v>
      </c>
      <c r="N64" s="91">
        <f>K64/'סכום נכסי הקרן'!$C$42</f>
        <v>1.9091836966141043E-2</v>
      </c>
    </row>
    <row r="65" spans="2:14">
      <c r="B65" s="86" t="s">
        <v>1635</v>
      </c>
      <c r="C65" s="87" t="s">
        <v>1636</v>
      </c>
      <c r="D65" s="88" t="s">
        <v>29</v>
      </c>
      <c r="E65" s="87"/>
      <c r="F65" s="88" t="s">
        <v>1539</v>
      </c>
      <c r="G65" s="88" t="s">
        <v>134</v>
      </c>
      <c r="H65" s="90">
        <v>3810.1121520000002</v>
      </c>
      <c r="I65" s="102">
        <v>5431.8</v>
      </c>
      <c r="J65" s="90"/>
      <c r="K65" s="90">
        <v>813.79895764299999</v>
      </c>
      <c r="L65" s="91">
        <v>5.9512433390209514E-4</v>
      </c>
      <c r="M65" s="91">
        <f t="shared" si="0"/>
        <v>8.6643518638466165E-3</v>
      </c>
      <c r="N65" s="91">
        <f>K65/'סכום נכסי הקרן'!$C$42</f>
        <v>1.383377465968081E-3</v>
      </c>
    </row>
    <row r="66" spans="2:14">
      <c r="B66" s="86" t="s">
        <v>1637</v>
      </c>
      <c r="C66" s="87" t="s">
        <v>1638</v>
      </c>
      <c r="D66" s="88" t="s">
        <v>29</v>
      </c>
      <c r="E66" s="87"/>
      <c r="F66" s="88" t="s">
        <v>1539</v>
      </c>
      <c r="G66" s="88" t="s">
        <v>134</v>
      </c>
      <c r="H66" s="90">
        <v>4890.7832829999998</v>
      </c>
      <c r="I66" s="102">
        <v>8980</v>
      </c>
      <c r="J66" s="90"/>
      <c r="K66" s="90">
        <v>1726.992115389</v>
      </c>
      <c r="L66" s="91">
        <v>8.7201841233196719E-4</v>
      </c>
      <c r="M66" s="91">
        <f t="shared" si="0"/>
        <v>1.8386933545795014E-2</v>
      </c>
      <c r="N66" s="91">
        <f>K66/'סכום נכסי הקרן'!$C$42</f>
        <v>2.9357152081555516E-3</v>
      </c>
    </row>
    <row r="67" spans="2:14">
      <c r="B67" s="86" t="s">
        <v>1639</v>
      </c>
      <c r="C67" s="87" t="s">
        <v>1640</v>
      </c>
      <c r="D67" s="88" t="s">
        <v>29</v>
      </c>
      <c r="E67" s="87"/>
      <c r="F67" s="88" t="s">
        <v>1539</v>
      </c>
      <c r="G67" s="88" t="s">
        <v>134</v>
      </c>
      <c r="H67" s="90">
        <v>5230.8496540000006</v>
      </c>
      <c r="I67" s="102">
        <v>2119.9</v>
      </c>
      <c r="J67" s="90"/>
      <c r="K67" s="90">
        <v>436.03686790300003</v>
      </c>
      <c r="L67" s="91">
        <v>1.4598983897145404E-4</v>
      </c>
      <c r="M67" s="91">
        <f t="shared" si="0"/>
        <v>4.6423957829379954E-3</v>
      </c>
      <c r="N67" s="91">
        <f>K67/'סכום נכסי הקרן'!$C$42</f>
        <v>7.4121940280602616E-4</v>
      </c>
    </row>
    <row r="68" spans="2:14">
      <c r="B68" s="86" t="s">
        <v>1641</v>
      </c>
      <c r="C68" s="87" t="s">
        <v>1642</v>
      </c>
      <c r="D68" s="88" t="s">
        <v>122</v>
      </c>
      <c r="E68" s="87"/>
      <c r="F68" s="88" t="s">
        <v>1539</v>
      </c>
      <c r="G68" s="88" t="s">
        <v>141</v>
      </c>
      <c r="H68" s="90">
        <v>21409.316984000001</v>
      </c>
      <c r="I68" s="102">
        <v>211900</v>
      </c>
      <c r="J68" s="90"/>
      <c r="K68" s="90">
        <v>1227.9761639559999</v>
      </c>
      <c r="L68" s="91">
        <v>2.671366631814643E-6</v>
      </c>
      <c r="M68" s="91">
        <f t="shared" si="0"/>
        <v>1.3074012279085284E-2</v>
      </c>
      <c r="N68" s="91">
        <f>K68/'סכום נכסי הקרן'!$C$42</f>
        <v>2.0874376134404822E-3</v>
      </c>
    </row>
    <row r="69" spans="2:14">
      <c r="B69" s="86" t="s">
        <v>1643</v>
      </c>
      <c r="C69" s="87" t="s">
        <v>1644</v>
      </c>
      <c r="D69" s="88" t="s">
        <v>122</v>
      </c>
      <c r="E69" s="87"/>
      <c r="F69" s="88" t="s">
        <v>1539</v>
      </c>
      <c r="G69" s="88" t="s">
        <v>141</v>
      </c>
      <c r="H69" s="90">
        <v>140171.98199999999</v>
      </c>
      <c r="I69" s="102">
        <v>20000</v>
      </c>
      <c r="J69" s="90"/>
      <c r="K69" s="90">
        <v>758.83504175500002</v>
      </c>
      <c r="L69" s="91">
        <v>3.7245533395820196E-4</v>
      </c>
      <c r="M69" s="91">
        <f t="shared" si="0"/>
        <v>8.0791622385762759E-3</v>
      </c>
      <c r="N69" s="91">
        <f>K69/'סכום נכסי הקרן'!$C$42</f>
        <v>1.2899442636191297E-3</v>
      </c>
    </row>
    <row r="70" spans="2:14">
      <c r="B70" s="86" t="s">
        <v>1645</v>
      </c>
      <c r="C70" s="87" t="s">
        <v>1646</v>
      </c>
      <c r="D70" s="88" t="s">
        <v>1394</v>
      </c>
      <c r="E70" s="87"/>
      <c r="F70" s="88" t="s">
        <v>1539</v>
      </c>
      <c r="G70" s="88" t="s">
        <v>132</v>
      </c>
      <c r="H70" s="90">
        <v>345.88046000000003</v>
      </c>
      <c r="I70" s="102">
        <v>32093</v>
      </c>
      <c r="J70" s="90">
        <v>0.59045649600000005</v>
      </c>
      <c r="K70" s="90">
        <v>401.86780546200004</v>
      </c>
      <c r="L70" s="91">
        <v>6.4331899934901891E-7</v>
      </c>
      <c r="M70" s="91">
        <f t="shared" si="0"/>
        <v>4.2786047297962886E-3</v>
      </c>
      <c r="N70" s="91">
        <f>K70/'סכום נכסי הקרן'!$C$42</f>
        <v>6.8313538761996637E-4</v>
      </c>
    </row>
    <row r="71" spans="2:14">
      <c r="B71" s="86" t="s">
        <v>1647</v>
      </c>
      <c r="C71" s="87" t="s">
        <v>1648</v>
      </c>
      <c r="D71" s="88" t="s">
        <v>121</v>
      </c>
      <c r="E71" s="87"/>
      <c r="F71" s="88" t="s">
        <v>1539</v>
      </c>
      <c r="G71" s="88" t="s">
        <v>132</v>
      </c>
      <c r="H71" s="90">
        <v>178.76498499999997</v>
      </c>
      <c r="I71" s="102">
        <v>78531</v>
      </c>
      <c r="J71" s="90"/>
      <c r="K71" s="90">
        <v>507.49513916299998</v>
      </c>
      <c r="L71" s="91">
        <v>1.1502987566103655E-5</v>
      </c>
      <c r="M71" s="91">
        <f t="shared" si="0"/>
        <v>5.4031974526428167E-3</v>
      </c>
      <c r="N71" s="91">
        <f>K71/'סכום נכסי הקרן'!$C$42</f>
        <v>8.6269137237505577E-4</v>
      </c>
    </row>
    <row r="72" spans="2:14">
      <c r="B72" s="86" t="s">
        <v>1649</v>
      </c>
      <c r="C72" s="87" t="s">
        <v>1650</v>
      </c>
      <c r="D72" s="88" t="s">
        <v>1410</v>
      </c>
      <c r="E72" s="87"/>
      <c r="F72" s="88" t="s">
        <v>1539</v>
      </c>
      <c r="G72" s="88" t="s">
        <v>132</v>
      </c>
      <c r="H72" s="90">
        <v>5149.79673</v>
      </c>
      <c r="I72" s="102">
        <v>5316</v>
      </c>
      <c r="J72" s="90"/>
      <c r="K72" s="90">
        <v>989.6539469129998</v>
      </c>
      <c r="L72" s="91">
        <v>1.2261353640206257E-4</v>
      </c>
      <c r="M72" s="91">
        <f t="shared" si="0"/>
        <v>1.0536644141611684E-2</v>
      </c>
      <c r="N72" s="91">
        <f>K72/'סכום נכסי הקרן'!$C$42</f>
        <v>1.6823134957447332E-3</v>
      </c>
    </row>
    <row r="73" spans="2:14">
      <c r="B73" s="86" t="s">
        <v>1651</v>
      </c>
      <c r="C73" s="87" t="s">
        <v>1652</v>
      </c>
      <c r="D73" s="88" t="s">
        <v>29</v>
      </c>
      <c r="E73" s="87"/>
      <c r="F73" s="88" t="s">
        <v>1539</v>
      </c>
      <c r="G73" s="88" t="s">
        <v>134</v>
      </c>
      <c r="H73" s="90">
        <v>950.97547999999995</v>
      </c>
      <c r="I73" s="102">
        <v>22870</v>
      </c>
      <c r="J73" s="90"/>
      <c r="K73" s="90">
        <v>855.20667766800011</v>
      </c>
      <c r="L73" s="91">
        <v>5.6354102518518519E-4</v>
      </c>
      <c r="M73" s="91">
        <f t="shared" si="0"/>
        <v>9.1052114309507007E-3</v>
      </c>
      <c r="N73" s="91">
        <f>K73/'סכום נכסי הקרן'!$C$42</f>
        <v>1.4537664806770791E-3</v>
      </c>
    </row>
    <row r="74" spans="2:14">
      <c r="B74" s="86" t="s">
        <v>1653</v>
      </c>
      <c r="C74" s="87" t="s">
        <v>1654</v>
      </c>
      <c r="D74" s="88" t="s">
        <v>29</v>
      </c>
      <c r="E74" s="87"/>
      <c r="F74" s="88" t="s">
        <v>1539</v>
      </c>
      <c r="G74" s="88" t="s">
        <v>134</v>
      </c>
      <c r="H74" s="90">
        <v>3202.6250679999998</v>
      </c>
      <c r="I74" s="102">
        <v>19450</v>
      </c>
      <c r="J74" s="90"/>
      <c r="K74" s="90">
        <v>2449.4089651060003</v>
      </c>
      <c r="L74" s="91">
        <v>9.5930060446308219E-4</v>
      </c>
      <c r="M74" s="91">
        <f t="shared" si="0"/>
        <v>2.6078358706191365E-2</v>
      </c>
      <c r="N74" s="91">
        <f>K74/'סכום נכסי הקרן'!$C$42</f>
        <v>4.1637521594790469E-3</v>
      </c>
    </row>
    <row r="75" spans="2:14">
      <c r="B75" s="86" t="s">
        <v>1655</v>
      </c>
      <c r="C75" s="87" t="s">
        <v>1656</v>
      </c>
      <c r="D75" s="88" t="s">
        <v>1410</v>
      </c>
      <c r="E75" s="87"/>
      <c r="F75" s="88" t="s">
        <v>1539</v>
      </c>
      <c r="G75" s="88" t="s">
        <v>132</v>
      </c>
      <c r="H75" s="90">
        <v>3521.3334930000001</v>
      </c>
      <c r="I75" s="102">
        <v>7621</v>
      </c>
      <c r="J75" s="90"/>
      <c r="K75" s="90">
        <v>970.124384201</v>
      </c>
      <c r="L75" s="91">
        <v>4.1451836291936431E-5</v>
      </c>
      <c r="M75" s="91">
        <f t="shared" si="0"/>
        <v>1.0328716862405145E-2</v>
      </c>
      <c r="N75" s="91">
        <f>K75/'סכום נכסי הקרן'!$C$42</f>
        <v>1.6491151772629309E-3</v>
      </c>
    </row>
    <row r="76" spans="2:14">
      <c r="B76" s="86" t="s">
        <v>1657</v>
      </c>
      <c r="C76" s="87" t="s">
        <v>1658</v>
      </c>
      <c r="D76" s="88" t="s">
        <v>121</v>
      </c>
      <c r="E76" s="87"/>
      <c r="F76" s="88" t="s">
        <v>1539</v>
      </c>
      <c r="G76" s="88" t="s">
        <v>132</v>
      </c>
      <c r="H76" s="90">
        <v>8532.2075999999997</v>
      </c>
      <c r="I76" s="102">
        <v>3037.125</v>
      </c>
      <c r="J76" s="90"/>
      <c r="K76" s="90">
        <v>936.76872340800003</v>
      </c>
      <c r="L76" s="91">
        <v>4.4906355789473684E-4</v>
      </c>
      <c r="M76" s="91">
        <f t="shared" ref="M76:M83" si="1">IFERROR(K76/$K$11,0)</f>
        <v>9.9735859310523846E-3</v>
      </c>
      <c r="N76" s="91">
        <f>K76/'סכום נכסי הקרן'!$C$42</f>
        <v>1.5924138641558755E-3</v>
      </c>
    </row>
    <row r="77" spans="2:14">
      <c r="B77" s="86" t="s">
        <v>1659</v>
      </c>
      <c r="C77" s="87" t="s">
        <v>1660</v>
      </c>
      <c r="D77" s="88" t="s">
        <v>1410</v>
      </c>
      <c r="E77" s="87"/>
      <c r="F77" s="88" t="s">
        <v>1539</v>
      </c>
      <c r="G77" s="88" t="s">
        <v>132</v>
      </c>
      <c r="H77" s="90">
        <v>4762.6539050000001</v>
      </c>
      <c r="I77" s="102">
        <v>15101</v>
      </c>
      <c r="J77" s="90"/>
      <c r="K77" s="90">
        <v>2599.9382435499997</v>
      </c>
      <c r="L77" s="91">
        <v>1.6482286585762255E-5</v>
      </c>
      <c r="M77" s="91">
        <f t="shared" si="1"/>
        <v>2.7681013295510586E-2</v>
      </c>
      <c r="N77" s="91">
        <f>K77/'סכום נכסי הקרן'!$C$42</f>
        <v>4.4196369941942254E-3</v>
      </c>
    </row>
    <row r="78" spans="2:14">
      <c r="B78" s="86" t="s">
        <v>1661</v>
      </c>
      <c r="C78" s="87" t="s">
        <v>1662</v>
      </c>
      <c r="D78" s="88" t="s">
        <v>1410</v>
      </c>
      <c r="E78" s="87"/>
      <c r="F78" s="88" t="s">
        <v>1539</v>
      </c>
      <c r="G78" s="88" t="s">
        <v>132</v>
      </c>
      <c r="H78" s="90">
        <v>1950.2188799999997</v>
      </c>
      <c r="I78" s="102">
        <v>6769</v>
      </c>
      <c r="J78" s="90"/>
      <c r="K78" s="90">
        <v>477.21729229400006</v>
      </c>
      <c r="L78" s="91">
        <v>8.522783957777883E-6</v>
      </c>
      <c r="M78" s="91">
        <f t="shared" si="1"/>
        <v>5.0808353796899467E-3</v>
      </c>
      <c r="N78" s="91">
        <f>K78/'סכום נכסי הקרן'!$C$42</f>
        <v>8.1122203749421499E-4</v>
      </c>
    </row>
    <row r="79" spans="2:14">
      <c r="B79" s="86" t="s">
        <v>1663</v>
      </c>
      <c r="C79" s="87" t="s">
        <v>1664</v>
      </c>
      <c r="D79" s="88" t="s">
        <v>123</v>
      </c>
      <c r="E79" s="87"/>
      <c r="F79" s="88" t="s">
        <v>1539</v>
      </c>
      <c r="G79" s="88" t="s">
        <v>136</v>
      </c>
      <c r="H79" s="90">
        <v>11099.08569</v>
      </c>
      <c r="I79" s="102">
        <v>8978</v>
      </c>
      <c r="J79" s="90"/>
      <c r="K79" s="90">
        <v>2407.3861587830002</v>
      </c>
      <c r="L79" s="91">
        <v>8.2504747257069124E-5</v>
      </c>
      <c r="M79" s="91">
        <f t="shared" si="1"/>
        <v>2.5630950440465278E-2</v>
      </c>
      <c r="N79" s="91">
        <f>K79/'סכום נכסי הקרן'!$C$42</f>
        <v>4.0923175591050789E-3</v>
      </c>
    </row>
    <row r="80" spans="2:14">
      <c r="B80" s="86" t="s">
        <v>1665</v>
      </c>
      <c r="C80" s="87" t="s">
        <v>1666</v>
      </c>
      <c r="D80" s="88" t="s">
        <v>1410</v>
      </c>
      <c r="E80" s="87"/>
      <c r="F80" s="88" t="s">
        <v>1539</v>
      </c>
      <c r="G80" s="88" t="s">
        <v>132</v>
      </c>
      <c r="H80" s="90">
        <v>6286.8657510000012</v>
      </c>
      <c r="I80" s="102">
        <v>2784</v>
      </c>
      <c r="J80" s="90"/>
      <c r="K80" s="90">
        <v>632.72022842000001</v>
      </c>
      <c r="L80" s="91">
        <v>8.0497640857874538E-5</v>
      </c>
      <c r="M80" s="91">
        <f t="shared" si="1"/>
        <v>6.7364434900261871E-3</v>
      </c>
      <c r="N80" s="91">
        <f>K80/'סכום נכסי הקרן'!$C$42</f>
        <v>1.0755615966792384E-3</v>
      </c>
    </row>
    <row r="81" spans="2:14">
      <c r="B81" s="92"/>
      <c r="C81" s="87"/>
      <c r="D81" s="87"/>
      <c r="E81" s="87"/>
      <c r="F81" s="87"/>
      <c r="G81" s="87"/>
      <c r="H81" s="90"/>
      <c r="I81" s="102"/>
      <c r="J81" s="87"/>
      <c r="K81" s="87"/>
      <c r="L81" s="87"/>
      <c r="M81" s="91"/>
      <c r="N81" s="87"/>
    </row>
    <row r="82" spans="2:14">
      <c r="B82" s="85" t="s">
        <v>227</v>
      </c>
      <c r="C82" s="80"/>
      <c r="D82" s="81"/>
      <c r="E82" s="80"/>
      <c r="F82" s="81"/>
      <c r="G82" s="81"/>
      <c r="H82" s="83"/>
      <c r="I82" s="100"/>
      <c r="J82" s="83"/>
      <c r="K82" s="83">
        <v>768.561775915</v>
      </c>
      <c r="L82" s="84"/>
      <c r="M82" s="84">
        <f t="shared" si="1"/>
        <v>8.1827207974277446E-3</v>
      </c>
      <c r="N82" s="84">
        <f>K82/'סכום נכסי הקרן'!$C$42</f>
        <v>1.3064787464026634E-3</v>
      </c>
    </row>
    <row r="83" spans="2:14">
      <c r="B83" s="86" t="s">
        <v>1667</v>
      </c>
      <c r="C83" s="87" t="s">
        <v>1668</v>
      </c>
      <c r="D83" s="88" t="s">
        <v>121</v>
      </c>
      <c r="E83" s="87"/>
      <c r="F83" s="88" t="s">
        <v>1567</v>
      </c>
      <c r="G83" s="88" t="s">
        <v>132</v>
      </c>
      <c r="H83" s="90">
        <v>2314.6819180000002</v>
      </c>
      <c r="I83" s="102">
        <v>9185</v>
      </c>
      <c r="J83" s="90"/>
      <c r="K83" s="90">
        <v>768.561775915</v>
      </c>
      <c r="L83" s="91">
        <v>7.2837082310038865E-5</v>
      </c>
      <c r="M83" s="91">
        <f t="shared" si="1"/>
        <v>8.1827207974277446E-3</v>
      </c>
      <c r="N83" s="91">
        <f>K83/'סכום נכסי הקרן'!$C$42</f>
        <v>1.3064787464026634E-3</v>
      </c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09" t="s">
        <v>221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09" t="s">
        <v>112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109" t="s">
        <v>204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109" t="s">
        <v>212</v>
      </c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109" t="s">
        <v>219</v>
      </c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9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9453</v>
      </c>
    </row>
    <row r="6" spans="2:15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206</v>
      </c>
      <c r="K8" s="29" t="s">
        <v>205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32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10210.943761677001</v>
      </c>
      <c r="M11" s="91"/>
      <c r="N11" s="91">
        <f>IFERROR(L11/$L$11,0)</f>
        <v>1</v>
      </c>
      <c r="O11" s="91">
        <f>L11/'סכום נכסי הקרן'!$C$42</f>
        <v>1.7357591053057082E-2</v>
      </c>
    </row>
    <row r="12" spans="2:15" s="4" customFormat="1" ht="18" customHeight="1">
      <c r="B12" s="113" t="s">
        <v>198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10210.943761677001</v>
      </c>
      <c r="M12" s="91"/>
      <c r="N12" s="91">
        <f t="shared" ref="N12:N24" si="0">IFERROR(L12/$L$11,0)</f>
        <v>1</v>
      </c>
      <c r="O12" s="91">
        <f>L12/'סכום נכסי הקרן'!$C$42</f>
        <v>1.7357591053057082E-2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4300.8165378290005</v>
      </c>
      <c r="M13" s="84"/>
      <c r="N13" s="84">
        <f t="shared" si="0"/>
        <v>0.42119677066193667</v>
      </c>
      <c r="O13" s="84">
        <f>L13/'סכום נכסי הקרן'!$C$42</f>
        <v>7.3109612980181661E-3</v>
      </c>
    </row>
    <row r="14" spans="2:15">
      <c r="B14" s="86" t="s">
        <v>1669</v>
      </c>
      <c r="C14" s="87" t="s">
        <v>1670</v>
      </c>
      <c r="D14" s="88" t="s">
        <v>29</v>
      </c>
      <c r="E14" s="87"/>
      <c r="F14" s="88" t="s">
        <v>1567</v>
      </c>
      <c r="G14" s="87" t="s">
        <v>684</v>
      </c>
      <c r="H14" s="87" t="s">
        <v>685</v>
      </c>
      <c r="I14" s="88" t="s">
        <v>134</v>
      </c>
      <c r="J14" s="90">
        <v>77.432717999999994</v>
      </c>
      <c r="K14" s="102">
        <v>101083.0267</v>
      </c>
      <c r="L14" s="90">
        <v>307.77854452599996</v>
      </c>
      <c r="M14" s="91">
        <v>2.4162479540379828E-7</v>
      </c>
      <c r="N14" s="91">
        <f t="shared" si="0"/>
        <v>3.0142027192543438E-2</v>
      </c>
      <c r="O14" s="91">
        <f>L14/'סכום נכסי הקרן'!$C$42</f>
        <v>5.2319298151829526E-4</v>
      </c>
    </row>
    <row r="15" spans="2:15">
      <c r="B15" s="86" t="s">
        <v>1671</v>
      </c>
      <c r="C15" s="87" t="s">
        <v>1672</v>
      </c>
      <c r="D15" s="88" t="s">
        <v>29</v>
      </c>
      <c r="E15" s="87"/>
      <c r="F15" s="88" t="s">
        <v>1567</v>
      </c>
      <c r="G15" s="87" t="s">
        <v>695</v>
      </c>
      <c r="H15" s="87" t="s">
        <v>685</v>
      </c>
      <c r="I15" s="88" t="s">
        <v>132</v>
      </c>
      <c r="J15" s="90">
        <v>13.150134000000001</v>
      </c>
      <c r="K15" s="102">
        <v>1015461</v>
      </c>
      <c r="L15" s="90">
        <v>482.72695522800001</v>
      </c>
      <c r="M15" s="91">
        <v>9.3330659323958862E-5</v>
      </c>
      <c r="N15" s="91">
        <f t="shared" si="0"/>
        <v>4.7275449409459783E-2</v>
      </c>
      <c r="O15" s="91">
        <f>L15/'סכום נכסי הקרן'!$C$42</f>
        <v>8.2058791769889171E-4</v>
      </c>
    </row>
    <row r="16" spans="2:15">
      <c r="B16" s="86" t="s">
        <v>1673</v>
      </c>
      <c r="C16" s="87" t="s">
        <v>1674</v>
      </c>
      <c r="D16" s="88" t="s">
        <v>29</v>
      </c>
      <c r="E16" s="87"/>
      <c r="F16" s="88" t="s">
        <v>1567</v>
      </c>
      <c r="G16" s="87" t="s">
        <v>703</v>
      </c>
      <c r="H16" s="87" t="s">
        <v>685</v>
      </c>
      <c r="I16" s="88" t="s">
        <v>132</v>
      </c>
      <c r="J16" s="90">
        <v>479.83672799999999</v>
      </c>
      <c r="K16" s="102">
        <v>33919.440000000002</v>
      </c>
      <c r="L16" s="90">
        <v>588.36992044200008</v>
      </c>
      <c r="M16" s="91">
        <v>5.0219901837904879E-5</v>
      </c>
      <c r="N16" s="91">
        <f t="shared" si="0"/>
        <v>5.7621502397283676E-2</v>
      </c>
      <c r="O16" s="91">
        <f>L16/'סכום נכסי הקרן'!$C$42</f>
        <v>1.0001704744747981E-3</v>
      </c>
    </row>
    <row r="17" spans="2:15">
      <c r="B17" s="86" t="s">
        <v>1675</v>
      </c>
      <c r="C17" s="87" t="s">
        <v>1676</v>
      </c>
      <c r="D17" s="88" t="s">
        <v>29</v>
      </c>
      <c r="E17" s="87"/>
      <c r="F17" s="88" t="s">
        <v>1567</v>
      </c>
      <c r="G17" s="87" t="s">
        <v>1677</v>
      </c>
      <c r="H17" s="87" t="s">
        <v>685</v>
      </c>
      <c r="I17" s="88" t="s">
        <v>134</v>
      </c>
      <c r="J17" s="90">
        <v>74.431467999999995</v>
      </c>
      <c r="K17" s="102">
        <v>220566.59909999999</v>
      </c>
      <c r="L17" s="90">
        <v>645.55304374899993</v>
      </c>
      <c r="M17" s="91">
        <v>2.9417671276929134E-4</v>
      </c>
      <c r="N17" s="91">
        <f t="shared" si="0"/>
        <v>6.3221682423895462E-2</v>
      </c>
      <c r="O17" s="91">
        <f>L17/'סכום נכסי הקרן'!$C$42</f>
        <v>1.0973761092002241E-3</v>
      </c>
    </row>
    <row r="18" spans="2:15">
      <c r="B18" s="86" t="s">
        <v>1678</v>
      </c>
      <c r="C18" s="87" t="s">
        <v>1679</v>
      </c>
      <c r="D18" s="88" t="s">
        <v>29</v>
      </c>
      <c r="E18" s="87"/>
      <c r="F18" s="88" t="s">
        <v>1567</v>
      </c>
      <c r="G18" s="87" t="s">
        <v>1677</v>
      </c>
      <c r="H18" s="87" t="s">
        <v>685</v>
      </c>
      <c r="I18" s="88" t="s">
        <v>132</v>
      </c>
      <c r="J18" s="90">
        <v>182.53702200000001</v>
      </c>
      <c r="K18" s="102">
        <v>113350.9</v>
      </c>
      <c r="L18" s="90">
        <v>747.97006060000001</v>
      </c>
      <c r="M18" s="91">
        <v>3.0973022442079524E-4</v>
      </c>
      <c r="N18" s="91">
        <f t="shared" si="0"/>
        <v>7.3251804931805511E-2</v>
      </c>
      <c r="O18" s="91">
        <f>L18/'סכום נכסי הקרן'!$C$42</f>
        <v>1.2714748739045898E-3</v>
      </c>
    </row>
    <row r="19" spans="2:15">
      <c r="B19" s="86" t="s">
        <v>1680</v>
      </c>
      <c r="C19" s="87" t="s">
        <v>1681</v>
      </c>
      <c r="D19" s="88" t="s">
        <v>29</v>
      </c>
      <c r="E19" s="87"/>
      <c r="F19" s="88" t="s">
        <v>1567</v>
      </c>
      <c r="G19" s="87" t="s">
        <v>1682</v>
      </c>
      <c r="H19" s="87" t="s">
        <v>685</v>
      </c>
      <c r="I19" s="88" t="s">
        <v>135</v>
      </c>
      <c r="J19" s="90">
        <v>41895.840539999997</v>
      </c>
      <c r="K19" s="102">
        <v>133.5</v>
      </c>
      <c r="L19" s="90">
        <v>249.854727035</v>
      </c>
      <c r="M19" s="91">
        <v>1.7992485817206196E-7</v>
      </c>
      <c r="N19" s="91">
        <f t="shared" si="0"/>
        <v>2.4469307917720326E-2</v>
      </c>
      <c r="O19" s="91">
        <f>L19/'סכום נכסי הקרן'!$C$42</f>
        <v>4.2472824018712109E-4</v>
      </c>
    </row>
    <row r="20" spans="2:15">
      <c r="B20" s="86" t="s">
        <v>1683</v>
      </c>
      <c r="C20" s="87" t="s">
        <v>1684</v>
      </c>
      <c r="D20" s="88" t="s">
        <v>29</v>
      </c>
      <c r="E20" s="87"/>
      <c r="F20" s="88" t="s">
        <v>1567</v>
      </c>
      <c r="G20" s="87" t="s">
        <v>535</v>
      </c>
      <c r="H20" s="87"/>
      <c r="I20" s="88" t="s">
        <v>135</v>
      </c>
      <c r="J20" s="90">
        <v>1753.270023</v>
      </c>
      <c r="K20" s="102">
        <v>16324.43</v>
      </c>
      <c r="L20" s="90">
        <v>1278.5632862490002</v>
      </c>
      <c r="M20" s="91">
        <v>3.4521593713536099E-6</v>
      </c>
      <c r="N20" s="91">
        <f t="shared" si="0"/>
        <v>0.12521499638922842</v>
      </c>
      <c r="O20" s="91">
        <f>L20/'סכום נכסי הקרן'!$C$42</f>
        <v>2.1734307010342459E-3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31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5910.1272238479996</v>
      </c>
      <c r="M22" s="84"/>
      <c r="N22" s="84">
        <f t="shared" si="0"/>
        <v>0.57880322933806327</v>
      </c>
      <c r="O22" s="84">
        <f>L22/'סכום נכסי הקרן'!$C$42</f>
        <v>1.0046629755038913E-2</v>
      </c>
    </row>
    <row r="23" spans="2:15">
      <c r="B23" s="86" t="s">
        <v>1685</v>
      </c>
      <c r="C23" s="87" t="s">
        <v>1686</v>
      </c>
      <c r="D23" s="88" t="s">
        <v>124</v>
      </c>
      <c r="E23" s="87"/>
      <c r="F23" s="88" t="s">
        <v>1539</v>
      </c>
      <c r="G23" s="87" t="s">
        <v>535</v>
      </c>
      <c r="H23" s="87"/>
      <c r="I23" s="88" t="s">
        <v>132</v>
      </c>
      <c r="J23" s="90">
        <v>41398.625270999997</v>
      </c>
      <c r="K23" s="102">
        <v>1469.4</v>
      </c>
      <c r="L23" s="90">
        <v>2199.0457099750001</v>
      </c>
      <c r="M23" s="91">
        <v>6.6219947094319173E-5</v>
      </c>
      <c r="N23" s="91">
        <f t="shared" si="0"/>
        <v>0.21536165131261464</v>
      </c>
      <c r="O23" s="91">
        <f>L23/'סכום נכסי הקרן'!$C$42</f>
        <v>3.7381594719954388E-3</v>
      </c>
    </row>
    <row r="24" spans="2:15">
      <c r="B24" s="86" t="s">
        <v>1687</v>
      </c>
      <c r="C24" s="87" t="s">
        <v>1688</v>
      </c>
      <c r="D24" s="88" t="s">
        <v>124</v>
      </c>
      <c r="E24" s="87"/>
      <c r="F24" s="88" t="s">
        <v>1539</v>
      </c>
      <c r="G24" s="87" t="s">
        <v>535</v>
      </c>
      <c r="H24" s="87"/>
      <c r="I24" s="88" t="s">
        <v>132</v>
      </c>
      <c r="J24" s="90">
        <v>8455.8248089999997</v>
      </c>
      <c r="K24" s="102">
        <v>12140.49</v>
      </c>
      <c r="L24" s="90">
        <v>3711.0815138729999</v>
      </c>
      <c r="M24" s="91">
        <v>8.342152113671485E-5</v>
      </c>
      <c r="N24" s="91">
        <f t="shared" si="0"/>
        <v>0.36344157802544863</v>
      </c>
      <c r="O24" s="91">
        <f>L24/'סכום נכסי הקרן'!$C$42</f>
        <v>6.3084702830434741E-3</v>
      </c>
    </row>
    <row r="25" spans="2:15">
      <c r="B25" s="92"/>
      <c r="C25" s="87"/>
      <c r="D25" s="87"/>
      <c r="E25" s="87"/>
      <c r="F25" s="87"/>
      <c r="G25" s="87"/>
      <c r="H25" s="87"/>
      <c r="I25" s="87"/>
      <c r="J25" s="90"/>
      <c r="K25" s="102"/>
      <c r="L25" s="87"/>
      <c r="M25" s="87"/>
      <c r="N25" s="91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9" t="s">
        <v>204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9" t="s">
        <v>212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9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9453</v>
      </c>
    </row>
    <row r="6" spans="2:12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20.277667788000002</v>
      </c>
      <c r="J11" s="91"/>
      <c r="K11" s="91">
        <f>IFERROR(I11/$I$11,0)</f>
        <v>1</v>
      </c>
      <c r="L11" s="91">
        <f>I11/'סכום נכסי הקרן'!$C$42</f>
        <v>3.4470022868488143E-5</v>
      </c>
    </row>
    <row r="12" spans="2:12" s="4" customFormat="1" ht="18" customHeight="1">
      <c r="B12" s="113" t="s">
        <v>27</v>
      </c>
      <c r="C12" s="87"/>
      <c r="D12" s="88"/>
      <c r="E12" s="88"/>
      <c r="F12" s="88"/>
      <c r="G12" s="90"/>
      <c r="H12" s="102"/>
      <c r="I12" s="90">
        <v>19.211719014000003</v>
      </c>
      <c r="J12" s="91"/>
      <c r="K12" s="91">
        <f t="shared" ref="K12:K21" si="0">IFERROR(I12/$I$11,0)</f>
        <v>0.94743237806515357</v>
      </c>
      <c r="L12" s="91">
        <f>I12/'סכום נכסי הקרן'!$C$42</f>
        <v>3.2658015738251947E-5</v>
      </c>
    </row>
    <row r="13" spans="2:12">
      <c r="B13" s="85" t="s">
        <v>1689</v>
      </c>
      <c r="C13" s="80"/>
      <c r="D13" s="81"/>
      <c r="E13" s="81"/>
      <c r="F13" s="81"/>
      <c r="G13" s="83"/>
      <c r="H13" s="100"/>
      <c r="I13" s="83">
        <v>19.211719014000003</v>
      </c>
      <c r="J13" s="84"/>
      <c r="K13" s="84">
        <f t="shared" si="0"/>
        <v>0.94743237806515357</v>
      </c>
      <c r="L13" s="84">
        <f>I13/'סכום נכסי הקרן'!$C$42</f>
        <v>3.2658015738251947E-5</v>
      </c>
    </row>
    <row r="14" spans="2:12">
      <c r="B14" s="86" t="s">
        <v>1690</v>
      </c>
      <c r="C14" s="87" t="s">
        <v>1691</v>
      </c>
      <c r="D14" s="88" t="s">
        <v>120</v>
      </c>
      <c r="E14" s="88" t="s">
        <v>482</v>
      </c>
      <c r="F14" s="88" t="s">
        <v>133</v>
      </c>
      <c r="G14" s="90">
        <v>878.96434499999998</v>
      </c>
      <c r="H14" s="102">
        <v>1696</v>
      </c>
      <c r="I14" s="90">
        <v>14.907235291000001</v>
      </c>
      <c r="J14" s="91">
        <v>4.3948217250000001E-4</v>
      </c>
      <c r="K14" s="91">
        <f t="shared" si="0"/>
        <v>0.7351553170144085</v>
      </c>
      <c r="L14" s="91">
        <f>I14/'סכום נכסי הקרן'!$C$42</f>
        <v>2.5340820589377313E-5</v>
      </c>
    </row>
    <row r="15" spans="2:12">
      <c r="B15" s="86" t="s">
        <v>1692</v>
      </c>
      <c r="C15" s="87" t="s">
        <v>1693</v>
      </c>
      <c r="D15" s="88" t="s">
        <v>120</v>
      </c>
      <c r="E15" s="88" t="s">
        <v>158</v>
      </c>
      <c r="F15" s="88" t="s">
        <v>133</v>
      </c>
      <c r="G15" s="90">
        <v>11091.692924999999</v>
      </c>
      <c r="H15" s="102">
        <v>9.1</v>
      </c>
      <c r="I15" s="90">
        <v>1.009344056</v>
      </c>
      <c r="J15" s="91">
        <v>7.3967559305726017E-4</v>
      </c>
      <c r="K15" s="91">
        <f t="shared" si="0"/>
        <v>4.977614124822153E-2</v>
      </c>
      <c r="L15" s="91">
        <f>I15/'סכום נכסי הקרן'!$C$42</f>
        <v>1.7157847271312924E-6</v>
      </c>
    </row>
    <row r="16" spans="2:12">
      <c r="B16" s="86" t="s">
        <v>1694</v>
      </c>
      <c r="C16" s="87" t="s">
        <v>1695</v>
      </c>
      <c r="D16" s="88" t="s">
        <v>120</v>
      </c>
      <c r="E16" s="88" t="s">
        <v>482</v>
      </c>
      <c r="F16" s="88" t="s">
        <v>133</v>
      </c>
      <c r="G16" s="90">
        <v>6836.3893500000004</v>
      </c>
      <c r="H16" s="102">
        <v>48.2</v>
      </c>
      <c r="I16" s="90">
        <v>3.2951396669999999</v>
      </c>
      <c r="J16" s="91">
        <v>5.5807260000000005E-4</v>
      </c>
      <c r="K16" s="91">
        <f t="shared" si="0"/>
        <v>0.16250091980252337</v>
      </c>
      <c r="L16" s="91">
        <f>I16/'סכום נכסי הקרן'!$C$42</f>
        <v>5.601410421743339E-6</v>
      </c>
    </row>
    <row r="17" spans="2:12">
      <c r="B17" s="92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113" t="s">
        <v>42</v>
      </c>
      <c r="C18" s="87"/>
      <c r="D18" s="88"/>
      <c r="E18" s="88"/>
      <c r="F18" s="88"/>
      <c r="G18" s="90"/>
      <c r="H18" s="102"/>
      <c r="I18" s="90">
        <v>1.065948774</v>
      </c>
      <c r="J18" s="91"/>
      <c r="K18" s="91">
        <f t="shared" si="0"/>
        <v>5.2567621934846535E-2</v>
      </c>
      <c r="L18" s="91">
        <f>I18/'סכום נכסי הקרן'!$C$42</f>
        <v>1.8120071302361992E-6</v>
      </c>
    </row>
    <row r="19" spans="2:12">
      <c r="B19" s="85" t="s">
        <v>1696</v>
      </c>
      <c r="C19" s="80"/>
      <c r="D19" s="81"/>
      <c r="E19" s="81"/>
      <c r="F19" s="81"/>
      <c r="G19" s="83"/>
      <c r="H19" s="100"/>
      <c r="I19" s="83">
        <v>1.065948774</v>
      </c>
      <c r="J19" s="84"/>
      <c r="K19" s="84">
        <f t="shared" si="0"/>
        <v>5.2567621934846535E-2</v>
      </c>
      <c r="L19" s="84">
        <f>I19/'סכום נכסי הקרן'!$C$42</f>
        <v>1.8120071302361992E-6</v>
      </c>
    </row>
    <row r="20" spans="2:12">
      <c r="B20" s="86" t="s">
        <v>1697</v>
      </c>
      <c r="C20" s="87" t="s">
        <v>1698</v>
      </c>
      <c r="D20" s="88" t="s">
        <v>1394</v>
      </c>
      <c r="E20" s="88" t="s">
        <v>768</v>
      </c>
      <c r="F20" s="88" t="s">
        <v>132</v>
      </c>
      <c r="G20" s="90">
        <v>1674.2177999999999</v>
      </c>
      <c r="H20" s="102">
        <v>14.97</v>
      </c>
      <c r="I20" s="90">
        <v>0.90602891299999999</v>
      </c>
      <c r="J20" s="91">
        <v>5.0126281437125748E-5</v>
      </c>
      <c r="K20" s="91">
        <f t="shared" si="0"/>
        <v>4.4681120258621324E-2</v>
      </c>
      <c r="L20" s="91">
        <f>I20/'סכום נכסי הקרן'!$C$42</f>
        <v>1.5401592371043461E-6</v>
      </c>
    </row>
    <row r="21" spans="2:12">
      <c r="B21" s="86" t="s">
        <v>1699</v>
      </c>
      <c r="C21" s="87" t="s">
        <v>1700</v>
      </c>
      <c r="D21" s="88" t="s">
        <v>1410</v>
      </c>
      <c r="E21" s="88" t="s">
        <v>829</v>
      </c>
      <c r="F21" s="88" t="s">
        <v>132</v>
      </c>
      <c r="G21" s="90">
        <v>442.37856900000008</v>
      </c>
      <c r="H21" s="102">
        <v>10</v>
      </c>
      <c r="I21" s="90">
        <v>0.159919861</v>
      </c>
      <c r="J21" s="91">
        <v>1.7485318932806329E-5</v>
      </c>
      <c r="K21" s="91">
        <f t="shared" si="0"/>
        <v>7.8865016762252119E-3</v>
      </c>
      <c r="L21" s="91">
        <f>I21/'סכום נכסי הקרן'!$C$42</f>
        <v>2.7184789313185314E-7</v>
      </c>
    </row>
    <row r="22" spans="2:12">
      <c r="B22" s="92"/>
      <c r="C22" s="87"/>
      <c r="D22" s="87"/>
      <c r="E22" s="87"/>
      <c r="F22" s="87"/>
      <c r="G22" s="90"/>
      <c r="H22" s="102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9" t="s">
        <v>221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9" t="s">
        <v>112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9" t="s">
        <v>204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